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8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9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1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2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23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2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6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27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9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30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31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32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33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34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35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36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37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38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39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40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41.xml" ContentType="application/vnd.openxmlformats-officedocument.drawing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42.xml" ContentType="application/vnd.openxmlformats-officedocument.drawing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43.xml" ContentType="application/vnd.openxmlformats-officedocument.drawing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44.xml" ContentType="application/vnd.openxmlformats-officedocument.drawing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45.xml" ContentType="application/vnd.openxmlformats-officedocument.drawing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46.xml" ContentType="application/vnd.openxmlformats-officedocument.drawing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drawings/drawing47.xml" ContentType="application/vnd.openxmlformats-officedocument.drawing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drawings/drawing48.xml" ContentType="application/vnd.openxmlformats-officedocument.drawing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drawings/drawing49.xml" ContentType="application/vnd.openxmlformats-officedocument.drawing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50.xml" ContentType="application/vnd.openxmlformats-officedocument.drawing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drawings/drawing51.xml" ContentType="application/vnd.openxmlformats-officedocument.drawing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drawings/drawing52.xml" ContentType="application/vnd.openxmlformats-officedocument.drawing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drawings/drawing53.xml" ContentType="application/vnd.openxmlformats-officedocument.drawing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drawings/drawing54.xml" ContentType="application/vnd.openxmlformats-officedocument.drawing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drawings/drawing55.xml" ContentType="application/vnd.openxmlformats-officedocument.drawing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drawings/drawing56.xml" ContentType="application/vnd.openxmlformats-officedocument.drawing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drawings/drawing57.xml" ContentType="application/vnd.openxmlformats-officedocument.drawing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drawings/drawing58.xml" ContentType="application/vnd.openxmlformats-officedocument.drawing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drawings/drawing59.xml" ContentType="application/vnd.openxmlformats-officedocument.drawing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drawings/drawing60.xml" ContentType="application/vnd.openxmlformats-officedocument.drawing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drawings/drawing61.xml" ContentType="application/vnd.openxmlformats-officedocument.drawing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drawings/drawing62.xml" ContentType="application/vnd.openxmlformats-officedocument.drawing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drawings/drawing63.xml" ContentType="application/vnd.openxmlformats-officedocument.drawing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drawings/drawing64.xml" ContentType="application/vnd.openxmlformats-officedocument.drawing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drawings/drawing65.xml" ContentType="application/vnd.openxmlformats-officedocument.drawing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drawings/drawing66.xml" ContentType="application/vnd.openxmlformats-officedocument.drawing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4030" yWindow="2235" windowWidth="29220" windowHeight="27435" tabRatio="869"/>
  </bookViews>
  <sheets>
    <sheet name="readme" sheetId="79" r:id="rId1"/>
    <sheet name="TA1" sheetId="39" r:id="rId2"/>
    <sheet name="TA2" sheetId="40" r:id="rId3"/>
    <sheet name="TA3" sheetId="41" r:id="rId4"/>
    <sheet name="TA4" sheetId="42" r:id="rId5"/>
    <sheet name="TA5" sheetId="43" r:id="rId6"/>
    <sheet name="TA6" sheetId="44" r:id="rId7"/>
    <sheet name="TA7" sheetId="45" r:id="rId8"/>
    <sheet name="TA8" sheetId="46" r:id="rId9"/>
    <sheet name="TA9" sheetId="47" r:id="rId10"/>
    <sheet name="TA10" sheetId="29" r:id="rId11"/>
    <sheet name="TA11" sheetId="48" r:id="rId12"/>
    <sheet name="TA12" sheetId="28" r:id="rId13"/>
    <sheet name="TA13" sheetId="1" r:id="rId14"/>
    <sheet name="TA14" sheetId="2" r:id="rId15"/>
    <sheet name="TA15" sheetId="3" r:id="rId16"/>
    <sheet name="TA16" sheetId="4" r:id="rId17"/>
    <sheet name="TA17" sheetId="5" r:id="rId18"/>
    <sheet name="TA18" sheetId="6" r:id="rId19"/>
    <sheet name="TA19" sheetId="7" r:id="rId20"/>
    <sheet name="TA20" sheetId="8" r:id="rId21"/>
    <sheet name="TA21" sheetId="9" r:id="rId22"/>
    <sheet name="TA22" sheetId="10" r:id="rId23"/>
    <sheet name="TA23" sheetId="11" r:id="rId24"/>
    <sheet name="TA24" sheetId="12" r:id="rId25"/>
    <sheet name="TA25" sheetId="13" r:id="rId26"/>
    <sheet name="TA26" sheetId="14" r:id="rId27"/>
    <sheet name="TA27" sheetId="15" r:id="rId28"/>
    <sheet name="TA28" sheetId="16" r:id="rId29"/>
    <sheet name="TA29" sheetId="19" r:id="rId30"/>
    <sheet name="TA30" sheetId="20" r:id="rId31"/>
    <sheet name="TA31" sheetId="21" r:id="rId32"/>
    <sheet name="TA32" sheetId="22" r:id="rId33"/>
    <sheet name="TA33" sheetId="23" r:id="rId34"/>
    <sheet name="TA34" sheetId="24" r:id="rId35"/>
    <sheet name="TA35" sheetId="25" r:id="rId36"/>
    <sheet name="TA36" sheetId="26" r:id="rId37"/>
    <sheet name="TA37" sheetId="27" r:id="rId38"/>
    <sheet name="T_01" sheetId="50" r:id="rId39"/>
    <sheet name="T_02" sheetId="51" r:id="rId40"/>
    <sheet name="T_03" sheetId="52" r:id="rId41"/>
    <sheet name="T_04" sheetId="53" r:id="rId42"/>
    <sheet name="T_05" sheetId="54" r:id="rId43"/>
    <sheet name="T_06" sheetId="55" r:id="rId44"/>
    <sheet name="T_07" sheetId="56" r:id="rId45"/>
    <sheet name="T_08" sheetId="57" r:id="rId46"/>
    <sheet name="T_09" sheetId="58" r:id="rId47"/>
    <sheet name="T_10" sheetId="59" r:id="rId48"/>
    <sheet name="T_11" sheetId="60" r:id="rId49"/>
    <sheet name="T_12" sheetId="61" r:id="rId50"/>
    <sheet name="T_13" sheetId="62" r:id="rId51"/>
    <sheet name="T_14" sheetId="63" r:id="rId52"/>
    <sheet name="T_15" sheetId="64" r:id="rId53"/>
    <sheet name="T_16" sheetId="65" r:id="rId54"/>
    <sheet name="T_17" sheetId="66" r:id="rId55"/>
    <sheet name="T_18" sheetId="67" r:id="rId56"/>
    <sheet name="T_19" sheetId="68" r:id="rId57"/>
    <sheet name="T_20" sheetId="69" r:id="rId58"/>
    <sheet name="TB1" sheetId="70" r:id="rId59"/>
    <sheet name="TB2" sheetId="71" r:id="rId60"/>
    <sheet name="TB3" sheetId="72" r:id="rId61"/>
    <sheet name="TB4" sheetId="73" r:id="rId62"/>
    <sheet name="TB5" sheetId="74" r:id="rId63"/>
    <sheet name="TB6" sheetId="75" r:id="rId64"/>
    <sheet name="TB7" sheetId="76" r:id="rId65"/>
    <sheet name="TB8" sheetId="77" r:id="rId66"/>
    <sheet name="TB9" sheetId="78" r:id="rId67"/>
  </sheets>
  <externalReferences>
    <externalReference r:id="rId68"/>
  </externalReferences>
  <definedNames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14" hidden="1">#REF!</definedName>
    <definedName name="_xlchart.v1.15" hidden="1">#REF!</definedName>
    <definedName name="_xlchart.v1.16" hidden="1">#REF!</definedName>
    <definedName name="_xlchart.v1.17" hidden="1">#REF!</definedName>
    <definedName name="_xlchart.v1.18" hidden="1">#REF!</definedName>
    <definedName name="_xlchart.v1.19" hidden="1">#REF!</definedName>
    <definedName name="_xlchart.v1.2" hidden="1">#REF!</definedName>
    <definedName name="_xlchart.v1.20" hidden="1">#REF!</definedName>
    <definedName name="_xlchart.v1.21" hidden="1">#REF!</definedName>
    <definedName name="_xlchart.v1.22" hidden="1">#REF!</definedName>
    <definedName name="_xlchart.v1.23" hidden="1">#REF!</definedName>
    <definedName name="_xlchart.v1.24" hidden="1">#REF!</definedName>
    <definedName name="_xlchart.v1.25" hidden="1">#REF!</definedName>
    <definedName name="_xlchart.v1.26" hidden="1">#REF!</definedName>
    <definedName name="_xlchart.v1.27" hidden="1">#REF!</definedName>
    <definedName name="_xlchart.v1.28" hidden="1">#REF!</definedName>
    <definedName name="_xlchart.v1.29" hidden="1">#REF!</definedName>
    <definedName name="_xlchart.v1.3" hidden="1">#REF!</definedName>
    <definedName name="_xlchart.v1.30" hidden="1">#REF!</definedName>
    <definedName name="_xlchart.v1.31" hidden="1">#REF!</definedName>
    <definedName name="_xlchart.v1.32" hidden="1">#REF!</definedName>
    <definedName name="_xlchart.v1.33" hidden="1">#REF!</definedName>
    <definedName name="_xlchart.v1.34" hidden="1">#REF!</definedName>
    <definedName name="_xlchart.v1.35" hidden="1">#REF!</definedName>
    <definedName name="_xlchart.v1.36" hidden="1">#REF!</definedName>
    <definedName name="_xlchart.v1.37" hidden="1">#REF!</definedName>
    <definedName name="_xlchart.v1.38" hidden="1">#REF!</definedName>
    <definedName name="_xlchart.v1.39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8" l="1"/>
  <c r="C2" i="78" s="1"/>
  <c r="B3" i="78"/>
  <c r="C3" i="78" s="1"/>
  <c r="B4" i="78"/>
  <c r="C4" i="78" s="1"/>
  <c r="H6" i="78"/>
  <c r="I6" i="78"/>
  <c r="J6" i="78"/>
  <c r="D7" i="78"/>
  <c r="I7" i="78" s="1"/>
  <c r="E7" i="78"/>
  <c r="D8" i="78"/>
  <c r="E8" i="78" s="1"/>
  <c r="D9" i="78"/>
  <c r="I9" i="78" s="1"/>
  <c r="E9" i="78"/>
  <c r="D10" i="78"/>
  <c r="J10" i="78" s="1"/>
  <c r="D11" i="78"/>
  <c r="I11" i="78" s="1"/>
  <c r="G11" i="78"/>
  <c r="D12" i="78"/>
  <c r="D13" i="78"/>
  <c r="H13" i="78" s="1"/>
  <c r="D14" i="78"/>
  <c r="D15" i="78"/>
  <c r="H15" i="78" s="1"/>
  <c r="D16" i="78"/>
  <c r="H16" i="78" s="1"/>
  <c r="D17" i="78"/>
  <c r="I17" i="78" s="1"/>
  <c r="D18" i="78"/>
  <c r="J18" i="78" s="1"/>
  <c r="D19" i="78"/>
  <c r="I19" i="78" s="1"/>
  <c r="G19" i="78"/>
  <c r="D20" i="78"/>
  <c r="D21" i="78"/>
  <c r="D22" i="78"/>
  <c r="D23" i="78"/>
  <c r="H23" i="78" s="1"/>
  <c r="D24" i="78"/>
  <c r="H24" i="78" s="1"/>
  <c r="D25" i="78"/>
  <c r="I25" i="78" s="1"/>
  <c r="E25" i="78"/>
  <c r="D26" i="78"/>
  <c r="I26" i="78" s="1"/>
  <c r="B2" i="77"/>
  <c r="C2" i="77" s="1"/>
  <c r="B3" i="77"/>
  <c r="C3" i="77"/>
  <c r="B4" i="77"/>
  <c r="C4" i="77"/>
  <c r="J13" i="77" s="1"/>
  <c r="H6" i="77"/>
  <c r="I6" i="77"/>
  <c r="J6" i="77"/>
  <c r="D7" i="77"/>
  <c r="E7" i="77"/>
  <c r="I7" i="77"/>
  <c r="J7" i="77"/>
  <c r="D8" i="77"/>
  <c r="E8" i="77" s="1"/>
  <c r="D9" i="77"/>
  <c r="I9" i="77" s="1"/>
  <c r="D10" i="77"/>
  <c r="H10" i="77" s="1"/>
  <c r="D11" i="77"/>
  <c r="H11" i="77" s="1"/>
  <c r="G11" i="77"/>
  <c r="D12" i="77"/>
  <c r="I12" i="77" s="1"/>
  <c r="D13" i="77"/>
  <c r="I13" i="77"/>
  <c r="D14" i="77"/>
  <c r="I14" i="77"/>
  <c r="J14" i="77"/>
  <c r="D15" i="77"/>
  <c r="I15" i="77"/>
  <c r="J15" i="77"/>
  <c r="D16" i="77"/>
  <c r="J16" i="77" s="1"/>
  <c r="D17" i="77"/>
  <c r="I17" i="77" s="1"/>
  <c r="D18" i="77"/>
  <c r="H18" i="77" s="1"/>
  <c r="D19" i="77"/>
  <c r="H19" i="77" s="1"/>
  <c r="D20" i="77"/>
  <c r="I20" i="77" s="1"/>
  <c r="D21" i="77"/>
  <c r="I21" i="77"/>
  <c r="D22" i="77"/>
  <c r="I22" i="77"/>
  <c r="J22" i="77"/>
  <c r="D23" i="77"/>
  <c r="I23" i="77"/>
  <c r="J23" i="77"/>
  <c r="D24" i="77"/>
  <c r="H24" i="77" s="1"/>
  <c r="D25" i="77"/>
  <c r="I25" i="77" s="1"/>
  <c r="D26" i="77"/>
  <c r="H26" i="77" s="1"/>
  <c r="B2" i="76"/>
  <c r="C2" i="76"/>
  <c r="H11" i="76" s="1"/>
  <c r="B3" i="76"/>
  <c r="C3" i="76" s="1"/>
  <c r="B4" i="76"/>
  <c r="C4" i="76" s="1"/>
  <c r="H6" i="76"/>
  <c r="I6" i="76"/>
  <c r="J6" i="76"/>
  <c r="D7" i="76"/>
  <c r="E8" i="76" s="1"/>
  <c r="E7" i="76"/>
  <c r="D8" i="76"/>
  <c r="H8" i="76" s="1"/>
  <c r="G8" i="76"/>
  <c r="D9" i="76"/>
  <c r="G9" i="76"/>
  <c r="H9" i="76"/>
  <c r="D10" i="76"/>
  <c r="J10" i="76" s="1"/>
  <c r="H10" i="76"/>
  <c r="D11" i="76"/>
  <c r="D12" i="76"/>
  <c r="D13" i="76"/>
  <c r="J13" i="76" s="1"/>
  <c r="D14" i="76"/>
  <c r="J14" i="76" s="1"/>
  <c r="E14" i="76"/>
  <c r="D15" i="76"/>
  <c r="H15" i="76" s="1"/>
  <c r="D16" i="76"/>
  <c r="H16" i="76" s="1"/>
  <c r="G16" i="76"/>
  <c r="D17" i="76"/>
  <c r="H17" i="76"/>
  <c r="D18" i="76"/>
  <c r="J18" i="76" s="1"/>
  <c r="H18" i="76"/>
  <c r="D19" i="76"/>
  <c r="D20" i="76"/>
  <c r="H20" i="76"/>
  <c r="D21" i="76"/>
  <c r="J21" i="76" s="1"/>
  <c r="D22" i="76"/>
  <c r="E22" i="76"/>
  <c r="D23" i="76"/>
  <c r="H23" i="76" s="1"/>
  <c r="D24" i="76"/>
  <c r="H24" i="76" s="1"/>
  <c r="G24" i="76"/>
  <c r="D25" i="76"/>
  <c r="I25" i="76" s="1"/>
  <c r="H25" i="76"/>
  <c r="D26" i="76"/>
  <c r="J26" i="76" s="1"/>
  <c r="H26" i="76"/>
  <c r="B2" i="75"/>
  <c r="C2" i="75" s="1"/>
  <c r="B3" i="75"/>
  <c r="C3" i="75" s="1"/>
  <c r="B4" i="75"/>
  <c r="C4" i="75" s="1"/>
  <c r="H6" i="75"/>
  <c r="I6" i="75"/>
  <c r="J6" i="75"/>
  <c r="D7" i="75"/>
  <c r="E7" i="75"/>
  <c r="D8" i="75"/>
  <c r="E8" i="75" s="1"/>
  <c r="D9" i="75"/>
  <c r="I9" i="75" s="1"/>
  <c r="E9" i="75"/>
  <c r="D10" i="75"/>
  <c r="H10" i="75" s="1"/>
  <c r="D11" i="75"/>
  <c r="I11" i="75" s="1"/>
  <c r="G11" i="75"/>
  <c r="D12" i="75"/>
  <c r="D13" i="75"/>
  <c r="G13" i="75"/>
  <c r="D14" i="75"/>
  <c r="D15" i="75"/>
  <c r="D16" i="75"/>
  <c r="J16" i="75" s="1"/>
  <c r="D17" i="75"/>
  <c r="H17" i="75" s="1"/>
  <c r="E17" i="75"/>
  <c r="D18" i="75"/>
  <c r="H18" i="75" s="1"/>
  <c r="D19" i="75"/>
  <c r="H19" i="75" s="1"/>
  <c r="G19" i="75"/>
  <c r="D20" i="75"/>
  <c r="D21" i="75"/>
  <c r="D22" i="75"/>
  <c r="D23" i="75"/>
  <c r="D24" i="75"/>
  <c r="H24" i="75" s="1"/>
  <c r="D25" i="75"/>
  <c r="H25" i="75" s="1"/>
  <c r="E25" i="75"/>
  <c r="D26" i="75"/>
  <c r="H26" i="75" s="1"/>
  <c r="B2" i="74"/>
  <c r="C2" i="74"/>
  <c r="H11" i="74" s="1"/>
  <c r="B3" i="74"/>
  <c r="C3" i="74" s="1"/>
  <c r="B4" i="74"/>
  <c r="C4" i="74"/>
  <c r="J9" i="74" s="1"/>
  <c r="H6" i="74"/>
  <c r="I6" i="74"/>
  <c r="J6" i="74"/>
  <c r="D7" i="74"/>
  <c r="E13" i="74" s="1"/>
  <c r="E7" i="74"/>
  <c r="D8" i="74"/>
  <c r="H8" i="74" s="1"/>
  <c r="G8" i="74"/>
  <c r="D9" i="74"/>
  <c r="G9" i="74"/>
  <c r="H9" i="74"/>
  <c r="D10" i="74"/>
  <c r="J10" i="74" s="1"/>
  <c r="D11" i="74"/>
  <c r="J11" i="74"/>
  <c r="D12" i="74"/>
  <c r="J12" i="74"/>
  <c r="D13" i="74"/>
  <c r="J13" i="74" s="1"/>
  <c r="D14" i="74"/>
  <c r="H14" i="74" s="1"/>
  <c r="E14" i="74"/>
  <c r="D15" i="74"/>
  <c r="H15" i="74" s="1"/>
  <c r="D16" i="74"/>
  <c r="H16" i="74" s="1"/>
  <c r="G16" i="74"/>
  <c r="D17" i="74"/>
  <c r="I17" i="74" s="1"/>
  <c r="H17" i="74"/>
  <c r="D18" i="74"/>
  <c r="J18" i="74" s="1"/>
  <c r="H18" i="74"/>
  <c r="D19" i="74"/>
  <c r="J19" i="74"/>
  <c r="D20" i="74"/>
  <c r="J20" i="74"/>
  <c r="D21" i="74"/>
  <c r="J21" i="74" s="1"/>
  <c r="D22" i="74"/>
  <c r="H22" i="74" s="1"/>
  <c r="E22" i="74"/>
  <c r="D23" i="74"/>
  <c r="H23" i="74" s="1"/>
  <c r="D24" i="74"/>
  <c r="H24" i="74" s="1"/>
  <c r="G24" i="74"/>
  <c r="D25" i="74"/>
  <c r="I25" i="74" s="1"/>
  <c r="H25" i="74"/>
  <c r="D26" i="74"/>
  <c r="J26" i="74" s="1"/>
  <c r="H26" i="74"/>
  <c r="B2" i="73"/>
  <c r="C2" i="73" s="1"/>
  <c r="B3" i="73"/>
  <c r="C3" i="73" s="1"/>
  <c r="B4" i="73"/>
  <c r="C4" i="73" s="1"/>
  <c r="H6" i="73"/>
  <c r="I6" i="73"/>
  <c r="J6" i="73"/>
  <c r="D7" i="73"/>
  <c r="E7" i="73"/>
  <c r="D8" i="73"/>
  <c r="E8" i="73" s="1"/>
  <c r="D9" i="73"/>
  <c r="I9" i="73" s="1"/>
  <c r="E9" i="73"/>
  <c r="D10" i="73"/>
  <c r="D11" i="73"/>
  <c r="D12" i="73"/>
  <c r="D13" i="73"/>
  <c r="H13" i="73" s="1"/>
  <c r="D14" i="73"/>
  <c r="D15" i="73"/>
  <c r="H15" i="73" s="1"/>
  <c r="D16" i="73"/>
  <c r="H16" i="73" s="1"/>
  <c r="D17" i="73"/>
  <c r="I17" i="73" s="1"/>
  <c r="E17" i="73"/>
  <c r="D18" i="73"/>
  <c r="D19" i="73"/>
  <c r="G19" i="73"/>
  <c r="D20" i="73"/>
  <c r="D21" i="73"/>
  <c r="H21" i="73" s="1"/>
  <c r="D22" i="73"/>
  <c r="H22" i="73" s="1"/>
  <c r="D23" i="73"/>
  <c r="H23" i="73" s="1"/>
  <c r="D24" i="73"/>
  <c r="H24" i="73" s="1"/>
  <c r="D25" i="73"/>
  <c r="J25" i="73" s="1"/>
  <c r="E25" i="73"/>
  <c r="D26" i="73"/>
  <c r="B2" i="72"/>
  <c r="C2" i="72"/>
  <c r="H11" i="72" s="1"/>
  <c r="B3" i="72"/>
  <c r="C3" i="72" s="1"/>
  <c r="B4" i="72"/>
  <c r="C4" i="72" s="1"/>
  <c r="H6" i="72"/>
  <c r="I6" i="72"/>
  <c r="J6" i="72"/>
  <c r="D7" i="72"/>
  <c r="E8" i="72" s="1"/>
  <c r="E7" i="72"/>
  <c r="D8" i="72"/>
  <c r="H8" i="72" s="1"/>
  <c r="G8" i="72"/>
  <c r="D9" i="72"/>
  <c r="G9" i="72"/>
  <c r="H9" i="72"/>
  <c r="D10" i="72"/>
  <c r="J10" i="72" s="1"/>
  <c r="H10" i="72"/>
  <c r="D11" i="72"/>
  <c r="D12" i="72"/>
  <c r="H12" i="72"/>
  <c r="D13" i="72"/>
  <c r="J13" i="72" s="1"/>
  <c r="D14" i="72"/>
  <c r="H14" i="72" s="1"/>
  <c r="E14" i="72"/>
  <c r="D15" i="72"/>
  <c r="D16" i="72"/>
  <c r="H16" i="72" s="1"/>
  <c r="G16" i="72"/>
  <c r="D17" i="72"/>
  <c r="H17" i="72"/>
  <c r="D18" i="72"/>
  <c r="J18" i="72" s="1"/>
  <c r="H18" i="72"/>
  <c r="D19" i="72"/>
  <c r="H19" i="72" s="1"/>
  <c r="D20" i="72"/>
  <c r="H20" i="72"/>
  <c r="D21" i="72"/>
  <c r="D22" i="72"/>
  <c r="J22" i="72" s="1"/>
  <c r="E22" i="72"/>
  <c r="D23" i="72"/>
  <c r="H23" i="72" s="1"/>
  <c r="D24" i="72"/>
  <c r="H24" i="72" s="1"/>
  <c r="G24" i="72"/>
  <c r="D25" i="72"/>
  <c r="H25" i="72"/>
  <c r="D26" i="72"/>
  <c r="H26" i="72"/>
  <c r="B2" i="71"/>
  <c r="C2" i="71"/>
  <c r="H9" i="71" s="1"/>
  <c r="B3" i="71"/>
  <c r="C3" i="71"/>
  <c r="B4" i="71"/>
  <c r="C4" i="71"/>
  <c r="J11" i="71" s="1"/>
  <c r="H6" i="71"/>
  <c r="I6" i="71"/>
  <c r="J6" i="71"/>
  <c r="D7" i="71"/>
  <c r="E7" i="71" s="1"/>
  <c r="D8" i="71"/>
  <c r="I8" i="71" s="1"/>
  <c r="J8" i="71"/>
  <c r="D9" i="71"/>
  <c r="J9" i="71" s="1"/>
  <c r="I9" i="71"/>
  <c r="D10" i="71"/>
  <c r="I10" i="71" s="1"/>
  <c r="H10" i="71"/>
  <c r="J10" i="71"/>
  <c r="D11" i="71"/>
  <c r="I11" i="71"/>
  <c r="D12" i="71"/>
  <c r="H12" i="71" s="1"/>
  <c r="I12" i="71"/>
  <c r="J12" i="71"/>
  <c r="D13" i="71"/>
  <c r="H13" i="71" s="1"/>
  <c r="I13" i="71"/>
  <c r="J13" i="71"/>
  <c r="D14" i="71"/>
  <c r="H14" i="71" s="1"/>
  <c r="D15" i="71"/>
  <c r="H15" i="71" s="1"/>
  <c r="E15" i="71"/>
  <c r="D16" i="71"/>
  <c r="I16" i="71" s="1"/>
  <c r="J16" i="71"/>
  <c r="D17" i="71"/>
  <c r="J17" i="71" s="1"/>
  <c r="G17" i="71"/>
  <c r="I17" i="71"/>
  <c r="D18" i="71"/>
  <c r="I18" i="71" s="1"/>
  <c r="H18" i="71"/>
  <c r="J18" i="71"/>
  <c r="D19" i="71"/>
  <c r="I19" i="71"/>
  <c r="D20" i="71"/>
  <c r="H20" i="71" s="1"/>
  <c r="I20" i="71"/>
  <c r="J20" i="71"/>
  <c r="D21" i="71"/>
  <c r="H21" i="71" s="1"/>
  <c r="I21" i="71"/>
  <c r="J21" i="71"/>
  <c r="D22" i="71"/>
  <c r="H22" i="71" s="1"/>
  <c r="D23" i="71"/>
  <c r="H23" i="71" s="1"/>
  <c r="E23" i="71"/>
  <c r="D24" i="71"/>
  <c r="I24" i="71" s="1"/>
  <c r="D25" i="71"/>
  <c r="H25" i="71" s="1"/>
  <c r="G25" i="71"/>
  <c r="I25" i="71"/>
  <c r="D26" i="71"/>
  <c r="I26" i="71" s="1"/>
  <c r="H26" i="71"/>
  <c r="J26" i="71"/>
  <c r="B2" i="70"/>
  <c r="C2" i="70"/>
  <c r="H11" i="70" s="1"/>
  <c r="B3" i="70"/>
  <c r="C3" i="70" s="1"/>
  <c r="B4" i="70"/>
  <c r="C4" i="70" s="1"/>
  <c r="H6" i="70"/>
  <c r="I6" i="70"/>
  <c r="J6" i="70"/>
  <c r="D7" i="70"/>
  <c r="H7" i="70" s="1"/>
  <c r="E7" i="70"/>
  <c r="D8" i="70"/>
  <c r="G8" i="70"/>
  <c r="H8" i="70"/>
  <c r="D9" i="70"/>
  <c r="G9" i="70"/>
  <c r="H9" i="70"/>
  <c r="D10" i="70"/>
  <c r="H10" i="70"/>
  <c r="D11" i="70"/>
  <c r="D12" i="70"/>
  <c r="I12" i="70" s="1"/>
  <c r="D13" i="70"/>
  <c r="H13" i="70" s="1"/>
  <c r="E13" i="70"/>
  <c r="D14" i="70"/>
  <c r="E14" i="70"/>
  <c r="D15" i="70"/>
  <c r="H15" i="70" s="1"/>
  <c r="G15" i="70"/>
  <c r="D16" i="70"/>
  <c r="G16" i="70"/>
  <c r="H16" i="70"/>
  <c r="D17" i="70"/>
  <c r="H17" i="70"/>
  <c r="D18" i="70"/>
  <c r="H18" i="70"/>
  <c r="D19" i="70"/>
  <c r="D20" i="70"/>
  <c r="H20" i="70" s="1"/>
  <c r="D21" i="70"/>
  <c r="H21" i="70" s="1"/>
  <c r="E21" i="70"/>
  <c r="D22" i="70"/>
  <c r="H22" i="70" s="1"/>
  <c r="D23" i="70"/>
  <c r="H23" i="70" s="1"/>
  <c r="G23" i="70"/>
  <c r="D24" i="70"/>
  <c r="I24" i="70" s="1"/>
  <c r="H24" i="70"/>
  <c r="D25" i="70"/>
  <c r="H25" i="70"/>
  <c r="D26" i="70"/>
  <c r="H26" i="70"/>
  <c r="J13" i="78" l="1"/>
  <c r="J21" i="78"/>
  <c r="J14" i="78"/>
  <c r="J12" i="78"/>
  <c r="J20" i="78"/>
  <c r="J9" i="78"/>
  <c r="J17" i="78"/>
  <c r="J25" i="78"/>
  <c r="J22" i="78"/>
  <c r="J7" i="78"/>
  <c r="I12" i="78"/>
  <c r="I20" i="78"/>
  <c r="I10" i="78"/>
  <c r="I18" i="78"/>
  <c r="I13" i="78"/>
  <c r="I14" i="78"/>
  <c r="I22" i="78"/>
  <c r="I21" i="78"/>
  <c r="F8" i="78"/>
  <c r="H11" i="78"/>
  <c r="H19" i="78"/>
  <c r="H10" i="78"/>
  <c r="H18" i="78"/>
  <c r="H26" i="78"/>
  <c r="H9" i="78"/>
  <c r="H17" i="78"/>
  <c r="H25" i="78"/>
  <c r="H20" i="78"/>
  <c r="H7" i="78"/>
  <c r="H14" i="78"/>
  <c r="H22" i="78"/>
  <c r="H21" i="78"/>
  <c r="H12" i="78"/>
  <c r="E17" i="78"/>
  <c r="E26" i="78"/>
  <c r="F26" i="78" s="1"/>
  <c r="J23" i="78"/>
  <c r="G20" i="78"/>
  <c r="E18" i="78"/>
  <c r="J15" i="78"/>
  <c r="G12" i="78"/>
  <c r="E10" i="78"/>
  <c r="J24" i="78"/>
  <c r="I23" i="78"/>
  <c r="G21" i="78"/>
  <c r="E19" i="78"/>
  <c r="J16" i="78"/>
  <c r="I15" i="78"/>
  <c r="G13" i="78"/>
  <c r="E11" i="78"/>
  <c r="J8" i="78"/>
  <c r="D27" i="78"/>
  <c r="F25" i="78" s="1"/>
  <c r="I24" i="78"/>
  <c r="G22" i="78"/>
  <c r="E20" i="78"/>
  <c r="I16" i="78"/>
  <c r="G14" i="78"/>
  <c r="E12" i="78"/>
  <c r="I8" i="78"/>
  <c r="I28" i="78" s="1"/>
  <c r="J26" i="78"/>
  <c r="G23" i="78"/>
  <c r="E21" i="78"/>
  <c r="G15" i="78"/>
  <c r="E13" i="78"/>
  <c r="H8" i="78"/>
  <c r="G24" i="78"/>
  <c r="E22" i="78"/>
  <c r="J19" i="78"/>
  <c r="G16" i="78"/>
  <c r="E14" i="78"/>
  <c r="J11" i="78"/>
  <c r="G8" i="78"/>
  <c r="G25" i="78"/>
  <c r="E23" i="78"/>
  <c r="G17" i="78"/>
  <c r="E15" i="78"/>
  <c r="F15" i="78" s="1"/>
  <c r="G9" i="78"/>
  <c r="D28" i="78"/>
  <c r="G26" i="78"/>
  <c r="E24" i="78"/>
  <c r="G18" i="78"/>
  <c r="E16" i="78"/>
  <c r="G10" i="78"/>
  <c r="H13" i="77"/>
  <c r="H21" i="77"/>
  <c r="H12" i="77"/>
  <c r="H22" i="77"/>
  <c r="H14" i="77"/>
  <c r="H20" i="77"/>
  <c r="H7" i="77"/>
  <c r="H15" i="77"/>
  <c r="H23" i="77"/>
  <c r="D27" i="77"/>
  <c r="F7" i="77" s="1"/>
  <c r="J25" i="77"/>
  <c r="I24" i="77"/>
  <c r="G22" i="77"/>
  <c r="E20" i="77"/>
  <c r="J17" i="77"/>
  <c r="I16" i="77"/>
  <c r="G14" i="77"/>
  <c r="E12" i="77"/>
  <c r="F12" i="77" s="1"/>
  <c r="J9" i="77"/>
  <c r="I8" i="77"/>
  <c r="E25" i="77"/>
  <c r="F25" i="77" s="1"/>
  <c r="E9" i="77"/>
  <c r="G12" i="77"/>
  <c r="G21" i="77"/>
  <c r="E11" i="77"/>
  <c r="F11" i="77" s="1"/>
  <c r="G23" i="77"/>
  <c r="E21" i="77"/>
  <c r="F21" i="77" s="1"/>
  <c r="G15" i="77"/>
  <c r="I26" i="77"/>
  <c r="H25" i="77"/>
  <c r="G24" i="77"/>
  <c r="E22" i="77"/>
  <c r="F22" i="77" s="1"/>
  <c r="J19" i="77"/>
  <c r="I18" i="77"/>
  <c r="H17" i="77"/>
  <c r="G16" i="77"/>
  <c r="E14" i="77"/>
  <c r="F14" i="77" s="1"/>
  <c r="J11" i="77"/>
  <c r="I10" i="77"/>
  <c r="H9" i="77"/>
  <c r="G8" i="77"/>
  <c r="G20" i="77"/>
  <c r="E10" i="77"/>
  <c r="F10" i="77" s="1"/>
  <c r="J24" i="77"/>
  <c r="J26" i="77"/>
  <c r="J18" i="77"/>
  <c r="H16" i="77"/>
  <c r="E13" i="77"/>
  <c r="F13" i="77" s="1"/>
  <c r="J10" i="77"/>
  <c r="G25" i="77"/>
  <c r="E23" i="77"/>
  <c r="F23" i="77" s="1"/>
  <c r="J20" i="77"/>
  <c r="I19" i="77"/>
  <c r="G17" i="77"/>
  <c r="E15" i="77"/>
  <c r="F15" i="77" s="1"/>
  <c r="J12" i="77"/>
  <c r="I11" i="77"/>
  <c r="G9" i="77"/>
  <c r="G19" i="77"/>
  <c r="E17" i="77"/>
  <c r="F17" i="77" s="1"/>
  <c r="E26" i="77"/>
  <c r="F26" i="77" s="1"/>
  <c r="E18" i="77"/>
  <c r="F18" i="77" s="1"/>
  <c r="E19" i="77"/>
  <c r="F19" i="77" s="1"/>
  <c r="G13" i="77"/>
  <c r="J8" i="77"/>
  <c r="H8" i="77"/>
  <c r="D28" i="77"/>
  <c r="G26" i="77"/>
  <c r="E24" i="77"/>
  <c r="F24" i="77" s="1"/>
  <c r="J21" i="77"/>
  <c r="G18" i="77"/>
  <c r="E16" i="77"/>
  <c r="F16" i="77" s="1"/>
  <c r="G10" i="77"/>
  <c r="I9" i="76"/>
  <c r="J20" i="76"/>
  <c r="J9" i="76"/>
  <c r="J25" i="76"/>
  <c r="J12" i="76"/>
  <c r="J11" i="76"/>
  <c r="J19" i="76"/>
  <c r="I12" i="76"/>
  <c r="I20" i="76"/>
  <c r="I26" i="76"/>
  <c r="I11" i="76"/>
  <c r="I18" i="76"/>
  <c r="I10" i="76"/>
  <c r="I19" i="76"/>
  <c r="J22" i="76"/>
  <c r="I17" i="76"/>
  <c r="G11" i="76"/>
  <c r="E26" i="76"/>
  <c r="F26" i="76" s="1"/>
  <c r="J23" i="76"/>
  <c r="I22" i="76"/>
  <c r="H21" i="76"/>
  <c r="G20" i="76"/>
  <c r="E18" i="76"/>
  <c r="F18" i="76" s="1"/>
  <c r="J15" i="76"/>
  <c r="I14" i="76"/>
  <c r="H13" i="76"/>
  <c r="G12" i="76"/>
  <c r="E10" i="76"/>
  <c r="F10" i="76" s="1"/>
  <c r="J7" i="76"/>
  <c r="E15" i="76"/>
  <c r="F15" i="76" s="1"/>
  <c r="G19" i="76"/>
  <c r="I13" i="76"/>
  <c r="E9" i="76"/>
  <c r="F9" i="76" s="1"/>
  <c r="J24" i="76"/>
  <c r="I23" i="76"/>
  <c r="H22" i="76"/>
  <c r="G21" i="76"/>
  <c r="E19" i="76"/>
  <c r="F19" i="76" s="1"/>
  <c r="J16" i="76"/>
  <c r="I15" i="76"/>
  <c r="H14" i="76"/>
  <c r="G13" i="76"/>
  <c r="E11" i="76"/>
  <c r="F11" i="76" s="1"/>
  <c r="J8" i="76"/>
  <c r="I7" i="76"/>
  <c r="G25" i="76"/>
  <c r="E25" i="76"/>
  <c r="F25" i="76" s="1"/>
  <c r="D27" i="76"/>
  <c r="F14" i="76" s="1"/>
  <c r="I24" i="76"/>
  <c r="G22" i="76"/>
  <c r="E20" i="76"/>
  <c r="F20" i="76" s="1"/>
  <c r="J17" i="76"/>
  <c r="I16" i="76"/>
  <c r="G14" i="76"/>
  <c r="E12" i="76"/>
  <c r="F12" i="76" s="1"/>
  <c r="I8" i="76"/>
  <c r="H7" i="76"/>
  <c r="I21" i="76"/>
  <c r="E17" i="76"/>
  <c r="F17" i="76" s="1"/>
  <c r="H12" i="76"/>
  <c r="G23" i="76"/>
  <c r="E21" i="76"/>
  <c r="F21" i="76" s="1"/>
  <c r="G15" i="76"/>
  <c r="E13" i="76"/>
  <c r="F13" i="76" s="1"/>
  <c r="E23" i="76"/>
  <c r="F23" i="76" s="1"/>
  <c r="G17" i="76"/>
  <c r="D28" i="76"/>
  <c r="G26" i="76"/>
  <c r="E24" i="76"/>
  <c r="F24" i="76" s="1"/>
  <c r="H19" i="76"/>
  <c r="G18" i="76"/>
  <c r="E16" i="76"/>
  <c r="F16" i="76" s="1"/>
  <c r="G10" i="76"/>
  <c r="F17" i="75"/>
  <c r="J13" i="75"/>
  <c r="J21" i="75"/>
  <c r="J14" i="75"/>
  <c r="J12" i="75"/>
  <c r="J20" i="75"/>
  <c r="J11" i="75"/>
  <c r="J22" i="75"/>
  <c r="J25" i="75"/>
  <c r="J7" i="75"/>
  <c r="J15" i="75"/>
  <c r="J23" i="75"/>
  <c r="I12" i="75"/>
  <c r="I20" i="75"/>
  <c r="I23" i="75"/>
  <c r="I21" i="75"/>
  <c r="I15" i="75"/>
  <c r="I10" i="75"/>
  <c r="I13" i="75"/>
  <c r="I7" i="75"/>
  <c r="I14" i="75"/>
  <c r="I22" i="75"/>
  <c r="H11" i="75"/>
  <c r="H12" i="75"/>
  <c r="H9" i="75"/>
  <c r="H14" i="75"/>
  <c r="H22" i="75"/>
  <c r="H20" i="75"/>
  <c r="H7" i="75"/>
  <c r="H15" i="75"/>
  <c r="H23" i="75"/>
  <c r="H13" i="75"/>
  <c r="H21" i="75"/>
  <c r="E26" i="75"/>
  <c r="G20" i="75"/>
  <c r="E18" i="75"/>
  <c r="F18" i="75" s="1"/>
  <c r="G12" i="75"/>
  <c r="E10" i="75"/>
  <c r="E11" i="75"/>
  <c r="J8" i="75"/>
  <c r="J24" i="75"/>
  <c r="E19" i="75"/>
  <c r="D27" i="75"/>
  <c r="F25" i="75" s="1"/>
  <c r="I24" i="75"/>
  <c r="G22" i="75"/>
  <c r="E20" i="75"/>
  <c r="J17" i="75"/>
  <c r="I16" i="75"/>
  <c r="G14" i="75"/>
  <c r="E12" i="75"/>
  <c r="J9" i="75"/>
  <c r="I8" i="75"/>
  <c r="J26" i="75"/>
  <c r="I25" i="75"/>
  <c r="G23" i="75"/>
  <c r="E21" i="75"/>
  <c r="J18" i="75"/>
  <c r="I17" i="75"/>
  <c r="H16" i="75"/>
  <c r="G15" i="75"/>
  <c r="E13" i="75"/>
  <c r="F13" i="75" s="1"/>
  <c r="J10" i="75"/>
  <c r="H8" i="75"/>
  <c r="I26" i="75"/>
  <c r="G24" i="75"/>
  <c r="E22" i="75"/>
  <c r="J19" i="75"/>
  <c r="I18" i="75"/>
  <c r="G16" i="75"/>
  <c r="E14" i="75"/>
  <c r="G8" i="75"/>
  <c r="G21" i="75"/>
  <c r="G25" i="75"/>
  <c r="E23" i="75"/>
  <c r="I19" i="75"/>
  <c r="G17" i="75"/>
  <c r="E15" i="75"/>
  <c r="F15" i="75" s="1"/>
  <c r="G9" i="75"/>
  <c r="D28" i="75"/>
  <c r="G26" i="75"/>
  <c r="E24" i="75"/>
  <c r="G18" i="75"/>
  <c r="E16" i="75"/>
  <c r="F16" i="75" s="1"/>
  <c r="G10" i="75"/>
  <c r="F14" i="74"/>
  <c r="F22" i="74"/>
  <c r="I9" i="74"/>
  <c r="I12" i="74"/>
  <c r="I18" i="74"/>
  <c r="I26" i="74"/>
  <c r="I20" i="74"/>
  <c r="I11" i="74"/>
  <c r="I19" i="74"/>
  <c r="I10" i="74"/>
  <c r="F7" i="74"/>
  <c r="G25" i="74"/>
  <c r="E15" i="74"/>
  <c r="F15" i="74" s="1"/>
  <c r="H10" i="74"/>
  <c r="G26" i="74"/>
  <c r="E16" i="74"/>
  <c r="E25" i="74"/>
  <c r="F25" i="74" s="1"/>
  <c r="J22" i="74"/>
  <c r="I21" i="74"/>
  <c r="H20" i="74"/>
  <c r="G19" i="74"/>
  <c r="E17" i="74"/>
  <c r="J14" i="74"/>
  <c r="I13" i="74"/>
  <c r="H12" i="74"/>
  <c r="G11" i="74"/>
  <c r="E9" i="74"/>
  <c r="F9" i="74" s="1"/>
  <c r="E26" i="74"/>
  <c r="J23" i="74"/>
  <c r="I22" i="74"/>
  <c r="H21" i="74"/>
  <c r="G20" i="74"/>
  <c r="E18" i="74"/>
  <c r="F18" i="74" s="1"/>
  <c r="J15" i="74"/>
  <c r="I14" i="74"/>
  <c r="H13" i="74"/>
  <c r="G12" i="74"/>
  <c r="E10" i="74"/>
  <c r="J7" i="74"/>
  <c r="E23" i="74"/>
  <c r="G17" i="74"/>
  <c r="G18" i="74"/>
  <c r="E8" i="74"/>
  <c r="F8" i="74" s="1"/>
  <c r="I23" i="74"/>
  <c r="I15" i="74"/>
  <c r="G13" i="74"/>
  <c r="J8" i="74"/>
  <c r="D27" i="74"/>
  <c r="F13" i="74" s="1"/>
  <c r="J25" i="74"/>
  <c r="I24" i="74"/>
  <c r="G22" i="74"/>
  <c r="E20" i="74"/>
  <c r="J17" i="74"/>
  <c r="I16" i="74"/>
  <c r="G14" i="74"/>
  <c r="E12" i="74"/>
  <c r="F12" i="74" s="1"/>
  <c r="I8" i="74"/>
  <c r="H7" i="74"/>
  <c r="D28" i="74"/>
  <c r="E24" i="74"/>
  <c r="H19" i="74"/>
  <c r="G10" i="74"/>
  <c r="J24" i="74"/>
  <c r="G21" i="74"/>
  <c r="E19" i="74"/>
  <c r="F19" i="74" s="1"/>
  <c r="J16" i="74"/>
  <c r="E11" i="74"/>
  <c r="F11" i="74" s="1"/>
  <c r="I7" i="74"/>
  <c r="G23" i="74"/>
  <c r="E21" i="74"/>
  <c r="F21" i="74" s="1"/>
  <c r="G15" i="74"/>
  <c r="J18" i="73"/>
  <c r="J10" i="73"/>
  <c r="J13" i="73"/>
  <c r="J21" i="73"/>
  <c r="J12" i="73"/>
  <c r="J20" i="73"/>
  <c r="J11" i="73"/>
  <c r="J19" i="73"/>
  <c r="J14" i="73"/>
  <c r="J26" i="73"/>
  <c r="J22" i="73"/>
  <c r="J7" i="73"/>
  <c r="I12" i="73"/>
  <c r="I20" i="73"/>
  <c r="I13" i="73"/>
  <c r="I11" i="73"/>
  <c r="I19" i="73"/>
  <c r="I10" i="73"/>
  <c r="I18" i="73"/>
  <c r="I26" i="73"/>
  <c r="I21" i="73"/>
  <c r="I25" i="73"/>
  <c r="I7" i="73"/>
  <c r="I14" i="73"/>
  <c r="H11" i="73"/>
  <c r="H19" i="73"/>
  <c r="H10" i="73"/>
  <c r="H18" i="73"/>
  <c r="H26" i="73"/>
  <c r="H20" i="73"/>
  <c r="H9" i="73"/>
  <c r="H17" i="73"/>
  <c r="H25" i="73"/>
  <c r="H7" i="73"/>
  <c r="H12" i="73"/>
  <c r="H14" i="73"/>
  <c r="E26" i="73"/>
  <c r="J23" i="73"/>
  <c r="I22" i="73"/>
  <c r="G20" i="73"/>
  <c r="E18" i="73"/>
  <c r="F18" i="73" s="1"/>
  <c r="J15" i="73"/>
  <c r="G12" i="73"/>
  <c r="E10" i="73"/>
  <c r="J24" i="73"/>
  <c r="I23" i="73"/>
  <c r="G21" i="73"/>
  <c r="E19" i="73"/>
  <c r="F19" i="73" s="1"/>
  <c r="J16" i="73"/>
  <c r="I15" i="73"/>
  <c r="G13" i="73"/>
  <c r="E11" i="73"/>
  <c r="J8" i="73"/>
  <c r="D27" i="73"/>
  <c r="F25" i="73" s="1"/>
  <c r="I24" i="73"/>
  <c r="G22" i="73"/>
  <c r="E20" i="73"/>
  <c r="F20" i="73" s="1"/>
  <c r="J17" i="73"/>
  <c r="I16" i="73"/>
  <c r="G14" i="73"/>
  <c r="E12" i="73"/>
  <c r="J9" i="73"/>
  <c r="I8" i="73"/>
  <c r="G23" i="73"/>
  <c r="E21" i="73"/>
  <c r="F21" i="73" s="1"/>
  <c r="G15" i="73"/>
  <c r="E13" i="73"/>
  <c r="F13" i="73" s="1"/>
  <c r="H8" i="73"/>
  <c r="G24" i="73"/>
  <c r="E22" i="73"/>
  <c r="F22" i="73" s="1"/>
  <c r="G16" i="73"/>
  <c r="E14" i="73"/>
  <c r="F14" i="73" s="1"/>
  <c r="G8" i="73"/>
  <c r="G11" i="73"/>
  <c r="G25" i="73"/>
  <c r="E23" i="73"/>
  <c r="F23" i="73" s="1"/>
  <c r="G17" i="73"/>
  <c r="E15" i="73"/>
  <c r="F15" i="73" s="1"/>
  <c r="G9" i="73"/>
  <c r="D28" i="73"/>
  <c r="G26" i="73"/>
  <c r="E24" i="73"/>
  <c r="F24" i="73" s="1"/>
  <c r="G18" i="73"/>
  <c r="E16" i="73"/>
  <c r="F16" i="73" s="1"/>
  <c r="G10" i="73"/>
  <c r="I25" i="72"/>
  <c r="I15" i="72"/>
  <c r="F8" i="72"/>
  <c r="I9" i="72"/>
  <c r="J20" i="72"/>
  <c r="J11" i="72"/>
  <c r="J9" i="72"/>
  <c r="J17" i="72"/>
  <c r="J25" i="72"/>
  <c r="J12" i="72"/>
  <c r="J19" i="72"/>
  <c r="I12" i="72"/>
  <c r="I20" i="72"/>
  <c r="I26" i="72"/>
  <c r="I10" i="72"/>
  <c r="I19" i="72"/>
  <c r="I18" i="72"/>
  <c r="I11" i="72"/>
  <c r="I17" i="72"/>
  <c r="J26" i="72"/>
  <c r="J21" i="72"/>
  <c r="I21" i="72"/>
  <c r="E26" i="72"/>
  <c r="F26" i="72" s="1"/>
  <c r="J23" i="72"/>
  <c r="I22" i="72"/>
  <c r="H21" i="72"/>
  <c r="G20" i="72"/>
  <c r="E18" i="72"/>
  <c r="J15" i="72"/>
  <c r="I14" i="72"/>
  <c r="H13" i="72"/>
  <c r="G12" i="72"/>
  <c r="E10" i="72"/>
  <c r="J7" i="72"/>
  <c r="E15" i="72"/>
  <c r="G19" i="72"/>
  <c r="J14" i="72"/>
  <c r="J24" i="72"/>
  <c r="I23" i="72"/>
  <c r="H22" i="72"/>
  <c r="G21" i="72"/>
  <c r="E19" i="72"/>
  <c r="J16" i="72"/>
  <c r="G13" i="72"/>
  <c r="E11" i="72"/>
  <c r="J8" i="72"/>
  <c r="I7" i="72"/>
  <c r="E23" i="72"/>
  <c r="F23" i="72" s="1"/>
  <c r="E25" i="72"/>
  <c r="E17" i="72"/>
  <c r="I13" i="72"/>
  <c r="E9" i="72"/>
  <c r="D27" i="72"/>
  <c r="F14" i="72" s="1"/>
  <c r="I24" i="72"/>
  <c r="G22" i="72"/>
  <c r="E20" i="72"/>
  <c r="F20" i="72" s="1"/>
  <c r="I16" i="72"/>
  <c r="H15" i="72"/>
  <c r="G14" i="72"/>
  <c r="E12" i="72"/>
  <c r="I8" i="72"/>
  <c r="H7" i="72"/>
  <c r="G25" i="72"/>
  <c r="G17" i="72"/>
  <c r="G11" i="72"/>
  <c r="G23" i="72"/>
  <c r="E21" i="72"/>
  <c r="G15" i="72"/>
  <c r="E13" i="72"/>
  <c r="D28" i="72"/>
  <c r="G26" i="72"/>
  <c r="E24" i="72"/>
  <c r="F24" i="72" s="1"/>
  <c r="G18" i="72"/>
  <c r="E16" i="72"/>
  <c r="G10" i="72"/>
  <c r="F7" i="71"/>
  <c r="F15" i="71"/>
  <c r="H11" i="71"/>
  <c r="E25" i="71"/>
  <c r="J22" i="71"/>
  <c r="G19" i="71"/>
  <c r="E17" i="71"/>
  <c r="J14" i="71"/>
  <c r="G11" i="71"/>
  <c r="E9" i="71"/>
  <c r="F9" i="71" s="1"/>
  <c r="E26" i="71"/>
  <c r="J23" i="71"/>
  <c r="I22" i="71"/>
  <c r="G20" i="71"/>
  <c r="E18" i="71"/>
  <c r="J15" i="71"/>
  <c r="I14" i="71"/>
  <c r="G12" i="71"/>
  <c r="E10" i="71"/>
  <c r="J7" i="71"/>
  <c r="G9" i="71"/>
  <c r="D28" i="71"/>
  <c r="E24" i="71"/>
  <c r="G18" i="71"/>
  <c r="E16" i="71"/>
  <c r="F16" i="71" s="1"/>
  <c r="G10" i="71"/>
  <c r="E8" i="71"/>
  <c r="J24" i="71"/>
  <c r="I23" i="71"/>
  <c r="G21" i="71"/>
  <c r="E19" i="71"/>
  <c r="I15" i="71"/>
  <c r="G13" i="71"/>
  <c r="E11" i="71"/>
  <c r="F11" i="71" s="1"/>
  <c r="I7" i="71"/>
  <c r="D27" i="71"/>
  <c r="F23" i="71" s="1"/>
  <c r="J25" i="71"/>
  <c r="G22" i="71"/>
  <c r="E20" i="71"/>
  <c r="G14" i="71"/>
  <c r="E12" i="71"/>
  <c r="F12" i="71" s="1"/>
  <c r="H7" i="71"/>
  <c r="G26" i="71"/>
  <c r="H19" i="71"/>
  <c r="H24" i="71"/>
  <c r="G23" i="71"/>
  <c r="E21" i="71"/>
  <c r="H16" i="71"/>
  <c r="G15" i="71"/>
  <c r="E13" i="71"/>
  <c r="F13" i="71" s="1"/>
  <c r="H8" i="71"/>
  <c r="G24" i="71"/>
  <c r="E22" i="71"/>
  <c r="F22" i="71" s="1"/>
  <c r="J19" i="71"/>
  <c r="H17" i="71"/>
  <c r="G16" i="71"/>
  <c r="E14" i="71"/>
  <c r="F14" i="71" s="1"/>
  <c r="G8" i="71"/>
  <c r="H28" i="70"/>
  <c r="J14" i="70"/>
  <c r="J17" i="70"/>
  <c r="I26" i="70"/>
  <c r="I9" i="70"/>
  <c r="I11" i="70"/>
  <c r="I19" i="70"/>
  <c r="I18" i="70"/>
  <c r="I25" i="70"/>
  <c r="I17" i="70"/>
  <c r="I10" i="70"/>
  <c r="J10" i="70"/>
  <c r="J9" i="70"/>
  <c r="J11" i="70"/>
  <c r="J26" i="70"/>
  <c r="J19" i="70"/>
  <c r="J18" i="70"/>
  <c r="J25" i="70"/>
  <c r="I16" i="70"/>
  <c r="I8" i="70"/>
  <c r="E22" i="70"/>
  <c r="F22" i="70" s="1"/>
  <c r="E23" i="70"/>
  <c r="J20" i="70"/>
  <c r="G17" i="70"/>
  <c r="E24" i="70"/>
  <c r="J21" i="70"/>
  <c r="H19" i="70"/>
  <c r="J13" i="70"/>
  <c r="J22" i="70"/>
  <c r="I21" i="70"/>
  <c r="E17" i="70"/>
  <c r="F17" i="70" s="1"/>
  <c r="I13" i="70"/>
  <c r="E26" i="70"/>
  <c r="J23" i="70"/>
  <c r="I22" i="70"/>
  <c r="G20" i="70"/>
  <c r="E18" i="70"/>
  <c r="F18" i="70" s="1"/>
  <c r="J15" i="70"/>
  <c r="I14" i="70"/>
  <c r="G12" i="70"/>
  <c r="E10" i="70"/>
  <c r="J7" i="70"/>
  <c r="D28" i="70"/>
  <c r="I20" i="70"/>
  <c r="E16" i="70"/>
  <c r="F16" i="70" s="1"/>
  <c r="E8" i="70"/>
  <c r="E25" i="70"/>
  <c r="F25" i="70" s="1"/>
  <c r="G19" i="70"/>
  <c r="H12" i="70"/>
  <c r="H27" i="70" s="1"/>
  <c r="E9" i="70"/>
  <c r="J24" i="70"/>
  <c r="I23" i="70"/>
  <c r="G21" i="70"/>
  <c r="E19" i="70"/>
  <c r="J16" i="70"/>
  <c r="I15" i="70"/>
  <c r="H14" i="70"/>
  <c r="G13" i="70"/>
  <c r="E11" i="70"/>
  <c r="F11" i="70" s="1"/>
  <c r="J8" i="70"/>
  <c r="I7" i="70"/>
  <c r="G24" i="70"/>
  <c r="G25" i="70"/>
  <c r="E15" i="70"/>
  <c r="J12" i="70"/>
  <c r="G26" i="70"/>
  <c r="G18" i="70"/>
  <c r="G10" i="70"/>
  <c r="G11" i="70"/>
  <c r="D27" i="70"/>
  <c r="F14" i="70" s="1"/>
  <c r="G22" i="70"/>
  <c r="E20" i="70"/>
  <c r="G14" i="70"/>
  <c r="E12" i="70"/>
  <c r="F12" i="70" s="1"/>
  <c r="F22" i="78" l="1"/>
  <c r="F17" i="78"/>
  <c r="J28" i="78"/>
  <c r="J27" i="78"/>
  <c r="F16" i="78"/>
  <c r="F23" i="78"/>
  <c r="F12" i="78"/>
  <c r="F11" i="78"/>
  <c r="F10" i="78"/>
  <c r="F9" i="78"/>
  <c r="F24" i="78"/>
  <c r="F13" i="78"/>
  <c r="F7" i="78"/>
  <c r="F20" i="78"/>
  <c r="F18" i="78"/>
  <c r="F14" i="78"/>
  <c r="F21" i="78"/>
  <c r="F19" i="78"/>
  <c r="H28" i="78"/>
  <c r="H27" i="78"/>
  <c r="I27" i="78"/>
  <c r="I27" i="77"/>
  <c r="J27" i="77"/>
  <c r="I28" i="77"/>
  <c r="H28" i="77"/>
  <c r="H27" i="77"/>
  <c r="F8" i="77"/>
  <c r="F9" i="77"/>
  <c r="F20" i="77"/>
  <c r="J28" i="77"/>
  <c r="H28" i="76"/>
  <c r="H27" i="76"/>
  <c r="F7" i="76"/>
  <c r="I28" i="76"/>
  <c r="I27" i="76"/>
  <c r="J28" i="76"/>
  <c r="J27" i="76"/>
  <c r="F22" i="76"/>
  <c r="F8" i="76"/>
  <c r="F19" i="75"/>
  <c r="F24" i="75"/>
  <c r="J27" i="75"/>
  <c r="J28" i="75"/>
  <c r="H27" i="75"/>
  <c r="H28" i="75"/>
  <c r="F23" i="75"/>
  <c r="F26" i="75"/>
  <c r="F21" i="75"/>
  <c r="F9" i="75"/>
  <c r="I28" i="75"/>
  <c r="I27" i="75"/>
  <c r="F22" i="75"/>
  <c r="F11" i="75"/>
  <c r="F7" i="75"/>
  <c r="F12" i="75"/>
  <c r="F14" i="75"/>
  <c r="F20" i="75"/>
  <c r="F10" i="75"/>
  <c r="F8" i="75"/>
  <c r="J28" i="74"/>
  <c r="J27" i="74"/>
  <c r="F10" i="74"/>
  <c r="F17" i="74"/>
  <c r="I28" i="74"/>
  <c r="I27" i="74"/>
  <c r="F24" i="74"/>
  <c r="F20" i="74"/>
  <c r="F26" i="74"/>
  <c r="H27" i="74"/>
  <c r="H28" i="74"/>
  <c r="F23" i="74"/>
  <c r="F16" i="74"/>
  <c r="H28" i="73"/>
  <c r="H27" i="73"/>
  <c r="J28" i="73"/>
  <c r="J27" i="73"/>
  <c r="F8" i="73"/>
  <c r="F9" i="73"/>
  <c r="F7" i="73"/>
  <c r="F17" i="73"/>
  <c r="F12" i="73"/>
  <c r="F26" i="73"/>
  <c r="I28" i="73"/>
  <c r="I27" i="73"/>
  <c r="F11" i="73"/>
  <c r="F10" i="73"/>
  <c r="F11" i="72"/>
  <c r="F12" i="72"/>
  <c r="F9" i="72"/>
  <c r="F18" i="72"/>
  <c r="I27" i="72"/>
  <c r="I28" i="72"/>
  <c r="F21" i="72"/>
  <c r="F15" i="72"/>
  <c r="F13" i="72"/>
  <c r="F7" i="72"/>
  <c r="F16" i="72"/>
  <c r="F17" i="72"/>
  <c r="F19" i="72"/>
  <c r="J28" i="72"/>
  <c r="J27" i="72"/>
  <c r="F22" i="72"/>
  <c r="F25" i="72"/>
  <c r="F10" i="72"/>
  <c r="H27" i="72"/>
  <c r="H28" i="72"/>
  <c r="H27" i="71"/>
  <c r="H28" i="71"/>
  <c r="F21" i="71"/>
  <c r="F20" i="71"/>
  <c r="F19" i="71"/>
  <c r="F24" i="71"/>
  <c r="F18" i="71"/>
  <c r="F17" i="71"/>
  <c r="J28" i="71"/>
  <c r="J27" i="71"/>
  <c r="F25" i="71"/>
  <c r="I28" i="71"/>
  <c r="I27" i="71"/>
  <c r="F8" i="71"/>
  <c r="F10" i="71"/>
  <c r="F26" i="71"/>
  <c r="I27" i="70"/>
  <c r="I28" i="70"/>
  <c r="F9" i="70"/>
  <c r="J27" i="70"/>
  <c r="J28" i="70"/>
  <c r="F21" i="70"/>
  <c r="F10" i="70"/>
  <c r="F26" i="70"/>
  <c r="F24" i="70"/>
  <c r="F13" i="70"/>
  <c r="F20" i="70"/>
  <c r="F15" i="70"/>
  <c r="F19" i="70"/>
  <c r="F8" i="70"/>
  <c r="F23" i="70"/>
  <c r="F7" i="70"/>
  <c r="B4" i="69" l="1"/>
  <c r="C4" i="69" s="1"/>
  <c r="B5" i="69"/>
  <c r="C5" i="69" s="1"/>
  <c r="B6" i="69"/>
  <c r="C6" i="69"/>
  <c r="L10" i="69" s="1"/>
  <c r="J9" i="69"/>
  <c r="K9" i="69"/>
  <c r="L9" i="69"/>
  <c r="V9" i="69"/>
  <c r="W9" i="69"/>
  <c r="X9" i="69"/>
  <c r="G10" i="69"/>
  <c r="H10" i="69"/>
  <c r="S10" i="69"/>
  <c r="G11" i="69"/>
  <c r="H11" i="69" s="1"/>
  <c r="I11" i="69"/>
  <c r="S11" i="69"/>
  <c r="T11" i="69" s="1"/>
  <c r="U11" i="69"/>
  <c r="G12" i="69"/>
  <c r="H12" i="69"/>
  <c r="I12" i="69"/>
  <c r="S12" i="69"/>
  <c r="T12" i="69" s="1"/>
  <c r="U12" i="69"/>
  <c r="G13" i="69"/>
  <c r="H13" i="69" s="1"/>
  <c r="I13" i="69"/>
  <c r="S13" i="69"/>
  <c r="T13" i="69" s="1"/>
  <c r="U13" i="69"/>
  <c r="G14" i="69"/>
  <c r="H14" i="69"/>
  <c r="I14" i="69"/>
  <c r="S14" i="69"/>
  <c r="T14" i="69"/>
  <c r="U14" i="69"/>
  <c r="G15" i="69"/>
  <c r="I15" i="69"/>
  <c r="S15" i="69"/>
  <c r="T15" i="69" s="1"/>
  <c r="U15" i="69"/>
  <c r="G16" i="69"/>
  <c r="H16" i="69" s="1"/>
  <c r="I16" i="69"/>
  <c r="L16" i="69"/>
  <c r="S16" i="69"/>
  <c r="T16" i="69"/>
  <c r="U16" i="69"/>
  <c r="G17" i="69"/>
  <c r="H17" i="69" s="1"/>
  <c r="I17" i="69"/>
  <c r="S17" i="69"/>
  <c r="T17" i="69"/>
  <c r="U17" i="69"/>
  <c r="G18" i="69"/>
  <c r="I18" i="69"/>
  <c r="S18" i="69"/>
  <c r="T18" i="69" s="1"/>
  <c r="U18" i="69"/>
  <c r="X18" i="69"/>
  <c r="G19" i="69"/>
  <c r="H19" i="69" s="1"/>
  <c r="I19" i="69"/>
  <c r="S19" i="69"/>
  <c r="T19" i="69" s="1"/>
  <c r="U19" i="69"/>
  <c r="F20" i="69"/>
  <c r="L20" i="69" s="1"/>
  <c r="G20" i="69"/>
  <c r="R20" i="69"/>
  <c r="T10" i="69" s="1"/>
  <c r="X20" i="69"/>
  <c r="F21" i="69"/>
  <c r="R21" i="69"/>
  <c r="B4" i="68"/>
  <c r="C4" i="68" s="1"/>
  <c r="B5" i="68"/>
  <c r="C5" i="68"/>
  <c r="K12" i="68" s="1"/>
  <c r="B6" i="68"/>
  <c r="C6" i="68"/>
  <c r="L10" i="68" s="1"/>
  <c r="J9" i="68"/>
  <c r="K9" i="68"/>
  <c r="L9" i="68"/>
  <c r="V9" i="68"/>
  <c r="W9" i="68"/>
  <c r="X9" i="68"/>
  <c r="G10" i="68"/>
  <c r="H10" i="68"/>
  <c r="K10" i="68"/>
  <c r="S10" i="68"/>
  <c r="G11" i="68"/>
  <c r="H11" i="68" s="1"/>
  <c r="I11" i="68"/>
  <c r="K11" i="68"/>
  <c r="S11" i="68"/>
  <c r="T11" i="68" s="1"/>
  <c r="U11" i="68"/>
  <c r="G12" i="68"/>
  <c r="H12" i="68"/>
  <c r="I12" i="68"/>
  <c r="S12" i="68"/>
  <c r="T12" i="68"/>
  <c r="U12" i="68"/>
  <c r="W12" i="68"/>
  <c r="Z12" i="68" s="1"/>
  <c r="G13" i="68"/>
  <c r="H13" i="68" s="1"/>
  <c r="I13" i="68"/>
  <c r="K13" i="68"/>
  <c r="Z13" i="68" s="1"/>
  <c r="S13" i="68"/>
  <c r="T13" i="68" s="1"/>
  <c r="U13" i="68"/>
  <c r="W13" i="68"/>
  <c r="G14" i="68"/>
  <c r="H14" i="68"/>
  <c r="I14" i="68"/>
  <c r="S14" i="68"/>
  <c r="T14" i="68"/>
  <c r="U14" i="68"/>
  <c r="G15" i="68"/>
  <c r="H15" i="68" s="1"/>
  <c r="I15" i="68"/>
  <c r="K15" i="68"/>
  <c r="S15" i="68"/>
  <c r="T15" i="68" s="1"/>
  <c r="U15" i="68"/>
  <c r="W15" i="68"/>
  <c r="Z15" i="68" s="1"/>
  <c r="G16" i="68"/>
  <c r="H16" i="68" s="1"/>
  <c r="I16" i="68"/>
  <c r="L16" i="68"/>
  <c r="S16" i="68"/>
  <c r="T16" i="68"/>
  <c r="U16" i="68"/>
  <c r="G17" i="68"/>
  <c r="H17" i="68" s="1"/>
  <c r="I17" i="68"/>
  <c r="S17" i="68"/>
  <c r="T17" i="68" s="1"/>
  <c r="U17" i="68"/>
  <c r="W17" i="68"/>
  <c r="G18" i="68"/>
  <c r="H18" i="68"/>
  <c r="I18" i="68"/>
  <c r="K18" i="68"/>
  <c r="S18" i="68"/>
  <c r="T18" i="68" s="1"/>
  <c r="U18" i="68"/>
  <c r="X18" i="68"/>
  <c r="G19" i="68"/>
  <c r="H19" i="68" s="1"/>
  <c r="I19" i="68"/>
  <c r="K19" i="68"/>
  <c r="S19" i="68"/>
  <c r="T19" i="68" s="1"/>
  <c r="U19" i="68"/>
  <c r="F20" i="68"/>
  <c r="G20" i="68"/>
  <c r="K20" i="68"/>
  <c r="E41" i="68" s="1"/>
  <c r="R20" i="68"/>
  <c r="T10" i="68" s="1"/>
  <c r="S20" i="68"/>
  <c r="X20" i="68"/>
  <c r="F21" i="68"/>
  <c r="R21" i="68"/>
  <c r="D41" i="68"/>
  <c r="D43" i="68"/>
  <c r="D45" i="68"/>
  <c r="D47" i="68"/>
  <c r="D49" i="68"/>
  <c r="D51" i="68"/>
  <c r="D53" i="68"/>
  <c r="D55" i="68"/>
  <c r="D57" i="68"/>
  <c r="D59" i="68"/>
  <c r="D61" i="68"/>
  <c r="D63" i="68"/>
  <c r="D65" i="68"/>
  <c r="D67" i="68"/>
  <c r="D69" i="68"/>
  <c r="D71" i="68"/>
  <c r="D73" i="68"/>
  <c r="D75" i="68"/>
  <c r="D77" i="68"/>
  <c r="D79" i="68"/>
  <c r="D81" i="68"/>
  <c r="D83" i="68"/>
  <c r="D85" i="68"/>
  <c r="D87" i="68"/>
  <c r="D89" i="68"/>
  <c r="B4" i="67"/>
  <c r="C4" i="67" s="1"/>
  <c r="B5" i="67"/>
  <c r="C5" i="67" s="1"/>
  <c r="B6" i="67"/>
  <c r="C6" i="67" s="1"/>
  <c r="J9" i="67"/>
  <c r="K9" i="67"/>
  <c r="L9" i="67"/>
  <c r="V9" i="67"/>
  <c r="W9" i="67"/>
  <c r="X9" i="67"/>
  <c r="G10" i="67"/>
  <c r="H10" i="67" s="1"/>
  <c r="S10" i="67"/>
  <c r="T10" i="67" s="1"/>
  <c r="G11" i="67"/>
  <c r="H11" i="67" s="1"/>
  <c r="I11" i="67"/>
  <c r="S11" i="67"/>
  <c r="U11" i="67"/>
  <c r="G12" i="67"/>
  <c r="H12" i="67" s="1"/>
  <c r="I12" i="67"/>
  <c r="S12" i="67"/>
  <c r="T12" i="67" s="1"/>
  <c r="U12" i="67"/>
  <c r="G13" i="67"/>
  <c r="H13" i="67" s="1"/>
  <c r="I13" i="67"/>
  <c r="S13" i="67"/>
  <c r="T13" i="67" s="1"/>
  <c r="U13" i="67"/>
  <c r="G14" i="67"/>
  <c r="H14" i="67"/>
  <c r="I14" i="67"/>
  <c r="S14" i="67"/>
  <c r="T14" i="67" s="1"/>
  <c r="U14" i="67"/>
  <c r="G15" i="67"/>
  <c r="I15" i="67"/>
  <c r="S15" i="67"/>
  <c r="T15" i="67" s="1"/>
  <c r="U15" i="67"/>
  <c r="G16" i="67"/>
  <c r="I16" i="67"/>
  <c r="S16" i="67"/>
  <c r="T16" i="67"/>
  <c r="U16" i="67"/>
  <c r="G17" i="67"/>
  <c r="H17" i="67"/>
  <c r="I17" i="67"/>
  <c r="S17" i="67"/>
  <c r="U17" i="67"/>
  <c r="G18" i="67"/>
  <c r="H18" i="67" s="1"/>
  <c r="I18" i="67"/>
  <c r="S18" i="67"/>
  <c r="U18" i="67"/>
  <c r="G19" i="67"/>
  <c r="H19" i="67" s="1"/>
  <c r="I19" i="67"/>
  <c r="S19" i="67"/>
  <c r="T19" i="67"/>
  <c r="U19" i="67"/>
  <c r="F20" i="67"/>
  <c r="L20" i="67" s="1"/>
  <c r="R20" i="67"/>
  <c r="T18" i="67" s="1"/>
  <c r="F21" i="67"/>
  <c r="R21" i="67"/>
  <c r="B4" i="66"/>
  <c r="C4" i="66" s="1"/>
  <c r="B5" i="66"/>
  <c r="C5" i="66" s="1"/>
  <c r="B6" i="66"/>
  <c r="C6" i="66"/>
  <c r="L10" i="66" s="1"/>
  <c r="J9" i="66"/>
  <c r="K9" i="66"/>
  <c r="L9" i="66"/>
  <c r="V9" i="66"/>
  <c r="W9" i="66"/>
  <c r="X9" i="66"/>
  <c r="G10" i="66"/>
  <c r="H10" i="66"/>
  <c r="S10" i="66"/>
  <c r="T10" i="66" s="1"/>
  <c r="G11" i="66"/>
  <c r="H11" i="66" s="1"/>
  <c r="I11" i="66"/>
  <c r="S11" i="66"/>
  <c r="T11" i="66" s="1"/>
  <c r="U11" i="66"/>
  <c r="G12" i="66"/>
  <c r="H12" i="66"/>
  <c r="I12" i="66"/>
  <c r="S12" i="66"/>
  <c r="U12" i="66"/>
  <c r="X12" i="66"/>
  <c r="G13" i="66"/>
  <c r="H13" i="66" s="1"/>
  <c r="I13" i="66"/>
  <c r="S13" i="66"/>
  <c r="T13" i="66" s="1"/>
  <c r="U13" i="66"/>
  <c r="G14" i="66"/>
  <c r="H14" i="66"/>
  <c r="I14" i="66"/>
  <c r="S14" i="66"/>
  <c r="T14" i="66"/>
  <c r="U14" i="66"/>
  <c r="G15" i="66"/>
  <c r="I15" i="66"/>
  <c r="S15" i="66"/>
  <c r="T15" i="66" s="1"/>
  <c r="U15" i="66"/>
  <c r="G16" i="66"/>
  <c r="H16" i="66"/>
  <c r="I16" i="66"/>
  <c r="S16" i="66"/>
  <c r="T16" i="66"/>
  <c r="U16" i="66"/>
  <c r="G17" i="66"/>
  <c r="H17" i="66" s="1"/>
  <c r="I17" i="66"/>
  <c r="S17" i="66"/>
  <c r="U17" i="66"/>
  <c r="G18" i="66"/>
  <c r="I18" i="66"/>
  <c r="L18" i="66"/>
  <c r="S18" i="66"/>
  <c r="T18" i="66" s="1"/>
  <c r="U18" i="66"/>
  <c r="X18" i="66"/>
  <c r="G19" i="66"/>
  <c r="H19" i="66" s="1"/>
  <c r="I19" i="66"/>
  <c r="S19" i="66"/>
  <c r="T19" i="66" s="1"/>
  <c r="U19" i="66"/>
  <c r="F20" i="66"/>
  <c r="H18" i="66" s="1"/>
  <c r="G20" i="66"/>
  <c r="R20" i="66"/>
  <c r="S20" i="66" s="1"/>
  <c r="X20" i="66"/>
  <c r="F21" i="66"/>
  <c r="R21" i="66"/>
  <c r="B4" i="65"/>
  <c r="C4" i="65" s="1"/>
  <c r="B5" i="65"/>
  <c r="C5" i="65" s="1"/>
  <c r="B6" i="65"/>
  <c r="C6" i="65" s="1"/>
  <c r="J9" i="65"/>
  <c r="K9" i="65"/>
  <c r="L9" i="65"/>
  <c r="V9" i="65"/>
  <c r="W9" i="65"/>
  <c r="X9" i="65"/>
  <c r="G10" i="65"/>
  <c r="H10" i="65" s="1"/>
  <c r="S10" i="65"/>
  <c r="T10" i="65"/>
  <c r="G11" i="65"/>
  <c r="H11" i="65" s="1"/>
  <c r="I11" i="65"/>
  <c r="S11" i="65"/>
  <c r="T11" i="65"/>
  <c r="U11" i="65"/>
  <c r="G12" i="65"/>
  <c r="H12" i="65" s="1"/>
  <c r="I12" i="65"/>
  <c r="S12" i="65"/>
  <c r="T12" i="65" s="1"/>
  <c r="U12" i="65"/>
  <c r="G13" i="65"/>
  <c r="H13" i="65"/>
  <c r="I13" i="65"/>
  <c r="S13" i="65"/>
  <c r="T13" i="65" s="1"/>
  <c r="U13" i="65"/>
  <c r="G14" i="65"/>
  <c r="H14" i="65"/>
  <c r="I14" i="65"/>
  <c r="S14" i="65"/>
  <c r="T14" i="65" s="1"/>
  <c r="U14" i="65"/>
  <c r="G15" i="65"/>
  <c r="I15" i="65"/>
  <c r="S15" i="65"/>
  <c r="T15" i="65"/>
  <c r="U15" i="65"/>
  <c r="G16" i="65"/>
  <c r="H16" i="65" s="1"/>
  <c r="I16" i="65"/>
  <c r="S16" i="65"/>
  <c r="T16" i="65"/>
  <c r="U16" i="65"/>
  <c r="G17" i="65"/>
  <c r="H17" i="65"/>
  <c r="I17" i="65"/>
  <c r="S17" i="65"/>
  <c r="T17" i="65"/>
  <c r="U17" i="65"/>
  <c r="G18" i="65"/>
  <c r="H18" i="65" s="1"/>
  <c r="I18" i="65"/>
  <c r="S18" i="65"/>
  <c r="T18" i="65" s="1"/>
  <c r="U18" i="65"/>
  <c r="G19" i="65"/>
  <c r="H19" i="65" s="1"/>
  <c r="I19" i="65"/>
  <c r="S19" i="65"/>
  <c r="T19" i="65"/>
  <c r="U19" i="65"/>
  <c r="F20" i="65"/>
  <c r="H15" i="65" s="1"/>
  <c r="R20" i="65"/>
  <c r="X20" i="65" s="1"/>
  <c r="S20" i="65"/>
  <c r="F21" i="65"/>
  <c r="R21" i="65"/>
  <c r="B4" i="64"/>
  <c r="C4" i="64" s="1"/>
  <c r="B5" i="64"/>
  <c r="C5" i="64" s="1"/>
  <c r="B6" i="64"/>
  <c r="C6" i="64"/>
  <c r="L10" i="64" s="1"/>
  <c r="J9" i="64"/>
  <c r="K9" i="64"/>
  <c r="L9" i="64"/>
  <c r="V9" i="64"/>
  <c r="W9" i="64"/>
  <c r="X9" i="64"/>
  <c r="G10" i="64"/>
  <c r="H10" i="64"/>
  <c r="S10" i="64"/>
  <c r="X10" i="64"/>
  <c r="G11" i="64"/>
  <c r="H11" i="64" s="1"/>
  <c r="I11" i="64"/>
  <c r="S11" i="64"/>
  <c r="T11" i="64" s="1"/>
  <c r="U11" i="64"/>
  <c r="G12" i="64"/>
  <c r="H12" i="64"/>
  <c r="I12" i="64"/>
  <c r="S12" i="64"/>
  <c r="T12" i="64" s="1"/>
  <c r="U12" i="64"/>
  <c r="X12" i="64"/>
  <c r="G13" i="64"/>
  <c r="H13" i="64" s="1"/>
  <c r="I13" i="64"/>
  <c r="S13" i="64"/>
  <c r="T13" i="64" s="1"/>
  <c r="U13" i="64"/>
  <c r="G14" i="64"/>
  <c r="H14" i="64"/>
  <c r="I14" i="64"/>
  <c r="S14" i="64"/>
  <c r="T14" i="64"/>
  <c r="U14" i="64"/>
  <c r="G15" i="64"/>
  <c r="H15" i="64" s="1"/>
  <c r="I15" i="64"/>
  <c r="S15" i="64"/>
  <c r="T15" i="64" s="1"/>
  <c r="U15" i="64"/>
  <c r="G16" i="64"/>
  <c r="H16" i="64" s="1"/>
  <c r="I16" i="64"/>
  <c r="L16" i="64"/>
  <c r="S16" i="64"/>
  <c r="T16" i="64"/>
  <c r="U16" i="64"/>
  <c r="G17" i="64"/>
  <c r="H17" i="64" s="1"/>
  <c r="I17" i="64"/>
  <c r="S17" i="64"/>
  <c r="T17" i="64" s="1"/>
  <c r="U17" i="64"/>
  <c r="G18" i="64"/>
  <c r="H18" i="64" s="1"/>
  <c r="I18" i="64"/>
  <c r="L18" i="64"/>
  <c r="S18" i="64"/>
  <c r="T18" i="64" s="1"/>
  <c r="U18" i="64"/>
  <c r="X18" i="64"/>
  <c r="G19" i="64"/>
  <c r="H19" i="64" s="1"/>
  <c r="I19" i="64"/>
  <c r="S19" i="64"/>
  <c r="T19" i="64" s="1"/>
  <c r="U19" i="64"/>
  <c r="F20" i="64"/>
  <c r="G20" i="64"/>
  <c r="R20" i="64"/>
  <c r="T10" i="64" s="1"/>
  <c r="S20" i="64"/>
  <c r="X20" i="64"/>
  <c r="F21" i="64"/>
  <c r="R21" i="64"/>
  <c r="B4" i="63"/>
  <c r="C4" i="63" s="1"/>
  <c r="B5" i="63"/>
  <c r="C5" i="63"/>
  <c r="K12" i="63" s="1"/>
  <c r="B6" i="63"/>
  <c r="C6" i="63"/>
  <c r="L10" i="63" s="1"/>
  <c r="J9" i="63"/>
  <c r="K9" i="63"/>
  <c r="L9" i="63"/>
  <c r="V9" i="63"/>
  <c r="W9" i="63"/>
  <c r="X9" i="63"/>
  <c r="G10" i="63"/>
  <c r="H10" i="63"/>
  <c r="K10" i="63"/>
  <c r="S10" i="63"/>
  <c r="W10" i="63"/>
  <c r="Z10" i="63" s="1"/>
  <c r="G11" i="63"/>
  <c r="H11" i="63" s="1"/>
  <c r="I11" i="63"/>
  <c r="K11" i="63"/>
  <c r="S11" i="63"/>
  <c r="T11" i="63" s="1"/>
  <c r="U11" i="63"/>
  <c r="G12" i="63"/>
  <c r="H12" i="63"/>
  <c r="I12" i="63"/>
  <c r="S12" i="63"/>
  <c r="T12" i="63"/>
  <c r="U12" i="63"/>
  <c r="G13" i="63"/>
  <c r="I13" i="63"/>
  <c r="K13" i="63"/>
  <c r="Z13" i="63" s="1"/>
  <c r="S13" i="63"/>
  <c r="T13" i="63" s="1"/>
  <c r="U13" i="63"/>
  <c r="W13" i="63"/>
  <c r="G14" i="63"/>
  <c r="I14" i="63"/>
  <c r="S14" i="63"/>
  <c r="T14" i="63"/>
  <c r="U14" i="63"/>
  <c r="G15" i="63"/>
  <c r="I15" i="63"/>
  <c r="K15" i="63"/>
  <c r="S15" i="63"/>
  <c r="T15" i="63"/>
  <c r="U15" i="63"/>
  <c r="W15" i="63"/>
  <c r="Z15" i="63" s="1"/>
  <c r="G16" i="63"/>
  <c r="I16" i="63"/>
  <c r="K16" i="63"/>
  <c r="L16" i="63"/>
  <c r="S16" i="63"/>
  <c r="T16" i="63"/>
  <c r="U16" i="63"/>
  <c r="G17" i="63"/>
  <c r="H17" i="63" s="1"/>
  <c r="I17" i="63"/>
  <c r="S17" i="63"/>
  <c r="T17" i="63"/>
  <c r="U17" i="63"/>
  <c r="W17" i="63"/>
  <c r="G18" i="63"/>
  <c r="I18" i="63"/>
  <c r="S18" i="63"/>
  <c r="U18" i="63"/>
  <c r="W18" i="63"/>
  <c r="X18" i="63"/>
  <c r="G19" i="63"/>
  <c r="H19" i="63" s="1"/>
  <c r="I19" i="63"/>
  <c r="K19" i="63"/>
  <c r="S19" i="63"/>
  <c r="T19" i="63" s="1"/>
  <c r="U19" i="63"/>
  <c r="F20" i="63"/>
  <c r="L20" i="63" s="1"/>
  <c r="G20" i="63"/>
  <c r="R20" i="63"/>
  <c r="T18" i="63" s="1"/>
  <c r="S20" i="63"/>
  <c r="W20" i="63"/>
  <c r="D42" i="63" s="1"/>
  <c r="X20" i="63"/>
  <c r="F21" i="63"/>
  <c r="R21" i="63"/>
  <c r="B4" i="62"/>
  <c r="C4" i="62" s="1"/>
  <c r="B5" i="62"/>
  <c r="C5" i="62" s="1"/>
  <c r="B6" i="62"/>
  <c r="C6" i="62" s="1"/>
  <c r="J9" i="62"/>
  <c r="K9" i="62"/>
  <c r="L9" i="62"/>
  <c r="V9" i="62"/>
  <c r="W9" i="62"/>
  <c r="X9" i="62"/>
  <c r="G10" i="62"/>
  <c r="H10" i="62" s="1"/>
  <c r="S10" i="62"/>
  <c r="T10" i="62" s="1"/>
  <c r="G11" i="62"/>
  <c r="H11" i="62" s="1"/>
  <c r="I11" i="62"/>
  <c r="S11" i="62"/>
  <c r="T11" i="62" s="1"/>
  <c r="U11" i="62"/>
  <c r="G12" i="62"/>
  <c r="H12" i="62" s="1"/>
  <c r="I12" i="62"/>
  <c r="S12" i="62"/>
  <c r="T12" i="62" s="1"/>
  <c r="U12" i="62"/>
  <c r="G13" i="62"/>
  <c r="H13" i="62" s="1"/>
  <c r="I13" i="62"/>
  <c r="S13" i="62"/>
  <c r="T13" i="62"/>
  <c r="U13" i="62"/>
  <c r="G14" i="62"/>
  <c r="H14" i="62"/>
  <c r="I14" i="62"/>
  <c r="S14" i="62"/>
  <c r="T14" i="62" s="1"/>
  <c r="U14" i="62"/>
  <c r="G15" i="62"/>
  <c r="I15" i="62"/>
  <c r="S15" i="62"/>
  <c r="T15" i="62" s="1"/>
  <c r="U15" i="62"/>
  <c r="G16" i="62"/>
  <c r="H16" i="62" s="1"/>
  <c r="I16" i="62"/>
  <c r="S16" i="62"/>
  <c r="T16" i="62"/>
  <c r="U16" i="62"/>
  <c r="G17" i="62"/>
  <c r="H17" i="62" s="1"/>
  <c r="I17" i="62"/>
  <c r="S17" i="62"/>
  <c r="U17" i="62"/>
  <c r="G18" i="62"/>
  <c r="H18" i="62" s="1"/>
  <c r="I18" i="62"/>
  <c r="S18" i="62"/>
  <c r="T18" i="62" s="1"/>
  <c r="U18" i="62"/>
  <c r="G19" i="62"/>
  <c r="H19" i="62"/>
  <c r="I19" i="62"/>
  <c r="S19" i="62"/>
  <c r="T19" i="62" s="1"/>
  <c r="U19" i="62"/>
  <c r="F20" i="62"/>
  <c r="H15" i="62" s="1"/>
  <c r="R20" i="62"/>
  <c r="S20" i="62" s="1"/>
  <c r="F21" i="62"/>
  <c r="R21" i="62"/>
  <c r="B4" i="61"/>
  <c r="C4" i="61" s="1"/>
  <c r="B5" i="61"/>
  <c r="C5" i="61" s="1"/>
  <c r="B6" i="61"/>
  <c r="C6" i="61" s="1"/>
  <c r="J9" i="61"/>
  <c r="K9" i="61"/>
  <c r="L9" i="61"/>
  <c r="V9" i="61"/>
  <c r="W9" i="61"/>
  <c r="X9" i="61"/>
  <c r="G10" i="61"/>
  <c r="H10" i="61" s="1"/>
  <c r="S10" i="61"/>
  <c r="T10" i="61" s="1"/>
  <c r="G11" i="61"/>
  <c r="H11" i="61" s="1"/>
  <c r="I11" i="61"/>
  <c r="S11" i="61"/>
  <c r="T11" i="61"/>
  <c r="U11" i="61"/>
  <c r="G12" i="61"/>
  <c r="H12" i="61" s="1"/>
  <c r="I12" i="61"/>
  <c r="S12" i="61"/>
  <c r="T12" i="61" s="1"/>
  <c r="U12" i="61"/>
  <c r="G13" i="61"/>
  <c r="H13" i="61" s="1"/>
  <c r="I13" i="61"/>
  <c r="S13" i="61"/>
  <c r="T13" i="61" s="1"/>
  <c r="U13" i="61"/>
  <c r="G14" i="61"/>
  <c r="H14" i="61"/>
  <c r="I14" i="61"/>
  <c r="S14" i="61"/>
  <c r="T14" i="61" s="1"/>
  <c r="U14" i="61"/>
  <c r="G15" i="61"/>
  <c r="H15" i="61" s="1"/>
  <c r="I15" i="61"/>
  <c r="S15" i="61"/>
  <c r="T15" i="61" s="1"/>
  <c r="U15" i="61"/>
  <c r="G16" i="61"/>
  <c r="H16" i="61"/>
  <c r="I16" i="61"/>
  <c r="S16" i="61"/>
  <c r="T16" i="61"/>
  <c r="U16" i="61"/>
  <c r="G17" i="61"/>
  <c r="H17" i="61"/>
  <c r="I17" i="61"/>
  <c r="S17" i="61"/>
  <c r="T17" i="61" s="1"/>
  <c r="U17" i="61"/>
  <c r="G18" i="61"/>
  <c r="H18" i="61" s="1"/>
  <c r="I18" i="61"/>
  <c r="S18" i="61"/>
  <c r="U18" i="61"/>
  <c r="G19" i="61"/>
  <c r="H19" i="61" s="1"/>
  <c r="I19" i="61"/>
  <c r="S19" i="61"/>
  <c r="T19" i="61"/>
  <c r="U19" i="61"/>
  <c r="F20" i="61"/>
  <c r="G20" i="61" s="1"/>
  <c r="R20" i="61"/>
  <c r="T18" i="61" s="1"/>
  <c r="F21" i="61"/>
  <c r="R21" i="61"/>
  <c r="B4" i="60"/>
  <c r="C4" i="60"/>
  <c r="V11" i="60" s="1"/>
  <c r="B5" i="60"/>
  <c r="C5" i="60" s="1"/>
  <c r="B6" i="60"/>
  <c r="C6" i="60"/>
  <c r="L10" i="60" s="1"/>
  <c r="J9" i="60"/>
  <c r="K9" i="60"/>
  <c r="L9" i="60"/>
  <c r="V9" i="60"/>
  <c r="W9" i="60"/>
  <c r="X9" i="60"/>
  <c r="G10" i="60"/>
  <c r="H10" i="60"/>
  <c r="S10" i="60"/>
  <c r="T10" i="60" s="1"/>
  <c r="X10" i="60"/>
  <c r="G11" i="60"/>
  <c r="H11" i="60" s="1"/>
  <c r="I11" i="60"/>
  <c r="S11" i="60"/>
  <c r="T11" i="60" s="1"/>
  <c r="U11" i="60"/>
  <c r="G12" i="60"/>
  <c r="H12" i="60"/>
  <c r="I12" i="60"/>
  <c r="L12" i="60"/>
  <c r="S12" i="60"/>
  <c r="T12" i="60" s="1"/>
  <c r="U12" i="60"/>
  <c r="X12" i="60"/>
  <c r="G13" i="60"/>
  <c r="H13" i="60" s="1"/>
  <c r="I13" i="60"/>
  <c r="S13" i="60"/>
  <c r="T13" i="60" s="1"/>
  <c r="U13" i="60"/>
  <c r="G14" i="60"/>
  <c r="H14" i="60"/>
  <c r="I14" i="60"/>
  <c r="J14" i="60"/>
  <c r="S14" i="60"/>
  <c r="U14" i="60"/>
  <c r="X14" i="60"/>
  <c r="G15" i="60"/>
  <c r="I15" i="60"/>
  <c r="S15" i="60"/>
  <c r="T15" i="60" s="1"/>
  <c r="U15" i="60"/>
  <c r="G16" i="60"/>
  <c r="H16" i="60"/>
  <c r="I16" i="60"/>
  <c r="L16" i="60"/>
  <c r="S16" i="60"/>
  <c r="U16" i="60"/>
  <c r="V16" i="60"/>
  <c r="G17" i="60"/>
  <c r="H17" i="60" s="1"/>
  <c r="I17" i="60"/>
  <c r="S17" i="60"/>
  <c r="U17" i="60"/>
  <c r="G18" i="60"/>
  <c r="H18" i="60" s="1"/>
  <c r="I18" i="60"/>
  <c r="L18" i="60"/>
  <c r="S18" i="60"/>
  <c r="U18" i="60"/>
  <c r="X18" i="60"/>
  <c r="G19" i="60"/>
  <c r="H19" i="60" s="1"/>
  <c r="I19" i="60"/>
  <c r="S19" i="60"/>
  <c r="T19" i="60" s="1"/>
  <c r="U19" i="60"/>
  <c r="F20" i="60"/>
  <c r="H15" i="60" s="1"/>
  <c r="G20" i="60"/>
  <c r="R20" i="60"/>
  <c r="T18" i="60" s="1"/>
  <c r="F21" i="60"/>
  <c r="R21" i="60"/>
  <c r="B4" i="59"/>
  <c r="C4" i="59" s="1"/>
  <c r="B5" i="59"/>
  <c r="C5" i="59" s="1"/>
  <c r="B6" i="59"/>
  <c r="C6" i="59" s="1"/>
  <c r="J9" i="59"/>
  <c r="K9" i="59"/>
  <c r="L9" i="59"/>
  <c r="V9" i="59"/>
  <c r="W9" i="59"/>
  <c r="X9" i="59"/>
  <c r="G10" i="59"/>
  <c r="H10" i="59" s="1"/>
  <c r="S10" i="59"/>
  <c r="T10" i="59"/>
  <c r="G11" i="59"/>
  <c r="H11" i="59" s="1"/>
  <c r="I11" i="59"/>
  <c r="S11" i="59"/>
  <c r="T11" i="59"/>
  <c r="U11" i="59"/>
  <c r="G12" i="59"/>
  <c r="H12" i="59" s="1"/>
  <c r="I12" i="59"/>
  <c r="S12" i="59"/>
  <c r="T12" i="59" s="1"/>
  <c r="U12" i="59"/>
  <c r="G13" i="59"/>
  <c r="H13" i="59"/>
  <c r="I13" i="59"/>
  <c r="S13" i="59"/>
  <c r="T13" i="59" s="1"/>
  <c r="U13" i="59"/>
  <c r="G14" i="59"/>
  <c r="H14" i="59"/>
  <c r="I14" i="59"/>
  <c r="S14" i="59"/>
  <c r="T14" i="59" s="1"/>
  <c r="U14" i="59"/>
  <c r="G15" i="59"/>
  <c r="I15" i="59"/>
  <c r="S15" i="59"/>
  <c r="T15" i="59"/>
  <c r="U15" i="59"/>
  <c r="G16" i="59"/>
  <c r="H16" i="59" s="1"/>
  <c r="I16" i="59"/>
  <c r="S16" i="59"/>
  <c r="T16" i="59"/>
  <c r="U16" i="59"/>
  <c r="G17" i="59"/>
  <c r="H17" i="59"/>
  <c r="I17" i="59"/>
  <c r="S17" i="59"/>
  <c r="T17" i="59"/>
  <c r="U17" i="59"/>
  <c r="G18" i="59"/>
  <c r="H18" i="59" s="1"/>
  <c r="I18" i="59"/>
  <c r="S18" i="59"/>
  <c r="T18" i="59" s="1"/>
  <c r="U18" i="59"/>
  <c r="G19" i="59"/>
  <c r="H19" i="59" s="1"/>
  <c r="I19" i="59"/>
  <c r="S19" i="59"/>
  <c r="T19" i="59"/>
  <c r="U19" i="59"/>
  <c r="F20" i="59"/>
  <c r="H15" i="59" s="1"/>
  <c r="R20" i="59"/>
  <c r="S20" i="59"/>
  <c r="F21" i="59"/>
  <c r="R21" i="59"/>
  <c r="B4" i="58"/>
  <c r="C4" i="58" s="1"/>
  <c r="B5" i="58"/>
  <c r="C5" i="58"/>
  <c r="K12" i="58" s="1"/>
  <c r="B6" i="58"/>
  <c r="C6" i="58"/>
  <c r="L10" i="58" s="1"/>
  <c r="J9" i="58"/>
  <c r="K9" i="58"/>
  <c r="L9" i="58"/>
  <c r="V9" i="58"/>
  <c r="W9" i="58"/>
  <c r="X9" i="58"/>
  <c r="G10" i="58"/>
  <c r="H10" i="58"/>
  <c r="K10" i="58"/>
  <c r="K21" i="58" s="1"/>
  <c r="S10" i="58"/>
  <c r="T10" i="58" s="1"/>
  <c r="G11" i="58"/>
  <c r="H11" i="58" s="1"/>
  <c r="I11" i="58"/>
  <c r="K11" i="58"/>
  <c r="S11" i="58"/>
  <c r="T11" i="58" s="1"/>
  <c r="U11" i="58"/>
  <c r="W11" i="58"/>
  <c r="Z11" i="58"/>
  <c r="G12" i="58"/>
  <c r="H12" i="58"/>
  <c r="I12" i="58"/>
  <c r="S12" i="58"/>
  <c r="U12" i="58"/>
  <c r="W12" i="58"/>
  <c r="X12" i="58"/>
  <c r="G13" i="58"/>
  <c r="H13" i="58" s="1"/>
  <c r="I13" i="58"/>
  <c r="K13" i="58"/>
  <c r="S13" i="58"/>
  <c r="T13" i="58" s="1"/>
  <c r="U13" i="58"/>
  <c r="W13" i="58"/>
  <c r="Z13" i="58"/>
  <c r="G14" i="58"/>
  <c r="H14" i="58"/>
  <c r="I14" i="58"/>
  <c r="K14" i="58"/>
  <c r="S14" i="58"/>
  <c r="T14" i="58"/>
  <c r="U14" i="58"/>
  <c r="W14" i="58"/>
  <c r="Z14" i="58" s="1"/>
  <c r="G15" i="58"/>
  <c r="H15" i="58" s="1"/>
  <c r="I15" i="58"/>
  <c r="K15" i="58"/>
  <c r="S15" i="58"/>
  <c r="T15" i="58" s="1"/>
  <c r="U15" i="58"/>
  <c r="W15" i="58"/>
  <c r="Z15" i="58"/>
  <c r="G16" i="58"/>
  <c r="H16" i="58" s="1"/>
  <c r="I16" i="58"/>
  <c r="K16" i="58"/>
  <c r="L16" i="58"/>
  <c r="S16" i="58"/>
  <c r="T16" i="58"/>
  <c r="U16" i="58"/>
  <c r="W16" i="58"/>
  <c r="Z16" i="58" s="1"/>
  <c r="G17" i="58"/>
  <c r="H17" i="58" s="1"/>
  <c r="I17" i="58"/>
  <c r="K17" i="58"/>
  <c r="S17" i="58"/>
  <c r="T17" i="58" s="1"/>
  <c r="U17" i="58"/>
  <c r="W17" i="58"/>
  <c r="Z17" i="58" s="1"/>
  <c r="G18" i="58"/>
  <c r="H18" i="58"/>
  <c r="I18" i="58"/>
  <c r="K18" i="58"/>
  <c r="L18" i="58"/>
  <c r="S18" i="58"/>
  <c r="T18" i="58" s="1"/>
  <c r="U18" i="58"/>
  <c r="W18" i="58"/>
  <c r="X18" i="58"/>
  <c r="Z18" i="58"/>
  <c r="G19" i="58"/>
  <c r="H19" i="58" s="1"/>
  <c r="I19" i="58"/>
  <c r="K19" i="58"/>
  <c r="S19" i="58"/>
  <c r="T19" i="58" s="1"/>
  <c r="U19" i="58"/>
  <c r="W19" i="58"/>
  <c r="Z19" i="58"/>
  <c r="F20" i="58"/>
  <c r="G20" i="58"/>
  <c r="K20" i="58"/>
  <c r="E41" i="58" s="1"/>
  <c r="R20" i="58"/>
  <c r="T12" i="58" s="1"/>
  <c r="S20" i="58"/>
  <c r="X20" i="58"/>
  <c r="F21" i="58"/>
  <c r="R21" i="58"/>
  <c r="D41" i="58"/>
  <c r="D43" i="58"/>
  <c r="D45" i="58"/>
  <c r="D47" i="58"/>
  <c r="D49" i="58"/>
  <c r="D51" i="58"/>
  <c r="D53" i="58"/>
  <c r="D55" i="58"/>
  <c r="D57" i="58"/>
  <c r="D59" i="58"/>
  <c r="D61" i="58"/>
  <c r="D63" i="58"/>
  <c r="D65" i="58"/>
  <c r="D67" i="58"/>
  <c r="D69" i="58"/>
  <c r="D71" i="58"/>
  <c r="D73" i="58"/>
  <c r="D75" i="58"/>
  <c r="D77" i="58"/>
  <c r="D79" i="58"/>
  <c r="D81" i="58"/>
  <c r="D83" i="58"/>
  <c r="D85" i="58"/>
  <c r="D87" i="58"/>
  <c r="D89" i="58"/>
  <c r="B4" i="57"/>
  <c r="C4" i="57" s="1"/>
  <c r="B5" i="57"/>
  <c r="C5" i="57"/>
  <c r="K12" i="57" s="1"/>
  <c r="B6" i="57"/>
  <c r="C6" i="57"/>
  <c r="L10" i="57" s="1"/>
  <c r="J9" i="57"/>
  <c r="K9" i="57"/>
  <c r="L9" i="57"/>
  <c r="V9" i="57"/>
  <c r="W9" i="57"/>
  <c r="X9" i="57"/>
  <c r="G10" i="57"/>
  <c r="H10" i="57"/>
  <c r="K10" i="57"/>
  <c r="S10" i="57"/>
  <c r="X10" i="57"/>
  <c r="G11" i="57"/>
  <c r="H11" i="57" s="1"/>
  <c r="I11" i="57"/>
  <c r="S11" i="57"/>
  <c r="T11" i="57"/>
  <c r="U11" i="57"/>
  <c r="G12" i="57"/>
  <c r="H12" i="57"/>
  <c r="I12" i="57"/>
  <c r="S12" i="57"/>
  <c r="T12" i="57"/>
  <c r="U12" i="57"/>
  <c r="W12" i="57"/>
  <c r="Z12" i="57" s="1"/>
  <c r="X12" i="57"/>
  <c r="G13" i="57"/>
  <c r="I13" i="57"/>
  <c r="K13" i="57"/>
  <c r="L13" i="57"/>
  <c r="S13" i="57"/>
  <c r="T13" i="57" s="1"/>
  <c r="U13" i="57"/>
  <c r="W13" i="57"/>
  <c r="Z13" i="57"/>
  <c r="G14" i="57"/>
  <c r="H14" i="57"/>
  <c r="I14" i="57"/>
  <c r="L14" i="57"/>
  <c r="S14" i="57"/>
  <c r="T14" i="57"/>
  <c r="U14" i="57"/>
  <c r="G15" i="57"/>
  <c r="H15" i="57" s="1"/>
  <c r="I15" i="57"/>
  <c r="K15" i="57"/>
  <c r="S15" i="57"/>
  <c r="U15" i="57"/>
  <c r="W15" i="57"/>
  <c r="X15" i="57"/>
  <c r="Z15" i="57"/>
  <c r="G16" i="57"/>
  <c r="H16" i="57" s="1"/>
  <c r="I16" i="57"/>
  <c r="L16" i="57"/>
  <c r="S16" i="57"/>
  <c r="T16" i="57"/>
  <c r="U16" i="57"/>
  <c r="X16" i="57"/>
  <c r="G17" i="57"/>
  <c r="H17" i="57"/>
  <c r="I17" i="57"/>
  <c r="S17" i="57"/>
  <c r="T17" i="57" s="1"/>
  <c r="U17" i="57"/>
  <c r="W17" i="57"/>
  <c r="G18" i="57"/>
  <c r="H18" i="57"/>
  <c r="I18" i="57"/>
  <c r="K18" i="57"/>
  <c r="L18" i="57"/>
  <c r="S18" i="57"/>
  <c r="T18" i="57" s="1"/>
  <c r="U18" i="57"/>
  <c r="X18" i="57"/>
  <c r="G19" i="57"/>
  <c r="H19" i="57" s="1"/>
  <c r="I19" i="57"/>
  <c r="K19" i="57"/>
  <c r="S19" i="57"/>
  <c r="T19" i="57"/>
  <c r="U19" i="57"/>
  <c r="F20" i="57"/>
  <c r="H13" i="57" s="1"/>
  <c r="G20" i="57"/>
  <c r="K20" i="57"/>
  <c r="E41" i="57" s="1"/>
  <c r="R20" i="57"/>
  <c r="T10" i="57" s="1"/>
  <c r="S20" i="57"/>
  <c r="X20" i="57"/>
  <c r="F21" i="57"/>
  <c r="R21" i="57"/>
  <c r="D41" i="57"/>
  <c r="D43" i="57"/>
  <c r="D45" i="57"/>
  <c r="D47" i="57"/>
  <c r="D49" i="57"/>
  <c r="D51" i="57"/>
  <c r="D53" i="57"/>
  <c r="D55" i="57"/>
  <c r="D57" i="57"/>
  <c r="D59" i="57"/>
  <c r="D61" i="57"/>
  <c r="D63" i="57"/>
  <c r="D65" i="57"/>
  <c r="D67" i="57"/>
  <c r="D69" i="57"/>
  <c r="D71" i="57"/>
  <c r="D73" i="57"/>
  <c r="D75" i="57"/>
  <c r="D77" i="57"/>
  <c r="D79" i="57"/>
  <c r="D81" i="57"/>
  <c r="D83" i="57"/>
  <c r="D85" i="57"/>
  <c r="D87" i="57"/>
  <c r="D89" i="57"/>
  <c r="B4" i="56"/>
  <c r="C4" i="56"/>
  <c r="B5" i="56"/>
  <c r="C5" i="56"/>
  <c r="K12" i="56" s="1"/>
  <c r="B6" i="56"/>
  <c r="C6" i="56"/>
  <c r="L10" i="56" s="1"/>
  <c r="J9" i="56"/>
  <c r="K9" i="56"/>
  <c r="L9" i="56"/>
  <c r="V9" i="56"/>
  <c r="W9" i="56"/>
  <c r="X9" i="56"/>
  <c r="G10" i="56"/>
  <c r="H10" i="56"/>
  <c r="J10" i="56"/>
  <c r="K10" i="56"/>
  <c r="S10" i="56"/>
  <c r="T10" i="56" s="1"/>
  <c r="V10" i="56"/>
  <c r="G11" i="56"/>
  <c r="H11" i="56" s="1"/>
  <c r="I11" i="56"/>
  <c r="J11" i="56"/>
  <c r="K11" i="56"/>
  <c r="S11" i="56"/>
  <c r="T11" i="56" s="1"/>
  <c r="U11" i="56"/>
  <c r="V11" i="56"/>
  <c r="G12" i="56"/>
  <c r="H12" i="56"/>
  <c r="I12" i="56"/>
  <c r="J12" i="56"/>
  <c r="S12" i="56"/>
  <c r="T12" i="56"/>
  <c r="U12" i="56"/>
  <c r="V12" i="56"/>
  <c r="V21" i="56" s="1"/>
  <c r="X12" i="56"/>
  <c r="G13" i="56"/>
  <c r="H13" i="56" s="1"/>
  <c r="I13" i="56"/>
  <c r="J13" i="56"/>
  <c r="K13" i="56"/>
  <c r="S13" i="56"/>
  <c r="T13" i="56" s="1"/>
  <c r="U13" i="56"/>
  <c r="V13" i="56"/>
  <c r="W13" i="56"/>
  <c r="Z13" i="56"/>
  <c r="G14" i="56"/>
  <c r="H14" i="56"/>
  <c r="I14" i="56"/>
  <c r="J14" i="56"/>
  <c r="S14" i="56"/>
  <c r="T14" i="56"/>
  <c r="U14" i="56"/>
  <c r="V14" i="56"/>
  <c r="G15" i="56"/>
  <c r="H15" i="56" s="1"/>
  <c r="I15" i="56"/>
  <c r="J15" i="56"/>
  <c r="K15" i="56"/>
  <c r="S15" i="56"/>
  <c r="T15" i="56" s="1"/>
  <c r="U15" i="56"/>
  <c r="V15" i="56"/>
  <c r="W15" i="56"/>
  <c r="Z15" i="56"/>
  <c r="G16" i="56"/>
  <c r="I16" i="56"/>
  <c r="J16" i="56"/>
  <c r="L16" i="56"/>
  <c r="S16" i="56"/>
  <c r="T16" i="56"/>
  <c r="U16" i="56"/>
  <c r="V16" i="56"/>
  <c r="G17" i="56"/>
  <c r="H17" i="56" s="1"/>
  <c r="I17" i="56"/>
  <c r="J17" i="56"/>
  <c r="S17" i="56"/>
  <c r="T17" i="56" s="1"/>
  <c r="U17" i="56"/>
  <c r="V17" i="56"/>
  <c r="W17" i="56"/>
  <c r="G18" i="56"/>
  <c r="H18" i="56"/>
  <c r="I18" i="56"/>
  <c r="J18" i="56"/>
  <c r="L18" i="56"/>
  <c r="S18" i="56"/>
  <c r="U18" i="56"/>
  <c r="V18" i="56"/>
  <c r="X18" i="56"/>
  <c r="G19" i="56"/>
  <c r="H19" i="56" s="1"/>
  <c r="I19" i="56"/>
  <c r="J19" i="56"/>
  <c r="K19" i="56"/>
  <c r="S19" i="56"/>
  <c r="T19" i="56" s="1"/>
  <c r="U19" i="56"/>
  <c r="V19" i="56"/>
  <c r="F20" i="56"/>
  <c r="L20" i="56" s="1"/>
  <c r="G20" i="56"/>
  <c r="K20" i="56"/>
  <c r="E41" i="56" s="1"/>
  <c r="R20" i="56"/>
  <c r="T18" i="56" s="1"/>
  <c r="V20" i="56"/>
  <c r="X20" i="56"/>
  <c r="F21" i="56"/>
  <c r="J21" i="56"/>
  <c r="R21" i="56"/>
  <c r="D41" i="56"/>
  <c r="D43" i="56"/>
  <c r="D45" i="56"/>
  <c r="D47" i="56"/>
  <c r="D49" i="56"/>
  <c r="D51" i="56"/>
  <c r="D53" i="56"/>
  <c r="D55" i="56"/>
  <c r="D57" i="56"/>
  <c r="D59" i="56"/>
  <c r="D61" i="56"/>
  <c r="D63" i="56"/>
  <c r="D65" i="56"/>
  <c r="D67" i="56"/>
  <c r="D69" i="56"/>
  <c r="D71" i="56"/>
  <c r="D73" i="56"/>
  <c r="D75" i="56"/>
  <c r="D77" i="56"/>
  <c r="D79" i="56"/>
  <c r="D81" i="56"/>
  <c r="D83" i="56"/>
  <c r="D85" i="56"/>
  <c r="D87" i="56"/>
  <c r="D89" i="56"/>
  <c r="B4" i="55"/>
  <c r="C4" i="55" s="1"/>
  <c r="B5" i="55"/>
  <c r="C5" i="55" s="1"/>
  <c r="B6" i="55"/>
  <c r="C6" i="55" s="1"/>
  <c r="J9" i="55"/>
  <c r="K9" i="55"/>
  <c r="L9" i="55"/>
  <c r="V9" i="55"/>
  <c r="W9" i="55"/>
  <c r="X9" i="55"/>
  <c r="G10" i="55"/>
  <c r="H10" i="55" s="1"/>
  <c r="S10" i="55"/>
  <c r="T10" i="55"/>
  <c r="G11" i="55"/>
  <c r="H11" i="55"/>
  <c r="I11" i="55"/>
  <c r="S11" i="55"/>
  <c r="T11" i="55" s="1"/>
  <c r="U11" i="55"/>
  <c r="G12" i="55"/>
  <c r="H12" i="55" s="1"/>
  <c r="I12" i="55"/>
  <c r="S12" i="55"/>
  <c r="T12" i="55" s="1"/>
  <c r="U12" i="55"/>
  <c r="G13" i="55"/>
  <c r="H13" i="55"/>
  <c r="I13" i="55"/>
  <c r="S13" i="55"/>
  <c r="T13" i="55"/>
  <c r="U13" i="55"/>
  <c r="G14" i="55"/>
  <c r="H14" i="55"/>
  <c r="I14" i="55"/>
  <c r="S14" i="55"/>
  <c r="T14" i="55" s="1"/>
  <c r="U14" i="55"/>
  <c r="G15" i="55"/>
  <c r="H15" i="55" s="1"/>
  <c r="I15" i="55"/>
  <c r="S15" i="55"/>
  <c r="T15" i="55"/>
  <c r="U15" i="55"/>
  <c r="G16" i="55"/>
  <c r="H16" i="55" s="1"/>
  <c r="I16" i="55"/>
  <c r="S16" i="55"/>
  <c r="T16" i="55"/>
  <c r="U16" i="55"/>
  <c r="G17" i="55"/>
  <c r="H17" i="55" s="1"/>
  <c r="I17" i="55"/>
  <c r="S17" i="55"/>
  <c r="T17" i="55" s="1"/>
  <c r="U17" i="55"/>
  <c r="G18" i="55"/>
  <c r="H18" i="55"/>
  <c r="I18" i="55"/>
  <c r="S18" i="55"/>
  <c r="T18" i="55" s="1"/>
  <c r="U18" i="55"/>
  <c r="G19" i="55"/>
  <c r="H19" i="55"/>
  <c r="I19" i="55"/>
  <c r="S19" i="55"/>
  <c r="T19" i="55" s="1"/>
  <c r="U19" i="55"/>
  <c r="F20" i="55"/>
  <c r="G20" i="55" s="1"/>
  <c r="R20" i="55"/>
  <c r="S20" i="55"/>
  <c r="F21" i="55"/>
  <c r="R21" i="55"/>
  <c r="B4" i="54"/>
  <c r="C4" i="54" s="1"/>
  <c r="B5" i="54"/>
  <c r="C5" i="54"/>
  <c r="K12" i="54" s="1"/>
  <c r="B6" i="54"/>
  <c r="C6" i="54" s="1"/>
  <c r="J9" i="54"/>
  <c r="K9" i="54"/>
  <c r="L9" i="54"/>
  <c r="V9" i="54"/>
  <c r="W9" i="54"/>
  <c r="X9" i="54"/>
  <c r="G10" i="54"/>
  <c r="H10" i="54" s="1"/>
  <c r="K10" i="54"/>
  <c r="S10" i="54"/>
  <c r="G11" i="54"/>
  <c r="H11" i="54" s="1"/>
  <c r="I11" i="54"/>
  <c r="K11" i="54"/>
  <c r="S11" i="54"/>
  <c r="T11" i="54"/>
  <c r="U11" i="54"/>
  <c r="G12" i="54"/>
  <c r="H12" i="54" s="1"/>
  <c r="I12" i="54"/>
  <c r="S12" i="54"/>
  <c r="T12" i="54"/>
  <c r="U12" i="54"/>
  <c r="W12" i="54"/>
  <c r="G13" i="54"/>
  <c r="H13" i="54" s="1"/>
  <c r="I13" i="54"/>
  <c r="S13" i="54"/>
  <c r="T13" i="54" s="1"/>
  <c r="U13" i="54"/>
  <c r="W13" i="54"/>
  <c r="G14" i="54"/>
  <c r="H14" i="54"/>
  <c r="I14" i="54"/>
  <c r="S14" i="54"/>
  <c r="T14" i="54" s="1"/>
  <c r="U14" i="54"/>
  <c r="G15" i="54"/>
  <c r="H15" i="54" s="1"/>
  <c r="I15" i="54"/>
  <c r="K15" i="54"/>
  <c r="S15" i="54"/>
  <c r="T15" i="54" s="1"/>
  <c r="U15" i="54"/>
  <c r="G16" i="54"/>
  <c r="I16" i="54"/>
  <c r="S16" i="54"/>
  <c r="T16" i="54"/>
  <c r="U16" i="54"/>
  <c r="G17" i="54"/>
  <c r="H17" i="54"/>
  <c r="I17" i="54"/>
  <c r="S17" i="54"/>
  <c r="T17" i="54" s="1"/>
  <c r="U17" i="54"/>
  <c r="W17" i="54"/>
  <c r="G18" i="54"/>
  <c r="H18" i="54"/>
  <c r="I18" i="54"/>
  <c r="K18" i="54"/>
  <c r="S18" i="54"/>
  <c r="U18" i="54"/>
  <c r="G19" i="54"/>
  <c r="H19" i="54" s="1"/>
  <c r="I19" i="54"/>
  <c r="K19" i="54"/>
  <c r="S19" i="54"/>
  <c r="T19" i="54"/>
  <c r="U19" i="54"/>
  <c r="F20" i="54"/>
  <c r="H16" i="54" s="1"/>
  <c r="K20" i="54"/>
  <c r="E41" i="54" s="1"/>
  <c r="R20" i="54"/>
  <c r="T18" i="54" s="1"/>
  <c r="F21" i="54"/>
  <c r="R21" i="54"/>
  <c r="D51" i="54"/>
  <c r="D53" i="54"/>
  <c r="D55" i="54"/>
  <c r="D57" i="54"/>
  <c r="D59" i="54"/>
  <c r="D61" i="54"/>
  <c r="D63" i="54"/>
  <c r="D65" i="54"/>
  <c r="D67" i="54"/>
  <c r="D69" i="54"/>
  <c r="D71" i="54"/>
  <c r="D73" i="54"/>
  <c r="D75" i="54"/>
  <c r="D77" i="54"/>
  <c r="D79" i="54"/>
  <c r="D81" i="54"/>
  <c r="D83" i="54"/>
  <c r="D85" i="54"/>
  <c r="D87" i="54"/>
  <c r="D89" i="54"/>
  <c r="B4" i="53"/>
  <c r="C4" i="53"/>
  <c r="V11" i="53" s="1"/>
  <c r="B5" i="53"/>
  <c r="C5" i="53"/>
  <c r="K14" i="53" s="1"/>
  <c r="B6" i="53"/>
  <c r="C6" i="53"/>
  <c r="X11" i="53" s="1"/>
  <c r="J9" i="53"/>
  <c r="K9" i="53"/>
  <c r="L9" i="53"/>
  <c r="V9" i="53"/>
  <c r="W9" i="53"/>
  <c r="X9" i="53"/>
  <c r="G10" i="53"/>
  <c r="H10" i="53"/>
  <c r="L10" i="53"/>
  <c r="S10" i="53"/>
  <c r="T10" i="53" s="1"/>
  <c r="X10" i="53"/>
  <c r="G11" i="53"/>
  <c r="H11" i="53"/>
  <c r="I11" i="53"/>
  <c r="K11" i="53"/>
  <c r="S11" i="53"/>
  <c r="T11" i="53" s="1"/>
  <c r="U11" i="53"/>
  <c r="W11" i="53"/>
  <c r="Z11" i="53" s="1"/>
  <c r="G12" i="53"/>
  <c r="H12" i="53"/>
  <c r="I12" i="53"/>
  <c r="K12" i="53"/>
  <c r="L12" i="53"/>
  <c r="S12" i="53"/>
  <c r="U12" i="53"/>
  <c r="X12" i="53"/>
  <c r="G13" i="53"/>
  <c r="H13" i="53" s="1"/>
  <c r="I13" i="53"/>
  <c r="S13" i="53"/>
  <c r="U13" i="53"/>
  <c r="W13" i="53"/>
  <c r="G14" i="53"/>
  <c r="H14" i="53"/>
  <c r="I14" i="53"/>
  <c r="J14" i="53"/>
  <c r="L14" i="53"/>
  <c r="S14" i="53"/>
  <c r="U14" i="53"/>
  <c r="W14" i="53"/>
  <c r="Z14" i="53" s="1"/>
  <c r="X14" i="53"/>
  <c r="G15" i="53"/>
  <c r="H15" i="53" s="1"/>
  <c r="I15" i="53"/>
  <c r="K15" i="53"/>
  <c r="L15" i="53"/>
  <c r="S15" i="53"/>
  <c r="T15" i="53" s="1"/>
  <c r="U15" i="53"/>
  <c r="W15" i="53"/>
  <c r="Z15" i="53"/>
  <c r="G16" i="53"/>
  <c r="H16" i="53"/>
  <c r="I16" i="53"/>
  <c r="L16" i="53"/>
  <c r="S16" i="53"/>
  <c r="U16" i="53"/>
  <c r="V16" i="53"/>
  <c r="X16" i="53"/>
  <c r="G17" i="53"/>
  <c r="H17" i="53" s="1"/>
  <c r="I17" i="53"/>
  <c r="K17" i="53"/>
  <c r="S17" i="53"/>
  <c r="T17" i="53" s="1"/>
  <c r="U17" i="53"/>
  <c r="W17" i="53"/>
  <c r="X17" i="53"/>
  <c r="Z17" i="53"/>
  <c r="G18" i="53"/>
  <c r="H18" i="53"/>
  <c r="I18" i="53"/>
  <c r="L18" i="53"/>
  <c r="S18" i="53"/>
  <c r="U18" i="53"/>
  <c r="X18" i="53"/>
  <c r="G19" i="53"/>
  <c r="H19" i="53"/>
  <c r="I19" i="53"/>
  <c r="K19" i="53"/>
  <c r="S19" i="53"/>
  <c r="T19" i="53" s="1"/>
  <c r="U19" i="53"/>
  <c r="W19" i="53"/>
  <c r="Z19" i="53" s="1"/>
  <c r="F20" i="53"/>
  <c r="J20" i="53" s="1"/>
  <c r="G20" i="53"/>
  <c r="K20" i="53"/>
  <c r="L20" i="53"/>
  <c r="R20" i="53"/>
  <c r="T13" i="53" s="1"/>
  <c r="F21" i="53"/>
  <c r="R21" i="53"/>
  <c r="D41" i="53"/>
  <c r="E41" i="53"/>
  <c r="D43" i="53"/>
  <c r="D45" i="53"/>
  <c r="D47" i="53"/>
  <c r="D49" i="53"/>
  <c r="D51" i="53"/>
  <c r="D53" i="53"/>
  <c r="D55" i="53"/>
  <c r="D57" i="53"/>
  <c r="D59" i="53"/>
  <c r="D61" i="53"/>
  <c r="D63" i="53"/>
  <c r="D65" i="53"/>
  <c r="D67" i="53"/>
  <c r="D69" i="53"/>
  <c r="D71" i="53"/>
  <c r="D73" i="53"/>
  <c r="D75" i="53"/>
  <c r="D77" i="53"/>
  <c r="D79" i="53"/>
  <c r="D81" i="53"/>
  <c r="D83" i="53"/>
  <c r="D85" i="53"/>
  <c r="D87" i="53"/>
  <c r="D89" i="53"/>
  <c r="B4" i="52"/>
  <c r="C4" i="52" s="1"/>
  <c r="B5" i="52"/>
  <c r="C5" i="52" s="1"/>
  <c r="B6" i="52"/>
  <c r="C6" i="52" s="1"/>
  <c r="J9" i="52"/>
  <c r="K9" i="52"/>
  <c r="L9" i="52"/>
  <c r="V9" i="52"/>
  <c r="W9" i="52"/>
  <c r="X9" i="52"/>
  <c r="G10" i="52"/>
  <c r="H10" i="52" s="1"/>
  <c r="S10" i="52"/>
  <c r="T10" i="52" s="1"/>
  <c r="G11" i="52"/>
  <c r="H11" i="52" s="1"/>
  <c r="I11" i="52"/>
  <c r="S11" i="52"/>
  <c r="T11" i="52" s="1"/>
  <c r="U11" i="52"/>
  <c r="G12" i="52"/>
  <c r="H12" i="52" s="1"/>
  <c r="I12" i="52"/>
  <c r="S12" i="52"/>
  <c r="U12" i="52"/>
  <c r="G13" i="52"/>
  <c r="H13" i="52" s="1"/>
  <c r="I13" i="52"/>
  <c r="S13" i="52"/>
  <c r="T13" i="52" s="1"/>
  <c r="U13" i="52"/>
  <c r="G14" i="52"/>
  <c r="H14" i="52"/>
  <c r="I14" i="52"/>
  <c r="S14" i="52"/>
  <c r="T14" i="52" s="1"/>
  <c r="U14" i="52"/>
  <c r="G15" i="52"/>
  <c r="I15" i="52"/>
  <c r="S15" i="52"/>
  <c r="T15" i="52" s="1"/>
  <c r="U15" i="52"/>
  <c r="G16" i="52"/>
  <c r="H16" i="52" s="1"/>
  <c r="I16" i="52"/>
  <c r="S16" i="52"/>
  <c r="T16" i="52"/>
  <c r="U16" i="52"/>
  <c r="G17" i="52"/>
  <c r="H17" i="52" s="1"/>
  <c r="I17" i="52"/>
  <c r="S17" i="52"/>
  <c r="U17" i="52"/>
  <c r="G18" i="52"/>
  <c r="I18" i="52"/>
  <c r="S18" i="52"/>
  <c r="T18" i="52" s="1"/>
  <c r="U18" i="52"/>
  <c r="G19" i="52"/>
  <c r="H19" i="52" s="1"/>
  <c r="I19" i="52"/>
  <c r="S19" i="52"/>
  <c r="T19" i="52" s="1"/>
  <c r="U19" i="52"/>
  <c r="F20" i="52"/>
  <c r="R20" i="52"/>
  <c r="S20" i="52" s="1"/>
  <c r="F21" i="52"/>
  <c r="R21" i="52"/>
  <c r="B4" i="51"/>
  <c r="C4" i="51" s="1"/>
  <c r="B5" i="51"/>
  <c r="C5" i="51" s="1"/>
  <c r="B6" i="51"/>
  <c r="C6" i="51"/>
  <c r="L10" i="51" s="1"/>
  <c r="J9" i="51"/>
  <c r="K9" i="51"/>
  <c r="L9" i="51"/>
  <c r="V9" i="51"/>
  <c r="W9" i="51"/>
  <c r="X9" i="51"/>
  <c r="G10" i="51"/>
  <c r="H10" i="51"/>
  <c r="S10" i="51"/>
  <c r="T10" i="51"/>
  <c r="G11" i="51"/>
  <c r="H11" i="51" s="1"/>
  <c r="I11" i="51"/>
  <c r="S11" i="51"/>
  <c r="T11" i="51" s="1"/>
  <c r="U11" i="51"/>
  <c r="G12" i="51"/>
  <c r="H12" i="51"/>
  <c r="I12" i="51"/>
  <c r="S12" i="51"/>
  <c r="T12" i="51" s="1"/>
  <c r="U12" i="51"/>
  <c r="G13" i="51"/>
  <c r="I13" i="51"/>
  <c r="S13" i="51"/>
  <c r="T13" i="51" s="1"/>
  <c r="U13" i="51"/>
  <c r="G14" i="51"/>
  <c r="I14" i="51"/>
  <c r="S14" i="51"/>
  <c r="T14" i="51"/>
  <c r="U14" i="51"/>
  <c r="G15" i="51"/>
  <c r="I15" i="51"/>
  <c r="S15" i="51"/>
  <c r="T15" i="51"/>
  <c r="U15" i="51"/>
  <c r="G16" i="51"/>
  <c r="H16" i="51" s="1"/>
  <c r="I16" i="51"/>
  <c r="L16" i="51"/>
  <c r="S16" i="51"/>
  <c r="T16" i="51"/>
  <c r="U16" i="51"/>
  <c r="G17" i="51"/>
  <c r="H17" i="51" s="1"/>
  <c r="I17" i="51"/>
  <c r="S17" i="51"/>
  <c r="T17" i="51"/>
  <c r="U17" i="51"/>
  <c r="G18" i="51"/>
  <c r="H18" i="51" s="1"/>
  <c r="I18" i="51"/>
  <c r="S18" i="51"/>
  <c r="T18" i="51" s="1"/>
  <c r="U18" i="51"/>
  <c r="X18" i="51"/>
  <c r="G19" i="51"/>
  <c r="H19" i="51" s="1"/>
  <c r="I19" i="51"/>
  <c r="S19" i="51"/>
  <c r="T19" i="51" s="1"/>
  <c r="U19" i="51"/>
  <c r="F20" i="51"/>
  <c r="L20" i="51" s="1"/>
  <c r="G20" i="51"/>
  <c r="R20" i="51"/>
  <c r="V20" i="51" s="1"/>
  <c r="S20" i="51"/>
  <c r="X20" i="51"/>
  <c r="F21" i="51"/>
  <c r="R21" i="51"/>
  <c r="B4" i="50"/>
  <c r="C4" i="50" s="1"/>
  <c r="B5" i="50"/>
  <c r="C5" i="50" s="1"/>
  <c r="B6" i="50"/>
  <c r="C6" i="50" s="1"/>
  <c r="J9" i="50"/>
  <c r="K9" i="50"/>
  <c r="L9" i="50"/>
  <c r="V9" i="50"/>
  <c r="W9" i="50"/>
  <c r="X9" i="50"/>
  <c r="G10" i="50"/>
  <c r="H10" i="50" s="1"/>
  <c r="S10" i="50"/>
  <c r="T10" i="50"/>
  <c r="G11" i="50"/>
  <c r="H11" i="50" s="1"/>
  <c r="I11" i="50"/>
  <c r="S11" i="50"/>
  <c r="T11" i="50"/>
  <c r="U11" i="50"/>
  <c r="G12" i="50"/>
  <c r="H12" i="50" s="1"/>
  <c r="I12" i="50"/>
  <c r="S12" i="50"/>
  <c r="T12" i="50" s="1"/>
  <c r="U12" i="50"/>
  <c r="G13" i="50"/>
  <c r="H13" i="50"/>
  <c r="I13" i="50"/>
  <c r="S13" i="50"/>
  <c r="T13" i="50" s="1"/>
  <c r="U13" i="50"/>
  <c r="G14" i="50"/>
  <c r="H14" i="50"/>
  <c r="I14" i="50"/>
  <c r="S14" i="50"/>
  <c r="T14" i="50" s="1"/>
  <c r="U14" i="50"/>
  <c r="G15" i="50"/>
  <c r="H15" i="50" s="1"/>
  <c r="I15" i="50"/>
  <c r="S15" i="50"/>
  <c r="T15" i="50"/>
  <c r="U15" i="50"/>
  <c r="G16" i="50"/>
  <c r="H16" i="50" s="1"/>
  <c r="I16" i="50"/>
  <c r="S16" i="50"/>
  <c r="T16" i="50"/>
  <c r="U16" i="50"/>
  <c r="G17" i="50"/>
  <c r="H17" i="50"/>
  <c r="I17" i="50"/>
  <c r="S17" i="50"/>
  <c r="T17" i="50" s="1"/>
  <c r="U17" i="50"/>
  <c r="G18" i="50"/>
  <c r="H18" i="50" s="1"/>
  <c r="I18" i="50"/>
  <c r="S18" i="50"/>
  <c r="T18" i="50" s="1"/>
  <c r="U18" i="50"/>
  <c r="G19" i="50"/>
  <c r="H19" i="50" s="1"/>
  <c r="I19" i="50"/>
  <c r="S19" i="50"/>
  <c r="T19" i="50"/>
  <c r="U19" i="50"/>
  <c r="F20" i="50"/>
  <c r="G20" i="50" s="1"/>
  <c r="R20" i="50"/>
  <c r="V20" i="50" s="1"/>
  <c r="S20" i="50"/>
  <c r="F21" i="50"/>
  <c r="R21" i="50"/>
  <c r="B4" i="48"/>
  <c r="C4" i="48" s="1"/>
  <c r="B5" i="48"/>
  <c r="C5" i="48"/>
  <c r="W14" i="48" s="1"/>
  <c r="B6" i="48"/>
  <c r="C6" i="48" s="1"/>
  <c r="J9" i="48"/>
  <c r="K9" i="48"/>
  <c r="L9" i="48"/>
  <c r="V9" i="48"/>
  <c r="W9" i="48"/>
  <c r="X9" i="48"/>
  <c r="F10" i="48"/>
  <c r="G10" i="48"/>
  <c r="K10" i="48"/>
  <c r="R10" i="48"/>
  <c r="S10" i="48"/>
  <c r="W10" i="48"/>
  <c r="Z10" i="48" s="1"/>
  <c r="F11" i="48"/>
  <c r="G11" i="48"/>
  <c r="I11" i="48"/>
  <c r="K11" i="48"/>
  <c r="R11" i="48"/>
  <c r="S11" i="48" s="1"/>
  <c r="U11" i="48"/>
  <c r="F12" i="48"/>
  <c r="G12" i="48" s="1"/>
  <c r="I12" i="48"/>
  <c r="R12" i="48"/>
  <c r="S12" i="48" s="1"/>
  <c r="F13" i="48"/>
  <c r="G13" i="48" s="1"/>
  <c r="R13" i="48"/>
  <c r="V13" i="48" s="1"/>
  <c r="S13" i="48"/>
  <c r="F14" i="48"/>
  <c r="J14" i="48" s="1"/>
  <c r="G14" i="48"/>
  <c r="R14" i="48"/>
  <c r="F15" i="48"/>
  <c r="R15" i="48"/>
  <c r="W15" i="48" s="1"/>
  <c r="U15" i="48"/>
  <c r="F16" i="48"/>
  <c r="K16" i="48" s="1"/>
  <c r="I16" i="48"/>
  <c r="R16" i="48"/>
  <c r="W16" i="48" s="1"/>
  <c r="Z16" i="48" s="1"/>
  <c r="F17" i="48"/>
  <c r="K17" i="48" s="1"/>
  <c r="R17" i="48"/>
  <c r="W17" i="48"/>
  <c r="Z17" i="48" s="1"/>
  <c r="F18" i="48"/>
  <c r="K18" i="48"/>
  <c r="R18" i="48"/>
  <c r="V18" i="48" s="1"/>
  <c r="W18" i="48"/>
  <c r="Z18" i="48" s="1"/>
  <c r="F19" i="48"/>
  <c r="J19" i="48" s="1"/>
  <c r="K19" i="48"/>
  <c r="R19" i="48"/>
  <c r="V19" i="48" s="1"/>
  <c r="B4" i="47"/>
  <c r="C4" i="47" s="1"/>
  <c r="B5" i="47"/>
  <c r="C5" i="47"/>
  <c r="B6" i="47"/>
  <c r="C6" i="47"/>
  <c r="X13" i="47" s="1"/>
  <c r="J9" i="47"/>
  <c r="K9" i="47"/>
  <c r="L9" i="47"/>
  <c r="V9" i="47"/>
  <c r="W9" i="47"/>
  <c r="X9" i="47"/>
  <c r="F10" i="47"/>
  <c r="G10" i="47"/>
  <c r="K10" i="47"/>
  <c r="L10" i="47"/>
  <c r="R10" i="47"/>
  <c r="W10" i="47" s="1"/>
  <c r="S10" i="47"/>
  <c r="X10" i="47"/>
  <c r="F11" i="47"/>
  <c r="G11" i="47" s="1"/>
  <c r="L11" i="47"/>
  <c r="R11" i="47"/>
  <c r="S11" i="47" s="1"/>
  <c r="F12" i="47"/>
  <c r="G12" i="47" s="1"/>
  <c r="I12" i="47"/>
  <c r="R12" i="47"/>
  <c r="S12" i="47" s="1"/>
  <c r="F13" i="47"/>
  <c r="G13" i="47" s="1"/>
  <c r="R13" i="47"/>
  <c r="S13" i="47"/>
  <c r="W13" i="47"/>
  <c r="F14" i="47"/>
  <c r="G14" i="47"/>
  <c r="K14" i="47"/>
  <c r="R14" i="47"/>
  <c r="W14" i="47" s="1"/>
  <c r="Z14" i="47" s="1"/>
  <c r="X14" i="47"/>
  <c r="F15" i="47"/>
  <c r="K15" i="47" s="1"/>
  <c r="Z15" i="47" s="1"/>
  <c r="L15" i="47"/>
  <c r="R15" i="47"/>
  <c r="X15" i="47" s="1"/>
  <c r="U15" i="47"/>
  <c r="W15" i="47"/>
  <c r="F16" i="47"/>
  <c r="L16" i="47" s="1"/>
  <c r="I16" i="47"/>
  <c r="K16" i="47"/>
  <c r="R16" i="47"/>
  <c r="W16" i="47" s="1"/>
  <c r="Z16" i="47" s="1"/>
  <c r="F17" i="47"/>
  <c r="K17" i="47" s="1"/>
  <c r="R17" i="47"/>
  <c r="V17" i="47" s="1"/>
  <c r="W17" i="47"/>
  <c r="Z17" i="47" s="1"/>
  <c r="X17" i="47"/>
  <c r="F18" i="47"/>
  <c r="J18" i="47" s="1"/>
  <c r="K18" i="47"/>
  <c r="L18" i="47"/>
  <c r="R18" i="47"/>
  <c r="V18" i="47" s="1"/>
  <c r="X18" i="47"/>
  <c r="F19" i="47"/>
  <c r="J19" i="47" s="1"/>
  <c r="L19" i="47"/>
  <c r="R19" i="47"/>
  <c r="V19" i="47" s="1"/>
  <c r="B4" i="46"/>
  <c r="C4" i="46"/>
  <c r="J10" i="46" s="1"/>
  <c r="B5" i="46"/>
  <c r="C5" i="46"/>
  <c r="W14" i="46" s="1"/>
  <c r="Z14" i="46" s="1"/>
  <c r="B6" i="46"/>
  <c r="C6" i="46"/>
  <c r="X13" i="46" s="1"/>
  <c r="J9" i="46"/>
  <c r="K9" i="46"/>
  <c r="L9" i="46"/>
  <c r="V9" i="46"/>
  <c r="W9" i="46"/>
  <c r="X9" i="46"/>
  <c r="F10" i="46"/>
  <c r="G10" i="46"/>
  <c r="L10" i="46"/>
  <c r="R10" i="46"/>
  <c r="S18" i="46" s="1"/>
  <c r="S10" i="46"/>
  <c r="F11" i="46"/>
  <c r="I11" i="46" s="1"/>
  <c r="G11" i="46"/>
  <c r="R11" i="46"/>
  <c r="V11" i="46" s="1"/>
  <c r="F12" i="46"/>
  <c r="J12" i="46" s="1"/>
  <c r="G12" i="46"/>
  <c r="I12" i="46"/>
  <c r="R12" i="46"/>
  <c r="W12" i="46" s="1"/>
  <c r="V12" i="46"/>
  <c r="F13" i="46"/>
  <c r="I13" i="46"/>
  <c r="J13" i="46"/>
  <c r="R13" i="46"/>
  <c r="V13" i="46"/>
  <c r="W13" i="46"/>
  <c r="F14" i="46"/>
  <c r="I14" i="46"/>
  <c r="J14" i="46"/>
  <c r="K14" i="46"/>
  <c r="R14" i="46"/>
  <c r="V14" i="46"/>
  <c r="X14" i="46"/>
  <c r="F15" i="46"/>
  <c r="J15" i="46"/>
  <c r="L15" i="46"/>
  <c r="R15" i="46"/>
  <c r="X15" i="46"/>
  <c r="F16" i="46"/>
  <c r="L16" i="46"/>
  <c r="R16" i="46"/>
  <c r="F17" i="46"/>
  <c r="R17" i="46"/>
  <c r="F18" i="46"/>
  <c r="R18" i="46"/>
  <c r="X18" i="46" s="1"/>
  <c r="F19" i="46"/>
  <c r="J19" i="46" s="1"/>
  <c r="G19" i="46"/>
  <c r="R19" i="46"/>
  <c r="V19" i="46" s="1"/>
  <c r="F21" i="46"/>
  <c r="B4" i="45"/>
  <c r="C4" i="45"/>
  <c r="B5" i="45"/>
  <c r="C5" i="45" s="1"/>
  <c r="B6" i="45"/>
  <c r="C6" i="45"/>
  <c r="X13" i="45" s="1"/>
  <c r="J9" i="45"/>
  <c r="K9" i="45"/>
  <c r="L9" i="45"/>
  <c r="V9" i="45"/>
  <c r="W9" i="45"/>
  <c r="X9" i="45"/>
  <c r="F10" i="45"/>
  <c r="G10" i="45"/>
  <c r="L10" i="45"/>
  <c r="R10" i="45"/>
  <c r="F11" i="45"/>
  <c r="G11" i="45"/>
  <c r="R11" i="45"/>
  <c r="S12" i="45" s="1"/>
  <c r="S11" i="45"/>
  <c r="F12" i="45"/>
  <c r="R12" i="45"/>
  <c r="U12" i="45"/>
  <c r="F13" i="45"/>
  <c r="R13" i="45"/>
  <c r="U13" i="45"/>
  <c r="V13" i="45"/>
  <c r="F14" i="45"/>
  <c r="R14" i="45"/>
  <c r="X14" i="45" s="1"/>
  <c r="V14" i="45"/>
  <c r="W14" i="45"/>
  <c r="F15" i="45"/>
  <c r="L15" i="45" s="1"/>
  <c r="R15" i="45"/>
  <c r="V15" i="45"/>
  <c r="W15" i="45"/>
  <c r="X15" i="45"/>
  <c r="F16" i="45"/>
  <c r="L16" i="45"/>
  <c r="R16" i="45"/>
  <c r="X16" i="45"/>
  <c r="F17" i="45"/>
  <c r="L17" i="45"/>
  <c r="R17" i="45"/>
  <c r="X17" i="45"/>
  <c r="F18" i="45"/>
  <c r="L18" i="45"/>
  <c r="R18" i="45"/>
  <c r="F19" i="45"/>
  <c r="R19" i="45"/>
  <c r="S19" i="45"/>
  <c r="B4" i="44"/>
  <c r="C4" i="44" s="1"/>
  <c r="B5" i="44"/>
  <c r="C5" i="44" s="1"/>
  <c r="B6" i="44"/>
  <c r="C6" i="44"/>
  <c r="X17" i="44" s="1"/>
  <c r="J9" i="44"/>
  <c r="K9" i="44"/>
  <c r="L9" i="44"/>
  <c r="V9" i="44"/>
  <c r="W9" i="44"/>
  <c r="X9" i="44"/>
  <c r="F10" i="44"/>
  <c r="G10" i="44"/>
  <c r="R10" i="44"/>
  <c r="S10" i="44" s="1"/>
  <c r="T10" i="44" s="1"/>
  <c r="F11" i="44"/>
  <c r="I11" i="44"/>
  <c r="R11" i="44"/>
  <c r="S11" i="44" s="1"/>
  <c r="T11" i="44" s="1"/>
  <c r="F12" i="44"/>
  <c r="L12" i="44" s="1"/>
  <c r="R12" i="44"/>
  <c r="S12" i="44" s="1"/>
  <c r="T12" i="44" s="1"/>
  <c r="X12" i="44"/>
  <c r="F13" i="44"/>
  <c r="F20" i="44" s="1"/>
  <c r="L13" i="44"/>
  <c r="R13" i="44"/>
  <c r="S13" i="44"/>
  <c r="F14" i="44"/>
  <c r="G14" i="44"/>
  <c r="H14" i="44" s="1"/>
  <c r="R14" i="44"/>
  <c r="V14" i="44" s="1"/>
  <c r="F15" i="44"/>
  <c r="R15" i="44"/>
  <c r="S15" i="44"/>
  <c r="T15" i="44" s="1"/>
  <c r="F16" i="44"/>
  <c r="G16" i="44"/>
  <c r="R16" i="44"/>
  <c r="X16" i="44" s="1"/>
  <c r="F17" i="44"/>
  <c r="L17" i="44" s="1"/>
  <c r="R17" i="44"/>
  <c r="V17" i="44" s="1"/>
  <c r="U17" i="44"/>
  <c r="F18" i="44"/>
  <c r="I18" i="44"/>
  <c r="R18" i="44"/>
  <c r="F19" i="44"/>
  <c r="R19" i="44"/>
  <c r="X19" i="44" s="1"/>
  <c r="R20" i="44"/>
  <c r="B4" i="43"/>
  <c r="C4" i="43"/>
  <c r="V13" i="43" s="1"/>
  <c r="B5" i="43"/>
  <c r="C5" i="43" s="1"/>
  <c r="B6" i="43"/>
  <c r="C6" i="43"/>
  <c r="X13" i="43" s="1"/>
  <c r="J9" i="43"/>
  <c r="K9" i="43"/>
  <c r="L9" i="43"/>
  <c r="V9" i="43"/>
  <c r="W9" i="43"/>
  <c r="X9" i="43"/>
  <c r="F10" i="43"/>
  <c r="G10" i="43"/>
  <c r="J10" i="43"/>
  <c r="L10" i="43"/>
  <c r="R10" i="43"/>
  <c r="S10" i="43" s="1"/>
  <c r="V10" i="43"/>
  <c r="X10" i="43"/>
  <c r="F11" i="43"/>
  <c r="G13" i="43" s="1"/>
  <c r="J11" i="43"/>
  <c r="L11" i="43"/>
  <c r="R11" i="43"/>
  <c r="X11" i="43" s="1"/>
  <c r="S11" i="43"/>
  <c r="U11" i="43"/>
  <c r="F12" i="43"/>
  <c r="L12" i="43" s="1"/>
  <c r="G12" i="43"/>
  <c r="R12" i="43"/>
  <c r="S12" i="43" s="1"/>
  <c r="F13" i="43"/>
  <c r="I14" i="43" s="1"/>
  <c r="R13" i="43"/>
  <c r="S13" i="43"/>
  <c r="F14" i="43"/>
  <c r="G14" i="43"/>
  <c r="R14" i="43"/>
  <c r="V14" i="43"/>
  <c r="F15" i="43"/>
  <c r="K15" i="43" s="1"/>
  <c r="J15" i="43"/>
  <c r="R15" i="43"/>
  <c r="V15" i="43" s="1"/>
  <c r="U15" i="43"/>
  <c r="F16" i="43"/>
  <c r="J16" i="43" s="1"/>
  <c r="I16" i="43"/>
  <c r="R16" i="43"/>
  <c r="V16" i="43"/>
  <c r="X16" i="43"/>
  <c r="F17" i="43"/>
  <c r="J17" i="43"/>
  <c r="L17" i="43"/>
  <c r="R17" i="43"/>
  <c r="X17" i="43" s="1"/>
  <c r="F18" i="43"/>
  <c r="L18" i="43" s="1"/>
  <c r="R18" i="43"/>
  <c r="V18" i="43" s="1"/>
  <c r="X18" i="43"/>
  <c r="F19" i="43"/>
  <c r="J19" i="43" s="1"/>
  <c r="L19" i="43"/>
  <c r="R19" i="43"/>
  <c r="B4" i="42"/>
  <c r="C4" i="42"/>
  <c r="V15" i="42" s="1"/>
  <c r="B5" i="42"/>
  <c r="C5" i="42" s="1"/>
  <c r="B6" i="42"/>
  <c r="C6" i="42"/>
  <c r="X17" i="42" s="1"/>
  <c r="J9" i="42"/>
  <c r="K9" i="42"/>
  <c r="L9" i="42"/>
  <c r="V9" i="42"/>
  <c r="W9" i="42"/>
  <c r="X9" i="42"/>
  <c r="F10" i="42"/>
  <c r="G10" i="42"/>
  <c r="J10" i="42"/>
  <c r="L10" i="42"/>
  <c r="R10" i="42"/>
  <c r="W10" i="42" s="1"/>
  <c r="S10" i="42"/>
  <c r="V10" i="42"/>
  <c r="X10" i="42"/>
  <c r="F11" i="42"/>
  <c r="G13" i="42" s="1"/>
  <c r="J11" i="42"/>
  <c r="L11" i="42"/>
  <c r="R11" i="42"/>
  <c r="U12" i="42" s="1"/>
  <c r="S11" i="42"/>
  <c r="F12" i="42"/>
  <c r="J12" i="42" s="1"/>
  <c r="G12" i="42"/>
  <c r="R12" i="42"/>
  <c r="S12" i="42" s="1"/>
  <c r="F13" i="42"/>
  <c r="I14" i="42" s="1"/>
  <c r="R13" i="42"/>
  <c r="S13" i="42"/>
  <c r="F14" i="42"/>
  <c r="G14" i="42"/>
  <c r="R14" i="42"/>
  <c r="V14" i="42"/>
  <c r="F15" i="42"/>
  <c r="K15" i="42" s="1"/>
  <c r="J15" i="42"/>
  <c r="R15" i="42"/>
  <c r="X15" i="42" s="1"/>
  <c r="U15" i="42"/>
  <c r="F16" i="42"/>
  <c r="L16" i="42" s="1"/>
  <c r="I16" i="42"/>
  <c r="R16" i="42"/>
  <c r="V16" i="42"/>
  <c r="X16" i="42"/>
  <c r="F17" i="42"/>
  <c r="J17" i="42"/>
  <c r="L17" i="42"/>
  <c r="R17" i="42"/>
  <c r="F18" i="42"/>
  <c r="J18" i="42" s="1"/>
  <c r="R18" i="42"/>
  <c r="V18" i="42" s="1"/>
  <c r="X18" i="42"/>
  <c r="F19" i="42"/>
  <c r="J19" i="42" s="1"/>
  <c r="L19" i="42"/>
  <c r="R19" i="42"/>
  <c r="V19" i="42" s="1"/>
  <c r="B4" i="41"/>
  <c r="C4" i="41" s="1"/>
  <c r="B5" i="41"/>
  <c r="C5" i="41"/>
  <c r="W14" i="41" s="1"/>
  <c r="Z14" i="41" s="1"/>
  <c r="B6" i="41"/>
  <c r="C6" i="41" s="1"/>
  <c r="J9" i="41"/>
  <c r="K9" i="41"/>
  <c r="L9" i="41"/>
  <c r="V9" i="41"/>
  <c r="W9" i="41"/>
  <c r="X9" i="41"/>
  <c r="F10" i="41"/>
  <c r="R10" i="41"/>
  <c r="S10" i="41"/>
  <c r="F11" i="41"/>
  <c r="R11" i="41"/>
  <c r="S11" i="41" s="1"/>
  <c r="F12" i="41"/>
  <c r="K12" i="41" s="1"/>
  <c r="R12" i="41"/>
  <c r="X12" i="41" s="1"/>
  <c r="S12" i="41"/>
  <c r="W12" i="41"/>
  <c r="F13" i="41"/>
  <c r="L13" i="41" s="1"/>
  <c r="K13" i="41"/>
  <c r="R13" i="41"/>
  <c r="W13" i="41"/>
  <c r="Z13" i="41" s="1"/>
  <c r="F14" i="41"/>
  <c r="K14" i="41"/>
  <c r="R14" i="41"/>
  <c r="U14" i="41"/>
  <c r="F15" i="41"/>
  <c r="R15" i="41"/>
  <c r="W15" i="41" s="1"/>
  <c r="F16" i="41"/>
  <c r="K16" i="41" s="1"/>
  <c r="R16" i="41"/>
  <c r="S16" i="41"/>
  <c r="W16" i="41"/>
  <c r="Z16" i="41" s="1"/>
  <c r="F17" i="41"/>
  <c r="G17" i="41"/>
  <c r="H17" i="41" s="1"/>
  <c r="K17" i="41"/>
  <c r="Z17" i="41" s="1"/>
  <c r="R17" i="41"/>
  <c r="W17" i="41"/>
  <c r="F18" i="41"/>
  <c r="K18" i="41"/>
  <c r="R18" i="41"/>
  <c r="V18" i="41" s="1"/>
  <c r="U18" i="41"/>
  <c r="F19" i="41"/>
  <c r="I19" i="41"/>
  <c r="R19" i="41"/>
  <c r="W19" i="41" s="1"/>
  <c r="S19" i="41"/>
  <c r="F20" i="41"/>
  <c r="G20" i="41"/>
  <c r="L20" i="41"/>
  <c r="B4" i="40"/>
  <c r="C4" i="40" s="1"/>
  <c r="B5" i="40"/>
  <c r="C5" i="40" s="1"/>
  <c r="B6" i="40"/>
  <c r="C6" i="40" s="1"/>
  <c r="J9" i="40"/>
  <c r="K9" i="40"/>
  <c r="L9" i="40"/>
  <c r="V9" i="40"/>
  <c r="W9" i="40"/>
  <c r="X9" i="40"/>
  <c r="F10" i="40"/>
  <c r="R10" i="40"/>
  <c r="S11" i="40" s="1"/>
  <c r="F11" i="40"/>
  <c r="K11" i="40" s="1"/>
  <c r="G11" i="40"/>
  <c r="H11" i="40" s="1"/>
  <c r="I11" i="40"/>
  <c r="R11" i="40"/>
  <c r="U12" i="40" s="1"/>
  <c r="F12" i="40"/>
  <c r="G12" i="40" s="1"/>
  <c r="H12" i="40" s="1"/>
  <c r="R12" i="40"/>
  <c r="S12" i="40"/>
  <c r="F13" i="40"/>
  <c r="G13" i="40"/>
  <c r="H13" i="40" s="1"/>
  <c r="R13" i="40"/>
  <c r="F14" i="40"/>
  <c r="R14" i="40"/>
  <c r="U14" i="40"/>
  <c r="F15" i="40"/>
  <c r="I15" i="40"/>
  <c r="R15" i="40"/>
  <c r="W15" i="40" s="1"/>
  <c r="F16" i="40"/>
  <c r="K16" i="40" s="1"/>
  <c r="R16" i="40"/>
  <c r="X16" i="40" s="1"/>
  <c r="F17" i="40"/>
  <c r="L17" i="40" s="1"/>
  <c r="R17" i="40"/>
  <c r="W17" i="40" s="1"/>
  <c r="F18" i="40"/>
  <c r="R18" i="40"/>
  <c r="S18" i="40"/>
  <c r="F19" i="40"/>
  <c r="G19" i="40"/>
  <c r="H19" i="40" s="1"/>
  <c r="R19" i="40"/>
  <c r="F20" i="40"/>
  <c r="G20" i="40" s="1"/>
  <c r="F21" i="40"/>
  <c r="B4" i="39"/>
  <c r="C4" i="39" s="1"/>
  <c r="B5" i="39"/>
  <c r="C5" i="39" s="1"/>
  <c r="B6" i="39"/>
  <c r="C6" i="39"/>
  <c r="X12" i="39" s="1"/>
  <c r="J9" i="39"/>
  <c r="K9" i="39"/>
  <c r="L9" i="39"/>
  <c r="V9" i="39"/>
  <c r="W9" i="39"/>
  <c r="X9" i="39"/>
  <c r="F10" i="39"/>
  <c r="L10" i="39" s="1"/>
  <c r="G10" i="39"/>
  <c r="R10" i="39"/>
  <c r="S10" i="39" s="1"/>
  <c r="T10" i="39" s="1"/>
  <c r="F11" i="39"/>
  <c r="G11" i="39"/>
  <c r="I11" i="39"/>
  <c r="R11" i="39"/>
  <c r="S11" i="39" s="1"/>
  <c r="T11" i="39" s="1"/>
  <c r="U11" i="39"/>
  <c r="F12" i="39"/>
  <c r="G12" i="39" s="1"/>
  <c r="I12" i="39"/>
  <c r="R12" i="39"/>
  <c r="S12" i="39" s="1"/>
  <c r="T12" i="39" s="1"/>
  <c r="F13" i="39"/>
  <c r="G13" i="39" s="1"/>
  <c r="L13" i="39"/>
  <c r="R13" i="39"/>
  <c r="S13" i="39"/>
  <c r="T13" i="39" s="1"/>
  <c r="F14" i="39"/>
  <c r="J14" i="39" s="1"/>
  <c r="G14" i="39"/>
  <c r="R14" i="39"/>
  <c r="F15" i="39"/>
  <c r="R15" i="39"/>
  <c r="S15" i="39"/>
  <c r="T15" i="39" s="1"/>
  <c r="U15" i="39"/>
  <c r="F16" i="39"/>
  <c r="J16" i="39" s="1"/>
  <c r="G16" i="39"/>
  <c r="I16" i="39"/>
  <c r="R16" i="39"/>
  <c r="F17" i="39"/>
  <c r="R17" i="39"/>
  <c r="X17" i="39" s="1"/>
  <c r="U17" i="39"/>
  <c r="F18" i="39"/>
  <c r="L18" i="39" s="1"/>
  <c r="I18" i="39"/>
  <c r="R18" i="39"/>
  <c r="X18" i="39"/>
  <c r="F19" i="39"/>
  <c r="L19" i="39"/>
  <c r="R19" i="39"/>
  <c r="R20" i="39"/>
  <c r="K12" i="69" l="1"/>
  <c r="W14" i="69"/>
  <c r="W11" i="69"/>
  <c r="Z11" i="69" s="1"/>
  <c r="K17" i="69"/>
  <c r="W19" i="69"/>
  <c r="Z19" i="69" s="1"/>
  <c r="K14" i="69"/>
  <c r="W16" i="69"/>
  <c r="Z16" i="69" s="1"/>
  <c r="W10" i="69"/>
  <c r="W15" i="69"/>
  <c r="K11" i="69"/>
  <c r="W13" i="69"/>
  <c r="Z13" i="69" s="1"/>
  <c r="K19" i="69"/>
  <c r="K16" i="69"/>
  <c r="W18" i="69"/>
  <c r="Z18" i="69" s="1"/>
  <c r="W20" i="69"/>
  <c r="K13" i="69"/>
  <c r="W12" i="69"/>
  <c r="Z12" i="69" s="1"/>
  <c r="K18" i="69"/>
  <c r="K15" i="69"/>
  <c r="W17" i="69"/>
  <c r="Z17" i="69" s="1"/>
  <c r="K10" i="69"/>
  <c r="K20" i="69"/>
  <c r="V11" i="69"/>
  <c r="J17" i="69"/>
  <c r="V19" i="69"/>
  <c r="J14" i="69"/>
  <c r="V16" i="69"/>
  <c r="J11" i="69"/>
  <c r="V13" i="69"/>
  <c r="J19" i="69"/>
  <c r="V12" i="69"/>
  <c r="V10" i="69"/>
  <c r="J16" i="69"/>
  <c r="V18" i="69"/>
  <c r="J13" i="69"/>
  <c r="V15" i="69"/>
  <c r="J18" i="69"/>
  <c r="J10" i="69"/>
  <c r="J15" i="69"/>
  <c r="V17" i="69"/>
  <c r="J12" i="69"/>
  <c r="V14" i="69"/>
  <c r="L18" i="69"/>
  <c r="X12" i="69"/>
  <c r="J20" i="69"/>
  <c r="X15" i="69"/>
  <c r="L13" i="69"/>
  <c r="L19" i="69"/>
  <c r="H15" i="69"/>
  <c r="X13" i="69"/>
  <c r="V20" i="69"/>
  <c r="H18" i="69"/>
  <c r="X16" i="69"/>
  <c r="L14" i="69"/>
  <c r="X10" i="69"/>
  <c r="X21" i="69" s="1"/>
  <c r="S20" i="69"/>
  <c r="X19" i="69"/>
  <c r="L17" i="69"/>
  <c r="X11" i="69"/>
  <c r="X14" i="69"/>
  <c r="L12" i="69"/>
  <c r="L11" i="69"/>
  <c r="L21" i="69" s="1"/>
  <c r="X17" i="69"/>
  <c r="L15" i="69"/>
  <c r="K21" i="68"/>
  <c r="V11" i="68"/>
  <c r="J17" i="68"/>
  <c r="V19" i="68"/>
  <c r="J14" i="68"/>
  <c r="V16" i="68"/>
  <c r="J11" i="68"/>
  <c r="V13" i="68"/>
  <c r="J19" i="68"/>
  <c r="V12" i="68"/>
  <c r="V10" i="68"/>
  <c r="J16" i="68"/>
  <c r="V18" i="68"/>
  <c r="V20" i="68"/>
  <c r="J13" i="68"/>
  <c r="V15" i="68"/>
  <c r="J18" i="68"/>
  <c r="J10" i="68"/>
  <c r="J15" i="68"/>
  <c r="V17" i="68"/>
  <c r="J20" i="68"/>
  <c r="J12" i="68"/>
  <c r="V14" i="68"/>
  <c r="L18" i="68"/>
  <c r="X12" i="68"/>
  <c r="X15" i="68"/>
  <c r="L13" i="68"/>
  <c r="W20" i="68"/>
  <c r="F75" i="68" s="1"/>
  <c r="L19" i="68"/>
  <c r="W18" i="68"/>
  <c r="Z18" i="68" s="1"/>
  <c r="K16" i="68"/>
  <c r="X13" i="68"/>
  <c r="L11" i="68"/>
  <c r="L21" i="68" s="1"/>
  <c r="W10" i="68"/>
  <c r="X10" i="68"/>
  <c r="X16" i="68"/>
  <c r="L14" i="68"/>
  <c r="X19" i="68"/>
  <c r="L17" i="68"/>
  <c r="W16" i="68"/>
  <c r="Z16" i="68" s="1"/>
  <c r="K14" i="68"/>
  <c r="X11" i="68"/>
  <c r="F87" i="68"/>
  <c r="F83" i="68"/>
  <c r="F71" i="68"/>
  <c r="F67" i="68"/>
  <c r="F55" i="68"/>
  <c r="F51" i="68"/>
  <c r="W19" i="68"/>
  <c r="Z19" i="68" s="1"/>
  <c r="K17" i="68"/>
  <c r="Z17" i="68" s="1"/>
  <c r="X14" i="68"/>
  <c r="L12" i="68"/>
  <c r="W11" i="68"/>
  <c r="Z11" i="68" s="1"/>
  <c r="L20" i="68"/>
  <c r="X17" i="68"/>
  <c r="L15" i="68"/>
  <c r="W14" i="68"/>
  <c r="Z14" i="68" s="1"/>
  <c r="L10" i="67"/>
  <c r="L15" i="67"/>
  <c r="X17" i="67"/>
  <c r="X12" i="67"/>
  <c r="L12" i="67"/>
  <c r="X14" i="67"/>
  <c r="X11" i="67"/>
  <c r="L17" i="67"/>
  <c r="X19" i="67"/>
  <c r="L14" i="67"/>
  <c r="X16" i="67"/>
  <c r="L18" i="67"/>
  <c r="L11" i="67"/>
  <c r="X13" i="67"/>
  <c r="L19" i="67"/>
  <c r="X10" i="67"/>
  <c r="X21" i="67" s="1"/>
  <c r="L16" i="67"/>
  <c r="X18" i="67"/>
  <c r="L13" i="67"/>
  <c r="X15" i="67"/>
  <c r="K12" i="67"/>
  <c r="W14" i="67"/>
  <c r="Z14" i="67" s="1"/>
  <c r="K15" i="67"/>
  <c r="W11" i="67"/>
  <c r="Z11" i="67" s="1"/>
  <c r="K17" i="67"/>
  <c r="W19" i="67"/>
  <c r="K14" i="67"/>
  <c r="W16" i="67"/>
  <c r="Z16" i="67" s="1"/>
  <c r="K11" i="67"/>
  <c r="W13" i="67"/>
  <c r="Z13" i="67" s="1"/>
  <c r="K19" i="67"/>
  <c r="K10" i="67"/>
  <c r="K21" i="67" s="1"/>
  <c r="W10" i="67"/>
  <c r="K16" i="67"/>
  <c r="W18" i="67"/>
  <c r="K13" i="67"/>
  <c r="W15" i="67"/>
  <c r="Z15" i="67" s="1"/>
  <c r="W12" i="67"/>
  <c r="Z12" i="67" s="1"/>
  <c r="K18" i="67"/>
  <c r="W17" i="67"/>
  <c r="Z17" i="67" s="1"/>
  <c r="K20" i="67"/>
  <c r="V11" i="67"/>
  <c r="J17" i="67"/>
  <c r="V19" i="67"/>
  <c r="J14" i="67"/>
  <c r="V16" i="67"/>
  <c r="J12" i="67"/>
  <c r="J11" i="67"/>
  <c r="V13" i="67"/>
  <c r="J19" i="67"/>
  <c r="V10" i="67"/>
  <c r="J16" i="67"/>
  <c r="V18" i="67"/>
  <c r="J13" i="67"/>
  <c r="V15" i="67"/>
  <c r="V12" i="67"/>
  <c r="J18" i="67"/>
  <c r="V14" i="67"/>
  <c r="J10" i="67"/>
  <c r="J15" i="67"/>
  <c r="V17" i="67"/>
  <c r="J20" i="67"/>
  <c r="T11" i="67"/>
  <c r="X20" i="67"/>
  <c r="G20" i="67"/>
  <c r="W20" i="67"/>
  <c r="T17" i="67"/>
  <c r="H15" i="67"/>
  <c r="V20" i="67"/>
  <c r="S20" i="67"/>
  <c r="H16" i="67"/>
  <c r="K12" i="66"/>
  <c r="W14" i="66"/>
  <c r="W11" i="66"/>
  <c r="Z11" i="66" s="1"/>
  <c r="K17" i="66"/>
  <c r="W19" i="66"/>
  <c r="Z19" i="66" s="1"/>
  <c r="K14" i="66"/>
  <c r="W16" i="66"/>
  <c r="Z16" i="66" s="1"/>
  <c r="K11" i="66"/>
  <c r="W13" i="66"/>
  <c r="K19" i="66"/>
  <c r="K13" i="66"/>
  <c r="W15" i="66"/>
  <c r="Z15" i="66" s="1"/>
  <c r="W10" i="66"/>
  <c r="K16" i="66"/>
  <c r="W18" i="66"/>
  <c r="Z18" i="66" s="1"/>
  <c r="W12" i="66"/>
  <c r="Z12" i="66" s="1"/>
  <c r="K18" i="66"/>
  <c r="K10" i="66"/>
  <c r="K15" i="66"/>
  <c r="W17" i="66"/>
  <c r="Z17" i="66" s="1"/>
  <c r="K20" i="66"/>
  <c r="V11" i="66"/>
  <c r="J17" i="66"/>
  <c r="V19" i="66"/>
  <c r="J14" i="66"/>
  <c r="V16" i="66"/>
  <c r="J11" i="66"/>
  <c r="V13" i="66"/>
  <c r="J19" i="66"/>
  <c r="V10" i="66"/>
  <c r="J16" i="66"/>
  <c r="V18" i="66"/>
  <c r="V12" i="66"/>
  <c r="J13" i="66"/>
  <c r="V15" i="66"/>
  <c r="J18" i="66"/>
  <c r="J10" i="66"/>
  <c r="J15" i="66"/>
  <c r="V17" i="66"/>
  <c r="J12" i="66"/>
  <c r="V14" i="66"/>
  <c r="J20" i="66"/>
  <c r="X15" i="66"/>
  <c r="L13" i="66"/>
  <c r="W20" i="66"/>
  <c r="L19" i="66"/>
  <c r="T17" i="66"/>
  <c r="H15" i="66"/>
  <c r="X13" i="66"/>
  <c r="L11" i="66"/>
  <c r="L21" i="66" s="1"/>
  <c r="L16" i="66"/>
  <c r="X10" i="66"/>
  <c r="V20" i="66"/>
  <c r="X16" i="66"/>
  <c r="L14" i="66"/>
  <c r="T12" i="66"/>
  <c r="X19" i="66"/>
  <c r="L17" i="66"/>
  <c r="X11" i="66"/>
  <c r="X14" i="66"/>
  <c r="L12" i="66"/>
  <c r="L20" i="66"/>
  <c r="X17" i="66"/>
  <c r="L15" i="66"/>
  <c r="L10" i="65"/>
  <c r="L15" i="65"/>
  <c r="X17" i="65"/>
  <c r="L20" i="65"/>
  <c r="L18" i="65"/>
  <c r="L12" i="65"/>
  <c r="X14" i="65"/>
  <c r="X11" i="65"/>
  <c r="L17" i="65"/>
  <c r="X19" i="65"/>
  <c r="L14" i="65"/>
  <c r="X16" i="65"/>
  <c r="L13" i="65"/>
  <c r="X12" i="65"/>
  <c r="L11" i="65"/>
  <c r="X13" i="65"/>
  <c r="L19" i="65"/>
  <c r="X10" i="65"/>
  <c r="L16" i="65"/>
  <c r="X18" i="65"/>
  <c r="X15" i="65"/>
  <c r="K12" i="65"/>
  <c r="W14" i="65"/>
  <c r="K10" i="65"/>
  <c r="W11" i="65"/>
  <c r="K17" i="65"/>
  <c r="W19" i="65"/>
  <c r="K15" i="65"/>
  <c r="W17" i="65"/>
  <c r="Z17" i="65" s="1"/>
  <c r="K14" i="65"/>
  <c r="W16" i="65"/>
  <c r="W12" i="65"/>
  <c r="K11" i="65"/>
  <c r="W13" i="65"/>
  <c r="K19" i="65"/>
  <c r="K18" i="65"/>
  <c r="W10" i="65"/>
  <c r="K16" i="65"/>
  <c r="W18" i="65"/>
  <c r="W20" i="65"/>
  <c r="K20" i="65"/>
  <c r="K13" i="65"/>
  <c r="W15" i="65"/>
  <c r="V11" i="65"/>
  <c r="J17" i="65"/>
  <c r="V19" i="65"/>
  <c r="J14" i="65"/>
  <c r="V16" i="65"/>
  <c r="V17" i="65"/>
  <c r="J11" i="65"/>
  <c r="V13" i="65"/>
  <c r="J19" i="65"/>
  <c r="V10" i="65"/>
  <c r="J16" i="65"/>
  <c r="V18" i="65"/>
  <c r="V20" i="65"/>
  <c r="J15" i="65"/>
  <c r="J20" i="65"/>
  <c r="J13" i="65"/>
  <c r="V15" i="65"/>
  <c r="J10" i="65"/>
  <c r="J12" i="65"/>
  <c r="V12" i="65"/>
  <c r="J18" i="65"/>
  <c r="V14" i="65"/>
  <c r="G20" i="65"/>
  <c r="K12" i="64"/>
  <c r="W14" i="64"/>
  <c r="Z14" i="64" s="1"/>
  <c r="K15" i="64"/>
  <c r="W11" i="64"/>
  <c r="Z11" i="64" s="1"/>
  <c r="K17" i="64"/>
  <c r="W19" i="64"/>
  <c r="Z19" i="64" s="1"/>
  <c r="K14" i="64"/>
  <c r="W16" i="64"/>
  <c r="K11" i="64"/>
  <c r="W13" i="64"/>
  <c r="Z13" i="64" s="1"/>
  <c r="K19" i="64"/>
  <c r="W15" i="64"/>
  <c r="Z15" i="64" s="1"/>
  <c r="W10" i="64"/>
  <c r="K16" i="64"/>
  <c r="W18" i="64"/>
  <c r="W20" i="64"/>
  <c r="K13" i="64"/>
  <c r="W12" i="64"/>
  <c r="Z12" i="64" s="1"/>
  <c r="K18" i="64"/>
  <c r="K10" i="64"/>
  <c r="W17" i="64"/>
  <c r="Z17" i="64" s="1"/>
  <c r="K20" i="64"/>
  <c r="V11" i="64"/>
  <c r="J17" i="64"/>
  <c r="V19" i="64"/>
  <c r="J14" i="64"/>
  <c r="V16" i="64"/>
  <c r="J11" i="64"/>
  <c r="V13" i="64"/>
  <c r="J19" i="64"/>
  <c r="V14" i="64"/>
  <c r="V10" i="64"/>
  <c r="J16" i="64"/>
  <c r="V18" i="64"/>
  <c r="V20" i="64"/>
  <c r="J13" i="64"/>
  <c r="V15" i="64"/>
  <c r="V12" i="64"/>
  <c r="J18" i="64"/>
  <c r="J10" i="64"/>
  <c r="J15" i="64"/>
  <c r="V17" i="64"/>
  <c r="J20" i="64"/>
  <c r="J12" i="64"/>
  <c r="X15" i="64"/>
  <c r="L13" i="64"/>
  <c r="L19" i="64"/>
  <c r="X13" i="64"/>
  <c r="L11" i="64"/>
  <c r="L21" i="64" s="1"/>
  <c r="X16" i="64"/>
  <c r="L14" i="64"/>
  <c r="X19" i="64"/>
  <c r="L17" i="64"/>
  <c r="X11" i="64"/>
  <c r="X21" i="64" s="1"/>
  <c r="X14" i="64"/>
  <c r="L12" i="64"/>
  <c r="L20" i="64"/>
  <c r="X17" i="64"/>
  <c r="L15" i="64"/>
  <c r="V11" i="63"/>
  <c r="J17" i="63"/>
  <c r="V19" i="63"/>
  <c r="J18" i="63"/>
  <c r="J14" i="63"/>
  <c r="V16" i="63"/>
  <c r="J11" i="63"/>
  <c r="V13" i="63"/>
  <c r="J19" i="63"/>
  <c r="V10" i="63"/>
  <c r="J16" i="63"/>
  <c r="V18" i="63"/>
  <c r="V20" i="63"/>
  <c r="J13" i="63"/>
  <c r="V15" i="63"/>
  <c r="J10" i="63"/>
  <c r="J15" i="63"/>
  <c r="V17" i="63"/>
  <c r="J12" i="63"/>
  <c r="V14" i="63"/>
  <c r="V12" i="63"/>
  <c r="K20" i="63"/>
  <c r="L18" i="63"/>
  <c r="H14" i="63"/>
  <c r="X12" i="63"/>
  <c r="J20" i="63"/>
  <c r="K18" i="63"/>
  <c r="Z18" i="63" s="1"/>
  <c r="X15" i="63"/>
  <c r="L13" i="63"/>
  <c r="W12" i="63"/>
  <c r="Z12" i="63" s="1"/>
  <c r="H15" i="63"/>
  <c r="X13" i="63"/>
  <c r="D90" i="63"/>
  <c r="D88" i="63"/>
  <c r="D86" i="63"/>
  <c r="D84" i="63"/>
  <c r="D82" i="63"/>
  <c r="D80" i="63"/>
  <c r="D78" i="63"/>
  <c r="D76" i="63"/>
  <c r="D74" i="63"/>
  <c r="D72" i="63"/>
  <c r="D70" i="63"/>
  <c r="D68" i="63"/>
  <c r="D66" i="63"/>
  <c r="D64" i="63"/>
  <c r="D62" i="63"/>
  <c r="D60" i="63"/>
  <c r="D58" i="63"/>
  <c r="D56" i="63"/>
  <c r="D54" i="63"/>
  <c r="D52" i="63"/>
  <c r="D50" i="63"/>
  <c r="D48" i="63"/>
  <c r="D46" i="63"/>
  <c r="D44" i="63"/>
  <c r="H18" i="63"/>
  <c r="X16" i="63"/>
  <c r="L14" i="63"/>
  <c r="L11" i="63"/>
  <c r="L21" i="63" s="1"/>
  <c r="X19" i="63"/>
  <c r="L17" i="63"/>
  <c r="W16" i="63"/>
  <c r="Z16" i="63" s="1"/>
  <c r="K14" i="63"/>
  <c r="K21" i="63" s="1"/>
  <c r="H13" i="63"/>
  <c r="X11" i="63"/>
  <c r="T10" i="63"/>
  <c r="X10" i="63"/>
  <c r="L19" i="63"/>
  <c r="W19" i="63"/>
  <c r="Z19" i="63" s="1"/>
  <c r="K17" i="63"/>
  <c r="Z17" i="63" s="1"/>
  <c r="H16" i="63"/>
  <c r="X14" i="63"/>
  <c r="L12" i="63"/>
  <c r="W11" i="63"/>
  <c r="X17" i="63"/>
  <c r="L15" i="63"/>
  <c r="W14" i="63"/>
  <c r="Z14" i="63" s="1"/>
  <c r="L10" i="62"/>
  <c r="L15" i="62"/>
  <c r="X17" i="62"/>
  <c r="L20" i="62"/>
  <c r="L12" i="62"/>
  <c r="X14" i="62"/>
  <c r="X11" i="62"/>
  <c r="L17" i="62"/>
  <c r="X19" i="62"/>
  <c r="L14" i="62"/>
  <c r="X16" i="62"/>
  <c r="L11" i="62"/>
  <c r="X13" i="62"/>
  <c r="L19" i="62"/>
  <c r="X10" i="62"/>
  <c r="X21" i="62" s="1"/>
  <c r="L16" i="62"/>
  <c r="X18" i="62"/>
  <c r="L13" i="62"/>
  <c r="X15" i="62"/>
  <c r="X12" i="62"/>
  <c r="L18" i="62"/>
  <c r="K12" i="62"/>
  <c r="W14" i="62"/>
  <c r="Z14" i="62" s="1"/>
  <c r="W11" i="62"/>
  <c r="Z11" i="62" s="1"/>
  <c r="K17" i="62"/>
  <c r="W19" i="62"/>
  <c r="K14" i="62"/>
  <c r="W16" i="62"/>
  <c r="K11" i="62"/>
  <c r="W13" i="62"/>
  <c r="K19" i="62"/>
  <c r="K10" i="62"/>
  <c r="W10" i="62"/>
  <c r="K16" i="62"/>
  <c r="W18" i="62"/>
  <c r="K13" i="62"/>
  <c r="W15" i="62"/>
  <c r="W12" i="62"/>
  <c r="Z12" i="62" s="1"/>
  <c r="K18" i="62"/>
  <c r="K15" i="62"/>
  <c r="W17" i="62"/>
  <c r="Z17" i="62" s="1"/>
  <c r="K20" i="62"/>
  <c r="V11" i="62"/>
  <c r="J17" i="62"/>
  <c r="V19" i="62"/>
  <c r="J14" i="62"/>
  <c r="V16" i="62"/>
  <c r="J11" i="62"/>
  <c r="V13" i="62"/>
  <c r="J19" i="62"/>
  <c r="V10" i="62"/>
  <c r="J16" i="62"/>
  <c r="V18" i="62"/>
  <c r="J12" i="62"/>
  <c r="V14" i="62"/>
  <c r="J13" i="62"/>
  <c r="V15" i="62"/>
  <c r="V12" i="62"/>
  <c r="J18" i="62"/>
  <c r="J10" i="62"/>
  <c r="J15" i="62"/>
  <c r="V17" i="62"/>
  <c r="J20" i="62"/>
  <c r="X20" i="62"/>
  <c r="G20" i="62"/>
  <c r="W20" i="62"/>
  <c r="T17" i="62"/>
  <c r="V20" i="62"/>
  <c r="L10" i="61"/>
  <c r="L15" i="61"/>
  <c r="X17" i="61"/>
  <c r="L20" i="61"/>
  <c r="L18" i="61"/>
  <c r="L12" i="61"/>
  <c r="X14" i="61"/>
  <c r="X11" i="61"/>
  <c r="L17" i="61"/>
  <c r="X19" i="61"/>
  <c r="X12" i="61"/>
  <c r="L14" i="61"/>
  <c r="X16" i="61"/>
  <c r="L13" i="61"/>
  <c r="L11" i="61"/>
  <c r="X13" i="61"/>
  <c r="L19" i="61"/>
  <c r="X10" i="61"/>
  <c r="L16" i="61"/>
  <c r="X18" i="61"/>
  <c r="X15" i="61"/>
  <c r="K12" i="61"/>
  <c r="W14" i="61"/>
  <c r="Z14" i="61" s="1"/>
  <c r="K15" i="61"/>
  <c r="K20" i="61"/>
  <c r="W11" i="61"/>
  <c r="K17" i="61"/>
  <c r="W19" i="61"/>
  <c r="Z19" i="61" s="1"/>
  <c r="K14" i="61"/>
  <c r="W16" i="61"/>
  <c r="Z16" i="61" s="1"/>
  <c r="W12" i="61"/>
  <c r="K11" i="61"/>
  <c r="W13" i="61"/>
  <c r="K19" i="61"/>
  <c r="K18" i="61"/>
  <c r="W10" i="61"/>
  <c r="K16" i="61"/>
  <c r="W18" i="61"/>
  <c r="Z18" i="61" s="1"/>
  <c r="K10" i="61"/>
  <c r="K13" i="61"/>
  <c r="W15" i="61"/>
  <c r="W17" i="61"/>
  <c r="Z17" i="61" s="1"/>
  <c r="V11" i="61"/>
  <c r="J17" i="61"/>
  <c r="V19" i="61"/>
  <c r="J14" i="61"/>
  <c r="V16" i="61"/>
  <c r="J11" i="61"/>
  <c r="V13" i="61"/>
  <c r="J19" i="61"/>
  <c r="V10" i="61"/>
  <c r="J16" i="61"/>
  <c r="V18" i="61"/>
  <c r="J15" i="61"/>
  <c r="J12" i="61"/>
  <c r="J13" i="61"/>
  <c r="V15" i="61"/>
  <c r="J10" i="61"/>
  <c r="J20" i="61"/>
  <c r="V14" i="61"/>
  <c r="V12" i="61"/>
  <c r="J18" i="61"/>
  <c r="V17" i="61"/>
  <c r="X20" i="61"/>
  <c r="W20" i="61"/>
  <c r="V20" i="61"/>
  <c r="S20" i="61"/>
  <c r="K12" i="60"/>
  <c r="W14" i="60"/>
  <c r="W11" i="60"/>
  <c r="K17" i="60"/>
  <c r="W19" i="60"/>
  <c r="K14" i="60"/>
  <c r="W16" i="60"/>
  <c r="K11" i="60"/>
  <c r="W13" i="60"/>
  <c r="K19" i="60"/>
  <c r="K13" i="60"/>
  <c r="W10" i="60"/>
  <c r="K16" i="60"/>
  <c r="W18" i="60"/>
  <c r="Z18" i="60" s="1"/>
  <c r="W15" i="60"/>
  <c r="W12" i="60"/>
  <c r="Z12" i="60" s="1"/>
  <c r="K18" i="60"/>
  <c r="K10" i="60"/>
  <c r="K15" i="60"/>
  <c r="W17" i="60"/>
  <c r="Z17" i="60" s="1"/>
  <c r="K20" i="60"/>
  <c r="T16" i="60"/>
  <c r="V14" i="60"/>
  <c r="J12" i="60"/>
  <c r="J20" i="60"/>
  <c r="V17" i="60"/>
  <c r="X15" i="60"/>
  <c r="J15" i="60"/>
  <c r="L13" i="60"/>
  <c r="J10" i="60"/>
  <c r="J18" i="60"/>
  <c r="W20" i="60"/>
  <c r="L19" i="60"/>
  <c r="T17" i="60"/>
  <c r="V15" i="60"/>
  <c r="X13" i="60"/>
  <c r="X21" i="60" s="1"/>
  <c r="J13" i="60"/>
  <c r="L11" i="60"/>
  <c r="L21" i="60" s="1"/>
  <c r="X20" i="60"/>
  <c r="T14" i="60"/>
  <c r="V12" i="60"/>
  <c r="V20" i="60"/>
  <c r="V18" i="60"/>
  <c r="X16" i="60"/>
  <c r="J16" i="60"/>
  <c r="L14" i="60"/>
  <c r="V10" i="60"/>
  <c r="S20" i="60"/>
  <c r="X19" i="60"/>
  <c r="J19" i="60"/>
  <c r="L17" i="60"/>
  <c r="V13" i="60"/>
  <c r="X11" i="60"/>
  <c r="J11" i="60"/>
  <c r="L20" i="60"/>
  <c r="V19" i="60"/>
  <c r="X17" i="60"/>
  <c r="J17" i="60"/>
  <c r="L15" i="60"/>
  <c r="L10" i="59"/>
  <c r="L15" i="59"/>
  <c r="X17" i="59"/>
  <c r="L20" i="59"/>
  <c r="L12" i="59"/>
  <c r="X14" i="59"/>
  <c r="X12" i="59"/>
  <c r="X11" i="59"/>
  <c r="L17" i="59"/>
  <c r="X19" i="59"/>
  <c r="L14" i="59"/>
  <c r="X16" i="59"/>
  <c r="L11" i="59"/>
  <c r="X13" i="59"/>
  <c r="L19" i="59"/>
  <c r="L18" i="59"/>
  <c r="X10" i="59"/>
  <c r="L16" i="59"/>
  <c r="X18" i="59"/>
  <c r="L13" i="59"/>
  <c r="X15" i="59"/>
  <c r="X20" i="59"/>
  <c r="K12" i="59"/>
  <c r="W14" i="59"/>
  <c r="Z14" i="59" s="1"/>
  <c r="W11" i="59"/>
  <c r="Z11" i="59" s="1"/>
  <c r="K17" i="59"/>
  <c r="W19" i="59"/>
  <c r="K14" i="59"/>
  <c r="W16" i="59"/>
  <c r="K11" i="59"/>
  <c r="W13" i="59"/>
  <c r="K19" i="59"/>
  <c r="K10" i="59"/>
  <c r="W10" i="59"/>
  <c r="K16" i="59"/>
  <c r="W18" i="59"/>
  <c r="Z18" i="59" s="1"/>
  <c r="W20" i="59"/>
  <c r="K20" i="59"/>
  <c r="K13" i="59"/>
  <c r="W15" i="59"/>
  <c r="Z15" i="59" s="1"/>
  <c r="W12" i="59"/>
  <c r="K18" i="59"/>
  <c r="K15" i="59"/>
  <c r="W17" i="59"/>
  <c r="Z17" i="59" s="1"/>
  <c r="V11" i="59"/>
  <c r="J17" i="59"/>
  <c r="V19" i="59"/>
  <c r="J14" i="59"/>
  <c r="V16" i="59"/>
  <c r="J11" i="59"/>
  <c r="V13" i="59"/>
  <c r="J19" i="59"/>
  <c r="V17" i="59"/>
  <c r="J12" i="59"/>
  <c r="V10" i="59"/>
  <c r="J16" i="59"/>
  <c r="V18" i="59"/>
  <c r="V20" i="59"/>
  <c r="V14" i="59"/>
  <c r="J13" i="59"/>
  <c r="V15" i="59"/>
  <c r="J10" i="59"/>
  <c r="J20" i="59"/>
  <c r="V12" i="59"/>
  <c r="J18" i="59"/>
  <c r="J15" i="59"/>
  <c r="G20" i="59"/>
  <c r="Z12" i="58"/>
  <c r="V11" i="58"/>
  <c r="J17" i="58"/>
  <c r="V19" i="58"/>
  <c r="J18" i="58"/>
  <c r="J14" i="58"/>
  <c r="V16" i="58"/>
  <c r="V12" i="58"/>
  <c r="J11" i="58"/>
  <c r="V13" i="58"/>
  <c r="J19" i="58"/>
  <c r="J12" i="58"/>
  <c r="V10" i="58"/>
  <c r="J16" i="58"/>
  <c r="V18" i="58"/>
  <c r="V20" i="58"/>
  <c r="J13" i="58"/>
  <c r="V15" i="58"/>
  <c r="J10" i="58"/>
  <c r="J15" i="58"/>
  <c r="V17" i="58"/>
  <c r="J20" i="58"/>
  <c r="V14" i="58"/>
  <c r="X15" i="58"/>
  <c r="L13" i="58"/>
  <c r="W20" i="58"/>
  <c r="L19" i="58"/>
  <c r="X13" i="58"/>
  <c r="L11" i="58"/>
  <c r="L21" i="58" s="1"/>
  <c r="W10" i="58"/>
  <c r="F58" i="58"/>
  <c r="X16" i="58"/>
  <c r="L14" i="58"/>
  <c r="F42" i="58"/>
  <c r="X19" i="58"/>
  <c r="L17" i="58"/>
  <c r="X11" i="58"/>
  <c r="F44" i="58"/>
  <c r="X10" i="58"/>
  <c r="F77" i="58"/>
  <c r="F61" i="58"/>
  <c r="F45" i="58"/>
  <c r="X14" i="58"/>
  <c r="L12" i="58"/>
  <c r="F60" i="58"/>
  <c r="L20" i="58"/>
  <c r="X17" i="58"/>
  <c r="L15" i="58"/>
  <c r="V11" i="57"/>
  <c r="J17" i="57"/>
  <c r="V19" i="57"/>
  <c r="V10" i="57"/>
  <c r="J16" i="57"/>
  <c r="V18" i="57"/>
  <c r="J15" i="57"/>
  <c r="V17" i="57"/>
  <c r="J14" i="57"/>
  <c r="V16" i="57"/>
  <c r="V20" i="57"/>
  <c r="J20" i="57"/>
  <c r="J12" i="57"/>
  <c r="J11" i="57"/>
  <c r="V13" i="57"/>
  <c r="J19" i="57"/>
  <c r="V14" i="57"/>
  <c r="J10" i="57"/>
  <c r="J13" i="57"/>
  <c r="V15" i="57"/>
  <c r="V12" i="57"/>
  <c r="J18" i="57"/>
  <c r="F82" i="57"/>
  <c r="F60" i="57"/>
  <c r="F44" i="57"/>
  <c r="W20" i="57"/>
  <c r="L19" i="57"/>
  <c r="W18" i="57"/>
  <c r="Z18" i="57" s="1"/>
  <c r="K16" i="57"/>
  <c r="X13" i="57"/>
  <c r="L11" i="57"/>
  <c r="L21" i="57" s="1"/>
  <c r="W10" i="57"/>
  <c r="X19" i="57"/>
  <c r="L17" i="57"/>
  <c r="W16" i="57"/>
  <c r="T15" i="57"/>
  <c r="K14" i="57"/>
  <c r="X11" i="57"/>
  <c r="F68" i="57"/>
  <c r="F87" i="57"/>
  <c r="F75" i="57"/>
  <c r="F71" i="57"/>
  <c r="F59" i="57"/>
  <c r="F55" i="57"/>
  <c r="F45" i="57"/>
  <c r="F43" i="57"/>
  <c r="W19" i="57"/>
  <c r="Z19" i="57" s="1"/>
  <c r="K17" i="57"/>
  <c r="Z17" i="57" s="1"/>
  <c r="X14" i="57"/>
  <c r="L12" i="57"/>
  <c r="W11" i="57"/>
  <c r="F66" i="57"/>
  <c r="K11" i="57"/>
  <c r="K21" i="57" s="1"/>
  <c r="L20" i="57"/>
  <c r="X17" i="57"/>
  <c r="L15" i="57"/>
  <c r="W14" i="57"/>
  <c r="Z14" i="57" s="1"/>
  <c r="J20" i="56"/>
  <c r="K18" i="56"/>
  <c r="X15" i="56"/>
  <c r="L13" i="56"/>
  <c r="W12" i="56"/>
  <c r="Z12" i="56" s="1"/>
  <c r="F76" i="56"/>
  <c r="F60" i="56"/>
  <c r="W20" i="56"/>
  <c r="F72" i="56" s="1"/>
  <c r="L19" i="56"/>
  <c r="W18" i="56"/>
  <c r="Z18" i="56" s="1"/>
  <c r="K16" i="56"/>
  <c r="X13" i="56"/>
  <c r="L11" i="56"/>
  <c r="L21" i="56" s="1"/>
  <c r="W10" i="56"/>
  <c r="F80" i="56"/>
  <c r="F62" i="56"/>
  <c r="X16" i="56"/>
  <c r="L14" i="56"/>
  <c r="F82" i="56"/>
  <c r="F56" i="56"/>
  <c r="S20" i="56"/>
  <c r="X19" i="56"/>
  <c r="L17" i="56"/>
  <c r="W16" i="56"/>
  <c r="Z16" i="56" s="1"/>
  <c r="K14" i="56"/>
  <c r="K21" i="56" s="1"/>
  <c r="X11" i="56"/>
  <c r="F86" i="56"/>
  <c r="F64" i="56"/>
  <c r="F46" i="56"/>
  <c r="F87" i="56"/>
  <c r="F83" i="56"/>
  <c r="F79" i="56"/>
  <c r="F75" i="56"/>
  <c r="F71" i="56"/>
  <c r="F67" i="56"/>
  <c r="F63" i="56"/>
  <c r="F59" i="56"/>
  <c r="F55" i="56"/>
  <c r="F51" i="56"/>
  <c r="F47" i="56"/>
  <c r="F43" i="56"/>
  <c r="W19" i="56"/>
  <c r="Z19" i="56" s="1"/>
  <c r="K17" i="56"/>
  <c r="Z17" i="56" s="1"/>
  <c r="H16" i="56"/>
  <c r="X14" i="56"/>
  <c r="L12" i="56"/>
  <c r="W11" i="56"/>
  <c r="Z11" i="56" s="1"/>
  <c r="F90" i="56"/>
  <c r="F78" i="56"/>
  <c r="F66" i="56"/>
  <c r="F58" i="56"/>
  <c r="F52" i="56"/>
  <c r="F42" i="56"/>
  <c r="X10" i="56"/>
  <c r="X21" i="56" s="1"/>
  <c r="X17" i="56"/>
  <c r="L15" i="56"/>
  <c r="W14" i="56"/>
  <c r="L12" i="55"/>
  <c r="X14" i="55"/>
  <c r="X11" i="55"/>
  <c r="L17" i="55"/>
  <c r="X19" i="55"/>
  <c r="L15" i="55"/>
  <c r="X17" i="55"/>
  <c r="L14" i="55"/>
  <c r="X16" i="55"/>
  <c r="L11" i="55"/>
  <c r="X13" i="55"/>
  <c r="L19" i="55"/>
  <c r="L20" i="55"/>
  <c r="X10" i="55"/>
  <c r="X21" i="55" s="1"/>
  <c r="L16" i="55"/>
  <c r="X18" i="55"/>
  <c r="L10" i="55"/>
  <c r="L13" i="55"/>
  <c r="X15" i="55"/>
  <c r="X12" i="55"/>
  <c r="L18" i="55"/>
  <c r="X20" i="55"/>
  <c r="W11" i="55"/>
  <c r="Z11" i="55" s="1"/>
  <c r="K17" i="55"/>
  <c r="W19" i="55"/>
  <c r="K14" i="55"/>
  <c r="W16" i="55"/>
  <c r="K11" i="55"/>
  <c r="W13" i="55"/>
  <c r="Z13" i="55" s="1"/>
  <c r="K19" i="55"/>
  <c r="W10" i="55"/>
  <c r="K16" i="55"/>
  <c r="W18" i="55"/>
  <c r="W20" i="55"/>
  <c r="K12" i="55"/>
  <c r="K13" i="55"/>
  <c r="W15" i="55"/>
  <c r="Z15" i="55" s="1"/>
  <c r="K20" i="55"/>
  <c r="W14" i="55"/>
  <c r="Z14" i="55" s="1"/>
  <c r="W12" i="55"/>
  <c r="Z12" i="55" s="1"/>
  <c r="K18" i="55"/>
  <c r="K10" i="55"/>
  <c r="K15" i="55"/>
  <c r="W17" i="55"/>
  <c r="J14" i="55"/>
  <c r="V16" i="55"/>
  <c r="J11" i="55"/>
  <c r="V13" i="55"/>
  <c r="J19" i="55"/>
  <c r="V11" i="55"/>
  <c r="V19" i="55"/>
  <c r="V10" i="55"/>
  <c r="J16" i="55"/>
  <c r="V18" i="55"/>
  <c r="V20" i="55"/>
  <c r="J13" i="55"/>
  <c r="V15" i="55"/>
  <c r="J17" i="55"/>
  <c r="V12" i="55"/>
  <c r="J18" i="55"/>
  <c r="J10" i="55"/>
  <c r="J15" i="55"/>
  <c r="V17" i="55"/>
  <c r="J12" i="55"/>
  <c r="V14" i="55"/>
  <c r="J20" i="55"/>
  <c r="Z12" i="54"/>
  <c r="V11" i="54"/>
  <c r="J17" i="54"/>
  <c r="V19" i="54"/>
  <c r="J14" i="54"/>
  <c r="V16" i="54"/>
  <c r="J12" i="54"/>
  <c r="J11" i="54"/>
  <c r="V13" i="54"/>
  <c r="J19" i="54"/>
  <c r="V14" i="54"/>
  <c r="V10" i="54"/>
  <c r="V21" i="54" s="1"/>
  <c r="J16" i="54"/>
  <c r="V18" i="54"/>
  <c r="V20" i="54"/>
  <c r="J15" i="54"/>
  <c r="J13" i="54"/>
  <c r="V15" i="54"/>
  <c r="J10" i="54"/>
  <c r="J20" i="54"/>
  <c r="V12" i="54"/>
  <c r="J18" i="54"/>
  <c r="V17" i="54"/>
  <c r="L10" i="54"/>
  <c r="L15" i="54"/>
  <c r="X17" i="54"/>
  <c r="L20" i="54"/>
  <c r="L12" i="54"/>
  <c r="X14" i="54"/>
  <c r="L18" i="54"/>
  <c r="X11" i="54"/>
  <c r="L17" i="54"/>
  <c r="X19" i="54"/>
  <c r="L14" i="54"/>
  <c r="X16" i="54"/>
  <c r="X12" i="54"/>
  <c r="L11" i="54"/>
  <c r="X13" i="54"/>
  <c r="L19" i="54"/>
  <c r="X10" i="54"/>
  <c r="L16" i="54"/>
  <c r="X18" i="54"/>
  <c r="L13" i="54"/>
  <c r="X15" i="54"/>
  <c r="D43" i="54"/>
  <c r="F90" i="54"/>
  <c r="F88" i="54"/>
  <c r="F84" i="54"/>
  <c r="F82" i="54"/>
  <c r="F80" i="54"/>
  <c r="F76" i="54"/>
  <c r="F74" i="54"/>
  <c r="F72" i="54"/>
  <c r="F68" i="54"/>
  <c r="F66" i="54"/>
  <c r="F64" i="54"/>
  <c r="F60" i="54"/>
  <c r="F58" i="54"/>
  <c r="F56" i="54"/>
  <c r="F54" i="54"/>
  <c r="F52" i="54"/>
  <c r="F50" i="54"/>
  <c r="F48" i="54"/>
  <c r="F44" i="54"/>
  <c r="F42" i="54"/>
  <c r="X20" i="54"/>
  <c r="G20" i="54"/>
  <c r="W15" i="54"/>
  <c r="Z15" i="54" s="1"/>
  <c r="K13" i="54"/>
  <c r="Z13" i="54" s="1"/>
  <c r="D49" i="54"/>
  <c r="W20" i="54"/>
  <c r="F86" i="54" s="1"/>
  <c r="W18" i="54"/>
  <c r="Z18" i="54" s="1"/>
  <c r="K16" i="54"/>
  <c r="W10" i="54"/>
  <c r="D45" i="54"/>
  <c r="S20" i="54"/>
  <c r="W16" i="54"/>
  <c r="K14" i="54"/>
  <c r="T10" i="54"/>
  <c r="F89" i="54"/>
  <c r="F87" i="54"/>
  <c r="F85" i="54"/>
  <c r="F83" i="54"/>
  <c r="F81" i="54"/>
  <c r="F79" i="54"/>
  <c r="F77" i="54"/>
  <c r="F75" i="54"/>
  <c r="F73" i="54"/>
  <c r="F71" i="54"/>
  <c r="F69" i="54"/>
  <c r="F67" i="54"/>
  <c r="F65" i="54"/>
  <c r="F63" i="54"/>
  <c r="F61" i="54"/>
  <c r="F59" i="54"/>
  <c r="F57" i="54"/>
  <c r="F55" i="54"/>
  <c r="F53" i="54"/>
  <c r="F51" i="54"/>
  <c r="F49" i="54"/>
  <c r="F47" i="54"/>
  <c r="F45" i="54"/>
  <c r="F43" i="54"/>
  <c r="F41" i="54"/>
  <c r="G41" i="54" s="1"/>
  <c r="W19" i="54"/>
  <c r="Z19" i="54" s="1"/>
  <c r="K17" i="54"/>
  <c r="Z17" i="54" s="1"/>
  <c r="W11" i="54"/>
  <c r="Z11" i="54" s="1"/>
  <c r="D47" i="54"/>
  <c r="D41" i="54"/>
  <c r="W14" i="54"/>
  <c r="Z14" i="54" s="1"/>
  <c r="T16" i="53"/>
  <c r="V14" i="53"/>
  <c r="J12" i="53"/>
  <c r="K10" i="53"/>
  <c r="K18" i="53"/>
  <c r="V17" i="53"/>
  <c r="X15" i="53"/>
  <c r="J15" i="53"/>
  <c r="L13" i="53"/>
  <c r="W12" i="53"/>
  <c r="Z12" i="53" s="1"/>
  <c r="J10" i="53"/>
  <c r="J21" i="53" s="1"/>
  <c r="X20" i="53"/>
  <c r="J18" i="53"/>
  <c r="T14" i="53"/>
  <c r="K13" i="53"/>
  <c r="Z13" i="53" s="1"/>
  <c r="V12" i="53"/>
  <c r="W20" i="53"/>
  <c r="F44" i="53" s="1"/>
  <c r="L19" i="53"/>
  <c r="W18" i="53"/>
  <c r="K16" i="53"/>
  <c r="V15" i="53"/>
  <c r="X13" i="53"/>
  <c r="X21" i="53" s="1"/>
  <c r="J13" i="53"/>
  <c r="L11" i="53"/>
  <c r="W10" i="53"/>
  <c r="V20" i="53"/>
  <c r="V18" i="53"/>
  <c r="J16" i="53"/>
  <c r="T12" i="53"/>
  <c r="V10" i="53"/>
  <c r="S20" i="53"/>
  <c r="X19" i="53"/>
  <c r="J19" i="53"/>
  <c r="L17" i="53"/>
  <c r="W16" i="53"/>
  <c r="V13" i="53"/>
  <c r="J11" i="53"/>
  <c r="T18" i="53"/>
  <c r="V19" i="53"/>
  <c r="J17" i="53"/>
  <c r="L10" i="52"/>
  <c r="L15" i="52"/>
  <c r="X17" i="52"/>
  <c r="L12" i="52"/>
  <c r="X14" i="52"/>
  <c r="X11" i="52"/>
  <c r="L17" i="52"/>
  <c r="X19" i="52"/>
  <c r="L14" i="52"/>
  <c r="X16" i="52"/>
  <c r="L11" i="52"/>
  <c r="X13" i="52"/>
  <c r="L19" i="52"/>
  <c r="X10" i="52"/>
  <c r="L16" i="52"/>
  <c r="X18" i="52"/>
  <c r="L13" i="52"/>
  <c r="X15" i="52"/>
  <c r="X12" i="52"/>
  <c r="L18" i="52"/>
  <c r="L20" i="52"/>
  <c r="V11" i="52"/>
  <c r="J17" i="52"/>
  <c r="V19" i="52"/>
  <c r="J14" i="52"/>
  <c r="V16" i="52"/>
  <c r="J11" i="52"/>
  <c r="V13" i="52"/>
  <c r="J19" i="52"/>
  <c r="V10" i="52"/>
  <c r="J16" i="52"/>
  <c r="V18" i="52"/>
  <c r="J13" i="52"/>
  <c r="V15" i="52"/>
  <c r="V12" i="52"/>
  <c r="J18" i="52"/>
  <c r="J10" i="52"/>
  <c r="J15" i="52"/>
  <c r="V17" i="52"/>
  <c r="J12" i="52"/>
  <c r="V14" i="52"/>
  <c r="K12" i="52"/>
  <c r="W14" i="52"/>
  <c r="W11" i="52"/>
  <c r="Z11" i="52" s="1"/>
  <c r="K17" i="52"/>
  <c r="W19" i="52"/>
  <c r="Z19" i="52" s="1"/>
  <c r="K14" i="52"/>
  <c r="W16" i="52"/>
  <c r="Z16" i="52" s="1"/>
  <c r="K11" i="52"/>
  <c r="W13" i="52"/>
  <c r="Z13" i="52" s="1"/>
  <c r="K19" i="52"/>
  <c r="K20" i="52"/>
  <c r="W10" i="52"/>
  <c r="K16" i="52"/>
  <c r="W18" i="52"/>
  <c r="Z18" i="52" s="1"/>
  <c r="W20" i="52"/>
  <c r="K13" i="52"/>
  <c r="W15" i="52"/>
  <c r="W12" i="52"/>
  <c r="K18" i="52"/>
  <c r="K10" i="52"/>
  <c r="K15" i="52"/>
  <c r="W17" i="52"/>
  <c r="Z17" i="52" s="1"/>
  <c r="J20" i="52"/>
  <c r="X20" i="52"/>
  <c r="G20" i="52"/>
  <c r="T17" i="52"/>
  <c r="H15" i="52"/>
  <c r="V20" i="52"/>
  <c r="H18" i="52"/>
  <c r="T12" i="52"/>
  <c r="K12" i="51"/>
  <c r="W14" i="51"/>
  <c r="W15" i="51"/>
  <c r="W11" i="51"/>
  <c r="K17" i="51"/>
  <c r="W19" i="51"/>
  <c r="K14" i="51"/>
  <c r="W16" i="51"/>
  <c r="W18" i="51"/>
  <c r="Z18" i="51" s="1"/>
  <c r="K13" i="51"/>
  <c r="K11" i="51"/>
  <c r="W13" i="51"/>
  <c r="Z13" i="51" s="1"/>
  <c r="K19" i="51"/>
  <c r="W10" i="51"/>
  <c r="K16" i="51"/>
  <c r="W20" i="51"/>
  <c r="W12" i="51"/>
  <c r="Z12" i="51" s="1"/>
  <c r="K18" i="51"/>
  <c r="K10" i="51"/>
  <c r="K15" i="51"/>
  <c r="W17" i="51"/>
  <c r="Z17" i="51" s="1"/>
  <c r="K20" i="51"/>
  <c r="V11" i="51"/>
  <c r="J17" i="51"/>
  <c r="V19" i="51"/>
  <c r="V15" i="51"/>
  <c r="J14" i="51"/>
  <c r="V16" i="51"/>
  <c r="J11" i="51"/>
  <c r="V13" i="51"/>
  <c r="J19" i="51"/>
  <c r="V12" i="51"/>
  <c r="J18" i="51"/>
  <c r="V10" i="51"/>
  <c r="J16" i="51"/>
  <c r="V18" i="51"/>
  <c r="J13" i="51"/>
  <c r="J10" i="51"/>
  <c r="J15" i="51"/>
  <c r="V17" i="51"/>
  <c r="J12" i="51"/>
  <c r="V14" i="51"/>
  <c r="X10" i="51"/>
  <c r="L18" i="51"/>
  <c r="H14" i="51"/>
  <c r="X12" i="51"/>
  <c r="J20" i="51"/>
  <c r="X15" i="51"/>
  <c r="L13" i="51"/>
  <c r="L19" i="51"/>
  <c r="H15" i="51"/>
  <c r="X13" i="51"/>
  <c r="L11" i="51"/>
  <c r="L21" i="51" s="1"/>
  <c r="X16" i="51"/>
  <c r="L14" i="51"/>
  <c r="X19" i="51"/>
  <c r="L17" i="51"/>
  <c r="H13" i="51"/>
  <c r="X11" i="51"/>
  <c r="X14" i="51"/>
  <c r="L12" i="51"/>
  <c r="X17" i="51"/>
  <c r="L15" i="51"/>
  <c r="V11" i="50"/>
  <c r="J17" i="50"/>
  <c r="V19" i="50"/>
  <c r="J14" i="50"/>
  <c r="V16" i="50"/>
  <c r="V13" i="50"/>
  <c r="J11" i="50"/>
  <c r="J19" i="50"/>
  <c r="V10" i="50"/>
  <c r="J16" i="50"/>
  <c r="V18" i="50"/>
  <c r="J12" i="50"/>
  <c r="J13" i="50"/>
  <c r="V15" i="50"/>
  <c r="J10" i="50"/>
  <c r="V17" i="50"/>
  <c r="V12" i="50"/>
  <c r="J18" i="50"/>
  <c r="J15" i="50"/>
  <c r="J20" i="50"/>
  <c r="V14" i="50"/>
  <c r="L10" i="50"/>
  <c r="L15" i="50"/>
  <c r="X17" i="50"/>
  <c r="L20" i="50"/>
  <c r="L12" i="50"/>
  <c r="X14" i="50"/>
  <c r="L17" i="50"/>
  <c r="X19" i="50"/>
  <c r="X11" i="50"/>
  <c r="L14" i="50"/>
  <c r="X16" i="50"/>
  <c r="L11" i="50"/>
  <c r="X13" i="50"/>
  <c r="L19" i="50"/>
  <c r="X12" i="50"/>
  <c r="L18" i="50"/>
  <c r="X10" i="50"/>
  <c r="L16" i="50"/>
  <c r="X18" i="50"/>
  <c r="L13" i="50"/>
  <c r="X15" i="50"/>
  <c r="K12" i="50"/>
  <c r="W14" i="50"/>
  <c r="Z14" i="50" s="1"/>
  <c r="W11" i="50"/>
  <c r="K17" i="50"/>
  <c r="W19" i="50"/>
  <c r="K14" i="50"/>
  <c r="W16" i="50"/>
  <c r="Z16" i="50" s="1"/>
  <c r="K11" i="50"/>
  <c r="W13" i="50"/>
  <c r="K19" i="50"/>
  <c r="K15" i="50"/>
  <c r="W17" i="50"/>
  <c r="Z17" i="50" s="1"/>
  <c r="W10" i="50"/>
  <c r="K16" i="50"/>
  <c r="W18" i="50"/>
  <c r="Z18" i="50" s="1"/>
  <c r="K13" i="50"/>
  <c r="W15" i="50"/>
  <c r="W12" i="50"/>
  <c r="Z12" i="50" s="1"/>
  <c r="K18" i="50"/>
  <c r="K10" i="50"/>
  <c r="K20" i="50"/>
  <c r="X20" i="50"/>
  <c r="W20" i="50"/>
  <c r="X17" i="48"/>
  <c r="L18" i="48"/>
  <c r="L12" i="48"/>
  <c r="X19" i="48"/>
  <c r="L11" i="48"/>
  <c r="X11" i="48"/>
  <c r="X14" i="48"/>
  <c r="L15" i="48"/>
  <c r="X10" i="48"/>
  <c r="X18" i="48"/>
  <c r="L19" i="48"/>
  <c r="L10" i="48"/>
  <c r="V15" i="48"/>
  <c r="J16" i="48"/>
  <c r="V17" i="48"/>
  <c r="V14" i="48"/>
  <c r="J15" i="48"/>
  <c r="J10" i="48"/>
  <c r="J17" i="48"/>
  <c r="V10" i="48"/>
  <c r="J11" i="48"/>
  <c r="J18" i="48"/>
  <c r="V16" i="48"/>
  <c r="S14" i="48"/>
  <c r="R20" i="48"/>
  <c r="T11" i="48" s="1"/>
  <c r="W19" i="48"/>
  <c r="Z19" i="48" s="1"/>
  <c r="I18" i="48"/>
  <c r="U17" i="48"/>
  <c r="G16" i="48"/>
  <c r="S15" i="48"/>
  <c r="T15" i="48" s="1"/>
  <c r="L13" i="48"/>
  <c r="X12" i="48"/>
  <c r="K12" i="48"/>
  <c r="K21" i="48" s="1"/>
  <c r="W11" i="48"/>
  <c r="Z11" i="48" s="1"/>
  <c r="I19" i="48"/>
  <c r="U18" i="48"/>
  <c r="G17" i="48"/>
  <c r="S16" i="48"/>
  <c r="T16" i="48" s="1"/>
  <c r="L14" i="48"/>
  <c r="X13" i="48"/>
  <c r="K13" i="48"/>
  <c r="W12" i="48"/>
  <c r="J12" i="48"/>
  <c r="V11" i="48"/>
  <c r="U16" i="48"/>
  <c r="U19" i="48"/>
  <c r="G18" i="48"/>
  <c r="S17" i="48"/>
  <c r="K14" i="48"/>
  <c r="Z14" i="48" s="1"/>
  <c r="W13" i="48"/>
  <c r="J13" i="48"/>
  <c r="V12" i="48"/>
  <c r="R21" i="48"/>
  <c r="I17" i="48"/>
  <c r="F21" i="48"/>
  <c r="G19" i="48"/>
  <c r="S18" i="48"/>
  <c r="T18" i="48" s="1"/>
  <c r="L16" i="48"/>
  <c r="X15" i="48"/>
  <c r="K15" i="48"/>
  <c r="Z15" i="48" s="1"/>
  <c r="I13" i="48"/>
  <c r="U12" i="48"/>
  <c r="G15" i="48"/>
  <c r="S19" i="48"/>
  <c r="L17" i="48"/>
  <c r="X16" i="48"/>
  <c r="I14" i="48"/>
  <c r="U13" i="48"/>
  <c r="W21" i="48"/>
  <c r="F20" i="48"/>
  <c r="H13" i="48" s="1"/>
  <c r="I15" i="48"/>
  <c r="U14" i="48"/>
  <c r="Z10" i="47"/>
  <c r="H10" i="47"/>
  <c r="V15" i="47"/>
  <c r="J16" i="47"/>
  <c r="V14" i="47"/>
  <c r="J15" i="47"/>
  <c r="V16" i="47"/>
  <c r="V13" i="47"/>
  <c r="J14" i="47"/>
  <c r="J17" i="47"/>
  <c r="V10" i="47"/>
  <c r="V21" i="47" s="1"/>
  <c r="J11" i="47"/>
  <c r="J10" i="47"/>
  <c r="R21" i="47"/>
  <c r="X19" i="47"/>
  <c r="K19" i="47"/>
  <c r="W18" i="47"/>
  <c r="Z18" i="47" s="1"/>
  <c r="I17" i="47"/>
  <c r="U16" i="47"/>
  <c r="G15" i="47"/>
  <c r="S14" i="47"/>
  <c r="L12" i="47"/>
  <c r="L21" i="47" s="1"/>
  <c r="X11" i="47"/>
  <c r="K11" i="47"/>
  <c r="K21" i="47" s="1"/>
  <c r="R20" i="47"/>
  <c r="T11" i="47" s="1"/>
  <c r="W19" i="47"/>
  <c r="Z19" i="47" s="1"/>
  <c r="I18" i="47"/>
  <c r="U17" i="47"/>
  <c r="G16" i="47"/>
  <c r="S15" i="47"/>
  <c r="L13" i="47"/>
  <c r="X12" i="47"/>
  <c r="X21" i="47" s="1"/>
  <c r="K12" i="47"/>
  <c r="W11" i="47"/>
  <c r="Z11" i="47" s="1"/>
  <c r="I19" i="47"/>
  <c r="U18" i="47"/>
  <c r="G17" i="47"/>
  <c r="S16" i="47"/>
  <c r="L14" i="47"/>
  <c r="K13" i="47"/>
  <c r="Z13" i="47" s="1"/>
  <c r="W12" i="47"/>
  <c r="Z12" i="47" s="1"/>
  <c r="J12" i="47"/>
  <c r="V11" i="47"/>
  <c r="I11" i="47"/>
  <c r="U19" i="47"/>
  <c r="G18" i="47"/>
  <c r="S17" i="47"/>
  <c r="J13" i="47"/>
  <c r="V12" i="47"/>
  <c r="U11" i="47"/>
  <c r="F21" i="47"/>
  <c r="G19" i="47"/>
  <c r="S18" i="47"/>
  <c r="I13" i="47"/>
  <c r="U12" i="47"/>
  <c r="S19" i="47"/>
  <c r="L17" i="47"/>
  <c r="X16" i="47"/>
  <c r="I14" i="47"/>
  <c r="U13" i="47"/>
  <c r="F20" i="47"/>
  <c r="H14" i="47" s="1"/>
  <c r="I15" i="47"/>
  <c r="U14" i="47"/>
  <c r="W17" i="46"/>
  <c r="X17" i="46"/>
  <c r="V17" i="46"/>
  <c r="L17" i="46"/>
  <c r="J17" i="46"/>
  <c r="K17" i="46"/>
  <c r="K15" i="46"/>
  <c r="K13" i="46"/>
  <c r="U11" i="46"/>
  <c r="X16" i="46"/>
  <c r="V16" i="46"/>
  <c r="W16" i="46"/>
  <c r="Z16" i="46" s="1"/>
  <c r="S16" i="46"/>
  <c r="U18" i="46"/>
  <c r="S12" i="46"/>
  <c r="V10" i="46"/>
  <c r="V21" i="46" s="1"/>
  <c r="S15" i="46"/>
  <c r="U17" i="46"/>
  <c r="R20" i="46"/>
  <c r="X10" i="46"/>
  <c r="X21" i="46" s="1"/>
  <c r="U15" i="46"/>
  <c r="S11" i="46"/>
  <c r="U13" i="46"/>
  <c r="S19" i="46"/>
  <c r="T19" i="46" s="1"/>
  <c r="W10" i="46"/>
  <c r="S14" i="46"/>
  <c r="U16" i="46"/>
  <c r="R21" i="46"/>
  <c r="S13" i="46"/>
  <c r="U14" i="46"/>
  <c r="U19" i="46"/>
  <c r="U12" i="46"/>
  <c r="K18" i="46"/>
  <c r="J18" i="46"/>
  <c r="L18" i="46"/>
  <c r="T10" i="46"/>
  <c r="G18" i="46"/>
  <c r="Z13" i="46"/>
  <c r="W15" i="46"/>
  <c r="Z15" i="46" s="1"/>
  <c r="K16" i="46"/>
  <c r="K10" i="46"/>
  <c r="S17" i="46"/>
  <c r="T17" i="46" s="1"/>
  <c r="F20" i="46"/>
  <c r="V15" i="46"/>
  <c r="G13" i="46"/>
  <c r="L19" i="46"/>
  <c r="X19" i="46"/>
  <c r="K19" i="46"/>
  <c r="W18" i="46"/>
  <c r="I17" i="46"/>
  <c r="G15" i="46"/>
  <c r="H15" i="46" s="1"/>
  <c r="L12" i="46"/>
  <c r="X11" i="46"/>
  <c r="K11" i="46"/>
  <c r="W19" i="46"/>
  <c r="Z19" i="46" s="1"/>
  <c r="V18" i="46"/>
  <c r="I18" i="46"/>
  <c r="G16" i="46"/>
  <c r="L13" i="46"/>
  <c r="L21" i="46" s="1"/>
  <c r="X12" i="46"/>
  <c r="K12" i="46"/>
  <c r="Z12" i="46" s="1"/>
  <c r="W11" i="46"/>
  <c r="Z11" i="46" s="1"/>
  <c r="J11" i="46"/>
  <c r="J21" i="46" s="1"/>
  <c r="J16" i="46"/>
  <c r="I15" i="46"/>
  <c r="I16" i="46"/>
  <c r="G14" i="46"/>
  <c r="H14" i="46" s="1"/>
  <c r="L11" i="46"/>
  <c r="I19" i="46"/>
  <c r="G17" i="46"/>
  <c r="L14" i="46"/>
  <c r="J18" i="45"/>
  <c r="K18" i="45"/>
  <c r="K10" i="45"/>
  <c r="K21" i="45" s="1"/>
  <c r="W13" i="45"/>
  <c r="K14" i="45"/>
  <c r="W19" i="45"/>
  <c r="V19" i="45"/>
  <c r="X19" i="45"/>
  <c r="W16" i="45"/>
  <c r="J10" i="45"/>
  <c r="V16" i="45"/>
  <c r="J17" i="45"/>
  <c r="I12" i="45"/>
  <c r="G18" i="45"/>
  <c r="I18" i="45"/>
  <c r="I11" i="45"/>
  <c r="G17" i="45"/>
  <c r="I19" i="45"/>
  <c r="J11" i="45"/>
  <c r="G16" i="45"/>
  <c r="K11" i="45"/>
  <c r="G15" i="45"/>
  <c r="I17" i="45"/>
  <c r="L11" i="45"/>
  <c r="L21" i="45" s="1"/>
  <c r="G14" i="45"/>
  <c r="I16" i="45"/>
  <c r="J19" i="45"/>
  <c r="K19" i="45"/>
  <c r="L19" i="45"/>
  <c r="V17" i="45"/>
  <c r="W17" i="45"/>
  <c r="K15" i="45"/>
  <c r="Z15" i="45" s="1"/>
  <c r="J14" i="45"/>
  <c r="I13" i="45"/>
  <c r="K16" i="45"/>
  <c r="J15" i="45"/>
  <c r="I14" i="45"/>
  <c r="G12" i="45"/>
  <c r="S10" i="45"/>
  <c r="U11" i="45"/>
  <c r="S17" i="45"/>
  <c r="U19" i="45"/>
  <c r="S15" i="45"/>
  <c r="T15" i="45" s="1"/>
  <c r="U17" i="45"/>
  <c r="R20" i="45"/>
  <c r="S16" i="45"/>
  <c r="U18" i="45"/>
  <c r="V10" i="45"/>
  <c r="W10" i="45"/>
  <c r="S14" i="45"/>
  <c r="T14" i="45" s="1"/>
  <c r="U16" i="45"/>
  <c r="R21" i="45"/>
  <c r="X10" i="45"/>
  <c r="S13" i="45"/>
  <c r="U15" i="45"/>
  <c r="Z14" i="45"/>
  <c r="V11" i="45"/>
  <c r="W11" i="45"/>
  <c r="Z11" i="45" s="1"/>
  <c r="X11" i="45"/>
  <c r="F21" i="45"/>
  <c r="U14" i="45"/>
  <c r="G19" i="45"/>
  <c r="V12" i="45"/>
  <c r="S18" i="45"/>
  <c r="K17" i="45"/>
  <c r="J16" i="45"/>
  <c r="I15" i="45"/>
  <c r="G13" i="45"/>
  <c r="J12" i="45"/>
  <c r="K12" i="45"/>
  <c r="L12" i="45"/>
  <c r="F20" i="45"/>
  <c r="V18" i="45"/>
  <c r="W18" i="45"/>
  <c r="Z18" i="45" s="1"/>
  <c r="X18" i="45"/>
  <c r="J13" i="45"/>
  <c r="X12" i="45"/>
  <c r="L14" i="45"/>
  <c r="K13" i="45"/>
  <c r="W12" i="45"/>
  <c r="Z12" i="45" s="1"/>
  <c r="L13" i="45"/>
  <c r="V13" i="44"/>
  <c r="J14" i="44"/>
  <c r="J12" i="44"/>
  <c r="J11" i="44"/>
  <c r="V19" i="44"/>
  <c r="V10" i="44"/>
  <c r="V18" i="44"/>
  <c r="V11" i="44"/>
  <c r="J10" i="44"/>
  <c r="V16" i="44"/>
  <c r="J17" i="44"/>
  <c r="J19" i="44"/>
  <c r="K19" i="44"/>
  <c r="H16" i="44"/>
  <c r="T13" i="44"/>
  <c r="W16" i="44"/>
  <c r="K17" i="44"/>
  <c r="W11" i="44"/>
  <c r="Z11" i="44" s="1"/>
  <c r="K12" i="44"/>
  <c r="W13" i="44"/>
  <c r="K14" i="44"/>
  <c r="W17" i="44"/>
  <c r="K18" i="44"/>
  <c r="K11" i="44"/>
  <c r="J18" i="44"/>
  <c r="V15" i="44"/>
  <c r="H10" i="44"/>
  <c r="W19" i="44"/>
  <c r="Z19" i="44" s="1"/>
  <c r="W18" i="44"/>
  <c r="Z18" i="44" s="1"/>
  <c r="J16" i="44"/>
  <c r="G20" i="44"/>
  <c r="L20" i="44"/>
  <c r="J20" i="44"/>
  <c r="K20" i="44"/>
  <c r="W20" i="44"/>
  <c r="X20" i="44"/>
  <c r="S20" i="44"/>
  <c r="V20" i="44"/>
  <c r="J15" i="44"/>
  <c r="K10" i="44"/>
  <c r="L19" i="44"/>
  <c r="X18" i="44"/>
  <c r="I16" i="44"/>
  <c r="U15" i="44"/>
  <c r="L11" i="44"/>
  <c r="X10" i="44"/>
  <c r="R21" i="44"/>
  <c r="I17" i="44"/>
  <c r="U16" i="44"/>
  <c r="G15" i="44"/>
  <c r="H15" i="44" s="1"/>
  <c r="S14" i="44"/>
  <c r="T14" i="44" s="1"/>
  <c r="X11" i="44"/>
  <c r="W10" i="44"/>
  <c r="U18" i="44"/>
  <c r="G17" i="44"/>
  <c r="H17" i="44" s="1"/>
  <c r="S16" i="44"/>
  <c r="T16" i="44" s="1"/>
  <c r="L14" i="44"/>
  <c r="K13" i="44"/>
  <c r="W12" i="44"/>
  <c r="Z12" i="44" s="1"/>
  <c r="U19" i="44"/>
  <c r="G18" i="44"/>
  <c r="H18" i="44" s="1"/>
  <c r="S17" i="44"/>
  <c r="T17" i="44" s="1"/>
  <c r="L15" i="44"/>
  <c r="X14" i="44"/>
  <c r="J13" i="44"/>
  <c r="V12" i="44"/>
  <c r="I12" i="44"/>
  <c r="U11" i="44"/>
  <c r="I19" i="44"/>
  <c r="F21" i="44"/>
  <c r="G19" i="44"/>
  <c r="H19" i="44" s="1"/>
  <c r="S18" i="44"/>
  <c r="T18" i="44" s="1"/>
  <c r="L16" i="44"/>
  <c r="X15" i="44"/>
  <c r="K15" i="44"/>
  <c r="W14" i="44"/>
  <c r="Z14" i="44" s="1"/>
  <c r="I13" i="44"/>
  <c r="U12" i="44"/>
  <c r="G11" i="44"/>
  <c r="H11" i="44" s="1"/>
  <c r="X13" i="44"/>
  <c r="S19" i="44"/>
  <c r="T19" i="44" s="1"/>
  <c r="K16" i="44"/>
  <c r="W15" i="44"/>
  <c r="Z15" i="44" s="1"/>
  <c r="I14" i="44"/>
  <c r="U13" i="44"/>
  <c r="G12" i="44"/>
  <c r="H12" i="44" s="1"/>
  <c r="L10" i="44"/>
  <c r="L18" i="44"/>
  <c r="I15" i="44"/>
  <c r="U14" i="44"/>
  <c r="G13" i="44"/>
  <c r="H13" i="44" s="1"/>
  <c r="H14" i="43"/>
  <c r="K17" i="43"/>
  <c r="K10" i="43"/>
  <c r="W15" i="43"/>
  <c r="Z15" i="43" s="1"/>
  <c r="K16" i="43"/>
  <c r="W13" i="43"/>
  <c r="K14" i="43"/>
  <c r="W17" i="43"/>
  <c r="W11" i="43"/>
  <c r="Z11" i="43" s="1"/>
  <c r="K12" i="43"/>
  <c r="W19" i="43"/>
  <c r="K18" i="43"/>
  <c r="W16" i="43"/>
  <c r="Z16" i="43" s="1"/>
  <c r="W14" i="43"/>
  <c r="Z14" i="43" s="1"/>
  <c r="R21" i="43"/>
  <c r="X19" i="43"/>
  <c r="K19" i="43"/>
  <c r="W18" i="43"/>
  <c r="Z18" i="43" s="1"/>
  <c r="J18" i="43"/>
  <c r="V17" i="43"/>
  <c r="I17" i="43"/>
  <c r="U16" i="43"/>
  <c r="G15" i="43"/>
  <c r="S14" i="43"/>
  <c r="T14" i="43" s="1"/>
  <c r="K11" i="43"/>
  <c r="W10" i="43"/>
  <c r="R20" i="43"/>
  <c r="T12" i="43" s="1"/>
  <c r="I18" i="43"/>
  <c r="U17" i="43"/>
  <c r="S15" i="43"/>
  <c r="T15" i="43" s="1"/>
  <c r="L13" i="43"/>
  <c r="L21" i="43" s="1"/>
  <c r="X12" i="43"/>
  <c r="X21" i="43" s="1"/>
  <c r="G16" i="43"/>
  <c r="V19" i="43"/>
  <c r="I19" i="43"/>
  <c r="U18" i="43"/>
  <c r="G17" i="43"/>
  <c r="H17" i="43" s="1"/>
  <c r="S16" i="43"/>
  <c r="T16" i="43" s="1"/>
  <c r="L14" i="43"/>
  <c r="K13" i="43"/>
  <c r="W12" i="43"/>
  <c r="Z12" i="43" s="1"/>
  <c r="J12" i="43"/>
  <c r="J21" i="43" s="1"/>
  <c r="V11" i="43"/>
  <c r="I11" i="43"/>
  <c r="U19" i="43"/>
  <c r="G18" i="43"/>
  <c r="H18" i="43" s="1"/>
  <c r="S17" i="43"/>
  <c r="T17" i="43" s="1"/>
  <c r="L15" i="43"/>
  <c r="X14" i="43"/>
  <c r="J13" i="43"/>
  <c r="V12" i="43"/>
  <c r="I12" i="43"/>
  <c r="F21" i="43"/>
  <c r="G19" i="43"/>
  <c r="H19" i="43" s="1"/>
  <c r="S18" i="43"/>
  <c r="T18" i="43" s="1"/>
  <c r="L16" i="43"/>
  <c r="X15" i="43"/>
  <c r="J14" i="43"/>
  <c r="I13" i="43"/>
  <c r="U12" i="43"/>
  <c r="G11" i="43"/>
  <c r="H11" i="43" s="1"/>
  <c r="S19" i="43"/>
  <c r="T19" i="43" s="1"/>
  <c r="U13" i="43"/>
  <c r="F20" i="43"/>
  <c r="H12" i="43" s="1"/>
  <c r="I15" i="43"/>
  <c r="U14" i="43"/>
  <c r="H10" i="42"/>
  <c r="T12" i="42"/>
  <c r="K10" i="42"/>
  <c r="W16" i="42"/>
  <c r="K17" i="42"/>
  <c r="W15" i="42"/>
  <c r="Z15" i="42" s="1"/>
  <c r="K16" i="42"/>
  <c r="W19" i="42"/>
  <c r="W13" i="42"/>
  <c r="Z13" i="42" s="1"/>
  <c r="K14" i="42"/>
  <c r="W11" i="42"/>
  <c r="K18" i="42"/>
  <c r="K12" i="42"/>
  <c r="W17" i="42"/>
  <c r="Z17" i="42" s="1"/>
  <c r="J21" i="42"/>
  <c r="W14" i="42"/>
  <c r="R21" i="42"/>
  <c r="X19" i="42"/>
  <c r="K19" i="42"/>
  <c r="W18" i="42"/>
  <c r="Z18" i="42" s="1"/>
  <c r="V17" i="42"/>
  <c r="I17" i="42"/>
  <c r="U16" i="42"/>
  <c r="G15" i="42"/>
  <c r="S14" i="42"/>
  <c r="L12" i="42"/>
  <c r="X11" i="42"/>
  <c r="X21" i="42" s="1"/>
  <c r="K11" i="42"/>
  <c r="S15" i="42"/>
  <c r="U17" i="42"/>
  <c r="X12" i="42"/>
  <c r="I19" i="42"/>
  <c r="U18" i="42"/>
  <c r="G17" i="42"/>
  <c r="H17" i="42" s="1"/>
  <c r="S16" i="42"/>
  <c r="T16" i="42" s="1"/>
  <c r="L14" i="42"/>
  <c r="L21" i="42" s="1"/>
  <c r="X13" i="42"/>
  <c r="K13" i="42"/>
  <c r="W12" i="42"/>
  <c r="Z12" i="42" s="1"/>
  <c r="V11" i="42"/>
  <c r="I11" i="42"/>
  <c r="R20" i="42"/>
  <c r="I18" i="42"/>
  <c r="G16" i="42"/>
  <c r="H16" i="42" s="1"/>
  <c r="U19" i="42"/>
  <c r="G18" i="42"/>
  <c r="H18" i="42" s="1"/>
  <c r="S17" i="42"/>
  <c r="L15" i="42"/>
  <c r="X14" i="42"/>
  <c r="J13" i="42"/>
  <c r="V12" i="42"/>
  <c r="I12" i="42"/>
  <c r="U11" i="42"/>
  <c r="L13" i="42"/>
  <c r="F21" i="42"/>
  <c r="G19" i="42"/>
  <c r="S18" i="42"/>
  <c r="J14" i="42"/>
  <c r="V13" i="42"/>
  <c r="I13" i="42"/>
  <c r="G11" i="42"/>
  <c r="H11" i="42" s="1"/>
  <c r="S19" i="42"/>
  <c r="T19" i="42" s="1"/>
  <c r="U13" i="42"/>
  <c r="F20" i="42"/>
  <c r="H14" i="42" s="1"/>
  <c r="L18" i="42"/>
  <c r="J16" i="42"/>
  <c r="I15" i="42"/>
  <c r="U14" i="42"/>
  <c r="J20" i="41"/>
  <c r="J18" i="41"/>
  <c r="V16" i="41"/>
  <c r="J11" i="41"/>
  <c r="V14" i="41"/>
  <c r="J15" i="41"/>
  <c r="V13" i="41"/>
  <c r="J14" i="41"/>
  <c r="V12" i="41"/>
  <c r="J13" i="41"/>
  <c r="V11" i="41"/>
  <c r="J12" i="41"/>
  <c r="V19" i="41"/>
  <c r="V17" i="41"/>
  <c r="V10" i="41"/>
  <c r="V21" i="41" s="1"/>
  <c r="X16" i="41"/>
  <c r="L17" i="41"/>
  <c r="X14" i="41"/>
  <c r="L15" i="41"/>
  <c r="X13" i="41"/>
  <c r="L14" i="41"/>
  <c r="X10" i="41"/>
  <c r="X17" i="41"/>
  <c r="L18" i="41"/>
  <c r="J19" i="41"/>
  <c r="Z12" i="41"/>
  <c r="L10" i="41"/>
  <c r="J17" i="41"/>
  <c r="G13" i="41"/>
  <c r="H13" i="41" s="1"/>
  <c r="L19" i="41"/>
  <c r="X18" i="41"/>
  <c r="I16" i="41"/>
  <c r="G14" i="41"/>
  <c r="H14" i="41" s="1"/>
  <c r="L11" i="41"/>
  <c r="R21" i="41"/>
  <c r="X19" i="41"/>
  <c r="K19" i="41"/>
  <c r="Z19" i="41" s="1"/>
  <c r="W18" i="41"/>
  <c r="Z18" i="41" s="1"/>
  <c r="I17" i="41"/>
  <c r="U16" i="41"/>
  <c r="G15" i="41"/>
  <c r="H15" i="41" s="1"/>
  <c r="S14" i="41"/>
  <c r="L12" i="41"/>
  <c r="X11" i="41"/>
  <c r="K11" i="41"/>
  <c r="W10" i="41"/>
  <c r="J16" i="41"/>
  <c r="V15" i="41"/>
  <c r="I15" i="41"/>
  <c r="K10" i="41"/>
  <c r="U15" i="41"/>
  <c r="S13" i="41"/>
  <c r="J10" i="41"/>
  <c r="J21" i="41" s="1"/>
  <c r="R20" i="41"/>
  <c r="I18" i="41"/>
  <c r="U17" i="41"/>
  <c r="G16" i="41"/>
  <c r="H16" i="41" s="1"/>
  <c r="S15" i="41"/>
  <c r="W11" i="41"/>
  <c r="G10" i="41"/>
  <c r="H10" i="41" s="1"/>
  <c r="I11" i="41"/>
  <c r="K20" i="41"/>
  <c r="U19" i="41"/>
  <c r="G18" i="41"/>
  <c r="H18" i="41" s="1"/>
  <c r="S17" i="41"/>
  <c r="I12" i="41"/>
  <c r="U11" i="41"/>
  <c r="F21" i="41"/>
  <c r="G19" i="41"/>
  <c r="H19" i="41" s="1"/>
  <c r="S18" i="41"/>
  <c r="T18" i="41" s="1"/>
  <c r="L16" i="41"/>
  <c r="X15" i="41"/>
  <c r="K15" i="41"/>
  <c r="Z15" i="41" s="1"/>
  <c r="I13" i="41"/>
  <c r="U12" i="41"/>
  <c r="G11" i="41"/>
  <c r="H11" i="41" s="1"/>
  <c r="I14" i="41"/>
  <c r="U13" i="41"/>
  <c r="G12" i="41"/>
  <c r="H12" i="41" s="1"/>
  <c r="V14" i="40"/>
  <c r="J15" i="40"/>
  <c r="V13" i="40"/>
  <c r="J14" i="40"/>
  <c r="J20" i="40"/>
  <c r="V16" i="40"/>
  <c r="J17" i="40"/>
  <c r="J11" i="40"/>
  <c r="V18" i="40"/>
  <c r="J19" i="40"/>
  <c r="J10" i="40"/>
  <c r="J21" i="40" s="1"/>
  <c r="J16" i="40"/>
  <c r="V15" i="40"/>
  <c r="V12" i="40"/>
  <c r="J18" i="40"/>
  <c r="V19" i="40"/>
  <c r="Z15" i="40"/>
  <c r="T11" i="40"/>
  <c r="X15" i="40"/>
  <c r="L16" i="40"/>
  <c r="X14" i="40"/>
  <c r="L15" i="40"/>
  <c r="X18" i="40"/>
  <c r="X13" i="40"/>
  <c r="L14" i="40"/>
  <c r="L11" i="40"/>
  <c r="L19" i="40"/>
  <c r="X17" i="40"/>
  <c r="L18" i="40"/>
  <c r="J13" i="40"/>
  <c r="L10" i="40"/>
  <c r="K17" i="40"/>
  <c r="Z17" i="40" s="1"/>
  <c r="W14" i="40"/>
  <c r="Z14" i="40" s="1"/>
  <c r="K15" i="40"/>
  <c r="W13" i="40"/>
  <c r="K14" i="40"/>
  <c r="W18" i="40"/>
  <c r="Z18" i="40" s="1"/>
  <c r="K19" i="40"/>
  <c r="K10" i="40"/>
  <c r="W16" i="40"/>
  <c r="Z16" i="40" s="1"/>
  <c r="K18" i="40"/>
  <c r="U15" i="40"/>
  <c r="R21" i="40"/>
  <c r="X19" i="40"/>
  <c r="V17" i="40"/>
  <c r="I17" i="40"/>
  <c r="U16" i="40"/>
  <c r="G15" i="40"/>
  <c r="H15" i="40" s="1"/>
  <c r="S14" i="40"/>
  <c r="L12" i="40"/>
  <c r="X11" i="40"/>
  <c r="W10" i="40"/>
  <c r="I16" i="40"/>
  <c r="G14" i="40"/>
  <c r="H14" i="40" s="1"/>
  <c r="R20" i="40"/>
  <c r="T18" i="40" s="1"/>
  <c r="W19" i="40"/>
  <c r="Z19" i="40" s="1"/>
  <c r="I18" i="40"/>
  <c r="U17" i="40"/>
  <c r="G16" i="40"/>
  <c r="H16" i="40" s="1"/>
  <c r="S15" i="40"/>
  <c r="L13" i="40"/>
  <c r="X12" i="40"/>
  <c r="K12" i="40"/>
  <c r="W11" i="40"/>
  <c r="Z11" i="40" s="1"/>
  <c r="V10" i="40"/>
  <c r="G10" i="40"/>
  <c r="H10" i="40" s="1"/>
  <c r="L20" i="40"/>
  <c r="I19" i="40"/>
  <c r="U18" i="40"/>
  <c r="G17" i="40"/>
  <c r="H17" i="40" s="1"/>
  <c r="S16" i="40"/>
  <c r="T16" i="40" s="1"/>
  <c r="K13" i="40"/>
  <c r="W12" i="40"/>
  <c r="J12" i="40"/>
  <c r="V11" i="40"/>
  <c r="S13" i="40"/>
  <c r="X10" i="40"/>
  <c r="X21" i="40" s="1"/>
  <c r="K20" i="40"/>
  <c r="U19" i="40"/>
  <c r="G18" i="40"/>
  <c r="H18" i="40" s="1"/>
  <c r="S17" i="40"/>
  <c r="I12" i="40"/>
  <c r="U11" i="40"/>
  <c r="S10" i="40"/>
  <c r="I13" i="40"/>
  <c r="S19" i="40"/>
  <c r="I14" i="40"/>
  <c r="U13" i="40"/>
  <c r="L21" i="39"/>
  <c r="K10" i="39"/>
  <c r="W11" i="39"/>
  <c r="Z11" i="39" s="1"/>
  <c r="K12" i="39"/>
  <c r="W19" i="39"/>
  <c r="W10" i="39"/>
  <c r="K11" i="39"/>
  <c r="W18" i="39"/>
  <c r="K19" i="39"/>
  <c r="W17" i="39"/>
  <c r="K18" i="39"/>
  <c r="V15" i="39"/>
  <c r="V13" i="39"/>
  <c r="W20" i="39"/>
  <c r="K17" i="39"/>
  <c r="J15" i="39"/>
  <c r="J11" i="39"/>
  <c r="V20" i="39"/>
  <c r="J19" i="39"/>
  <c r="V10" i="39"/>
  <c r="V18" i="39"/>
  <c r="V11" i="39"/>
  <c r="J12" i="39"/>
  <c r="V19" i="39"/>
  <c r="V17" i="39"/>
  <c r="J18" i="39"/>
  <c r="J10" i="39"/>
  <c r="V16" i="39"/>
  <c r="J17" i="39"/>
  <c r="W16" i="39"/>
  <c r="Z16" i="39" s="1"/>
  <c r="V14" i="39"/>
  <c r="L11" i="39"/>
  <c r="X10" i="39"/>
  <c r="R21" i="39"/>
  <c r="S20" i="39"/>
  <c r="X19" i="39"/>
  <c r="I17" i="39"/>
  <c r="U16" i="39"/>
  <c r="G15" i="39"/>
  <c r="S14" i="39"/>
  <c r="T14" i="39" s="1"/>
  <c r="L12" i="39"/>
  <c r="X11" i="39"/>
  <c r="I19" i="39"/>
  <c r="U18" i="39"/>
  <c r="G17" i="39"/>
  <c r="S16" i="39"/>
  <c r="T16" i="39" s="1"/>
  <c r="L14" i="39"/>
  <c r="X13" i="39"/>
  <c r="K13" i="39"/>
  <c r="W12" i="39"/>
  <c r="Z12" i="39" s="1"/>
  <c r="U19" i="39"/>
  <c r="G18" i="39"/>
  <c r="S17" i="39"/>
  <c r="T17" i="39" s="1"/>
  <c r="L15" i="39"/>
  <c r="X14" i="39"/>
  <c r="K14" i="39"/>
  <c r="W13" i="39"/>
  <c r="Z13" i="39" s="1"/>
  <c r="J13" i="39"/>
  <c r="V12" i="39"/>
  <c r="F21" i="39"/>
  <c r="G19" i="39"/>
  <c r="S18" i="39"/>
  <c r="T18" i="39" s="1"/>
  <c r="L16" i="39"/>
  <c r="X15" i="39"/>
  <c r="K15" i="39"/>
  <c r="W14" i="39"/>
  <c r="Z14" i="39" s="1"/>
  <c r="I13" i="39"/>
  <c r="U12" i="39"/>
  <c r="X20" i="39"/>
  <c r="S19" i="39"/>
  <c r="T19" i="39" s="1"/>
  <c r="L17" i="39"/>
  <c r="X16" i="39"/>
  <c r="K16" i="39"/>
  <c r="W15" i="39"/>
  <c r="Z15" i="39" s="1"/>
  <c r="I14" i="39"/>
  <c r="U13" i="39"/>
  <c r="F20" i="39"/>
  <c r="H14" i="39" s="1"/>
  <c r="I15" i="39"/>
  <c r="U14" i="39"/>
  <c r="J21" i="69" l="1"/>
  <c r="E41" i="69"/>
  <c r="F44" i="69"/>
  <c r="F56" i="69"/>
  <c r="F62" i="69"/>
  <c r="F68" i="69"/>
  <c r="F74" i="69"/>
  <c r="F82" i="69"/>
  <c r="F90" i="69"/>
  <c r="F41" i="69"/>
  <c r="G41" i="69" s="1"/>
  <c r="F43" i="69"/>
  <c r="F45" i="69"/>
  <c r="F47" i="69"/>
  <c r="F49" i="69"/>
  <c r="F51" i="69"/>
  <c r="F53" i="69"/>
  <c r="F55" i="69"/>
  <c r="F57" i="69"/>
  <c r="F59" i="69"/>
  <c r="F61" i="69"/>
  <c r="F63" i="69"/>
  <c r="F65" i="69"/>
  <c r="F67" i="69"/>
  <c r="F69" i="69"/>
  <c r="F71" i="69"/>
  <c r="F73" i="69"/>
  <c r="F75" i="69"/>
  <c r="F77" i="69"/>
  <c r="F79" i="69"/>
  <c r="F81" i="69"/>
  <c r="F83" i="69"/>
  <c r="F85" i="69"/>
  <c r="F87" i="69"/>
  <c r="F89" i="69"/>
  <c r="F42" i="69"/>
  <c r="F54" i="69"/>
  <c r="F64" i="69"/>
  <c r="F72" i="69"/>
  <c r="F78" i="69"/>
  <c r="F84" i="69"/>
  <c r="F46" i="69"/>
  <c r="F58" i="69"/>
  <c r="F66" i="69"/>
  <c r="F76" i="69"/>
  <c r="F86" i="69"/>
  <c r="F48" i="69"/>
  <c r="F60" i="69"/>
  <c r="F70" i="69"/>
  <c r="F80" i="69"/>
  <c r="F88" i="69"/>
  <c r="D41" i="69"/>
  <c r="D45" i="69"/>
  <c r="D47" i="69"/>
  <c r="D51" i="69"/>
  <c r="D53" i="69"/>
  <c r="D57" i="69"/>
  <c r="D61" i="69"/>
  <c r="D63" i="69"/>
  <c r="D67" i="69"/>
  <c r="D71" i="69"/>
  <c r="D73" i="69"/>
  <c r="D77" i="69"/>
  <c r="D79" i="69"/>
  <c r="D83" i="69"/>
  <c r="D87" i="69"/>
  <c r="D89" i="69"/>
  <c r="F50" i="69"/>
  <c r="D43" i="69"/>
  <c r="E43" i="69" s="1"/>
  <c r="D49" i="69"/>
  <c r="D55" i="69"/>
  <c r="D59" i="69"/>
  <c r="D65" i="69"/>
  <c r="D69" i="69"/>
  <c r="D75" i="69"/>
  <c r="D81" i="69"/>
  <c r="D85" i="69"/>
  <c r="F52" i="69"/>
  <c r="Z14" i="69"/>
  <c r="K21" i="69"/>
  <c r="Z15" i="69"/>
  <c r="D42" i="69"/>
  <c r="E42" i="69" s="1"/>
  <c r="D44" i="69"/>
  <c r="D46" i="69"/>
  <c r="D48" i="69"/>
  <c r="D50" i="69"/>
  <c r="D52" i="69"/>
  <c r="D54" i="69"/>
  <c r="D56" i="69"/>
  <c r="D58" i="69"/>
  <c r="D60" i="69"/>
  <c r="D62" i="69"/>
  <c r="D64" i="69"/>
  <c r="D66" i="69"/>
  <c r="D68" i="69"/>
  <c r="D70" i="69"/>
  <c r="D72" i="69"/>
  <c r="D74" i="69"/>
  <c r="D76" i="69"/>
  <c r="D78" i="69"/>
  <c r="D80" i="69"/>
  <c r="D82" i="69"/>
  <c r="D84" i="69"/>
  <c r="D86" i="69"/>
  <c r="D88" i="69"/>
  <c r="D90" i="69"/>
  <c r="V21" i="69"/>
  <c r="W21" i="69"/>
  <c r="Z10" i="69"/>
  <c r="F53" i="68"/>
  <c r="F69" i="68"/>
  <c r="F85" i="68"/>
  <c r="F41" i="68"/>
  <c r="G41" i="68" s="1"/>
  <c r="F57" i="68"/>
  <c r="F73" i="68"/>
  <c r="F89" i="68"/>
  <c r="X21" i="68"/>
  <c r="V21" i="68"/>
  <c r="F43" i="68"/>
  <c r="G43" i="68" s="1"/>
  <c r="F59" i="68"/>
  <c r="W21" i="68"/>
  <c r="Z10" i="68"/>
  <c r="Z21" i="68" s="1"/>
  <c r="J21" i="68"/>
  <c r="F48" i="68"/>
  <c r="F60" i="68"/>
  <c r="F74" i="68"/>
  <c r="F86" i="68"/>
  <c r="F44" i="68"/>
  <c r="G44" i="68" s="1"/>
  <c r="F56" i="68"/>
  <c r="F66" i="68"/>
  <c r="F72" i="68"/>
  <c r="F82" i="68"/>
  <c r="F50" i="68"/>
  <c r="F58" i="68"/>
  <c r="F68" i="68"/>
  <c r="F84" i="68"/>
  <c r="D42" i="68"/>
  <c r="E42" i="68" s="1"/>
  <c r="E43" i="68" s="1"/>
  <c r="D44" i="68"/>
  <c r="E44" i="68" s="1"/>
  <c r="E45" i="68" s="1"/>
  <c r="D46" i="68"/>
  <c r="D48" i="68"/>
  <c r="D50" i="68"/>
  <c r="D52" i="68"/>
  <c r="D54" i="68"/>
  <c r="D56" i="68"/>
  <c r="D58" i="68"/>
  <c r="D60" i="68"/>
  <c r="D62" i="68"/>
  <c r="D64" i="68"/>
  <c r="D66" i="68"/>
  <c r="D68" i="68"/>
  <c r="D70" i="68"/>
  <c r="D72" i="68"/>
  <c r="D74" i="68"/>
  <c r="D76" i="68"/>
  <c r="D78" i="68"/>
  <c r="D80" i="68"/>
  <c r="D82" i="68"/>
  <c r="D84" i="68"/>
  <c r="D86" i="68"/>
  <c r="D88" i="68"/>
  <c r="D90" i="68"/>
  <c r="F42" i="68"/>
  <c r="G42" i="68" s="1"/>
  <c r="F52" i="68"/>
  <c r="F64" i="68"/>
  <c r="F76" i="68"/>
  <c r="F88" i="68"/>
  <c r="F46" i="68"/>
  <c r="F54" i="68"/>
  <c r="F62" i="68"/>
  <c r="F70" i="68"/>
  <c r="F80" i="68"/>
  <c r="F90" i="68"/>
  <c r="F78" i="68"/>
  <c r="F45" i="68"/>
  <c r="G45" i="68" s="1"/>
  <c r="F61" i="68"/>
  <c r="F77" i="68"/>
  <c r="F47" i="68"/>
  <c r="F63" i="68"/>
  <c r="F79" i="68"/>
  <c r="F49" i="68"/>
  <c r="F65" i="68"/>
  <c r="F81" i="68"/>
  <c r="J21" i="67"/>
  <c r="V21" i="67"/>
  <c r="Z18" i="67"/>
  <c r="D42" i="67"/>
  <c r="D44" i="67"/>
  <c r="D46" i="67"/>
  <c r="D48" i="67"/>
  <c r="D50" i="67"/>
  <c r="D52" i="67"/>
  <c r="D54" i="67"/>
  <c r="D56" i="67"/>
  <c r="D58" i="67"/>
  <c r="D60" i="67"/>
  <c r="D62" i="67"/>
  <c r="D64" i="67"/>
  <c r="D66" i="67"/>
  <c r="D68" i="67"/>
  <c r="D70" i="67"/>
  <c r="D72" i="67"/>
  <c r="D74" i="67"/>
  <c r="D76" i="67"/>
  <c r="D78" i="67"/>
  <c r="D80" i="67"/>
  <c r="D82" i="67"/>
  <c r="D84" i="67"/>
  <c r="D86" i="67"/>
  <c r="D88" i="67"/>
  <c r="D90" i="67"/>
  <c r="Z19" i="67"/>
  <c r="E41" i="67"/>
  <c r="D45" i="67"/>
  <c r="D55" i="67"/>
  <c r="D67" i="67"/>
  <c r="D77" i="67"/>
  <c r="F41" i="67"/>
  <c r="G41" i="67" s="1"/>
  <c r="F43" i="67"/>
  <c r="F45" i="67"/>
  <c r="F47" i="67"/>
  <c r="F49" i="67"/>
  <c r="F51" i="67"/>
  <c r="F53" i="67"/>
  <c r="F55" i="67"/>
  <c r="F57" i="67"/>
  <c r="F59" i="67"/>
  <c r="F61" i="67"/>
  <c r="F63" i="67"/>
  <c r="F65" i="67"/>
  <c r="F67" i="67"/>
  <c r="F69" i="67"/>
  <c r="F71" i="67"/>
  <c r="F73" i="67"/>
  <c r="F75" i="67"/>
  <c r="F77" i="67"/>
  <c r="F79" i="67"/>
  <c r="F81" i="67"/>
  <c r="F83" i="67"/>
  <c r="F85" i="67"/>
  <c r="F87" i="67"/>
  <c r="F89" i="67"/>
  <c r="D41" i="67"/>
  <c r="D49" i="67"/>
  <c r="D57" i="67"/>
  <c r="D69" i="67"/>
  <c r="D79" i="67"/>
  <c r="D47" i="67"/>
  <c r="D65" i="67"/>
  <c r="D75" i="67"/>
  <c r="D87" i="67"/>
  <c r="D51" i="67"/>
  <c r="D61" i="67"/>
  <c r="D73" i="67"/>
  <c r="D89" i="67"/>
  <c r="D85" i="67"/>
  <c r="F42" i="67"/>
  <c r="F44" i="67"/>
  <c r="F46" i="67"/>
  <c r="F48" i="67"/>
  <c r="F50" i="67"/>
  <c r="F52" i="67"/>
  <c r="F54" i="67"/>
  <c r="F56" i="67"/>
  <c r="F58" i="67"/>
  <c r="F60" i="67"/>
  <c r="F62" i="67"/>
  <c r="F64" i="67"/>
  <c r="F66" i="67"/>
  <c r="F68" i="67"/>
  <c r="F70" i="67"/>
  <c r="F72" i="67"/>
  <c r="F74" i="67"/>
  <c r="F76" i="67"/>
  <c r="F78" i="67"/>
  <c r="F80" i="67"/>
  <c r="F82" i="67"/>
  <c r="F84" i="67"/>
  <c r="F86" i="67"/>
  <c r="F88" i="67"/>
  <c r="F90" i="67"/>
  <c r="D63" i="67"/>
  <c r="D81" i="67"/>
  <c r="D43" i="67"/>
  <c r="D53" i="67"/>
  <c r="D59" i="67"/>
  <c r="D71" i="67"/>
  <c r="D83" i="67"/>
  <c r="W21" i="67"/>
  <c r="Z10" i="67"/>
  <c r="L21" i="67"/>
  <c r="V21" i="66"/>
  <c r="D42" i="66"/>
  <c r="D44" i="66"/>
  <c r="D46" i="66"/>
  <c r="D48" i="66"/>
  <c r="D50" i="66"/>
  <c r="D52" i="66"/>
  <c r="D54" i="66"/>
  <c r="D56" i="66"/>
  <c r="D58" i="66"/>
  <c r="D60" i="66"/>
  <c r="D62" i="66"/>
  <c r="D64" i="66"/>
  <c r="D66" i="66"/>
  <c r="D68" i="66"/>
  <c r="D70" i="66"/>
  <c r="D72" i="66"/>
  <c r="D74" i="66"/>
  <c r="D76" i="66"/>
  <c r="D78" i="66"/>
  <c r="D80" i="66"/>
  <c r="D82" i="66"/>
  <c r="D84" i="66"/>
  <c r="D86" i="66"/>
  <c r="D88" i="66"/>
  <c r="D90" i="66"/>
  <c r="J21" i="66"/>
  <c r="E41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F65" i="66"/>
  <c r="F67" i="66"/>
  <c r="F69" i="66"/>
  <c r="F71" i="66"/>
  <c r="F73" i="66"/>
  <c r="F75" i="66"/>
  <c r="F77" i="66"/>
  <c r="F79" i="66"/>
  <c r="F81" i="66"/>
  <c r="F83" i="66"/>
  <c r="F85" i="66"/>
  <c r="F87" i="66"/>
  <c r="F89" i="66"/>
  <c r="F44" i="66"/>
  <c r="F50" i="66"/>
  <c r="F54" i="66"/>
  <c r="F60" i="66"/>
  <c r="F68" i="66"/>
  <c r="F74" i="66"/>
  <c r="F80" i="66"/>
  <c r="F86" i="66"/>
  <c r="F46" i="66"/>
  <c r="F52" i="66"/>
  <c r="F58" i="66"/>
  <c r="F62" i="66"/>
  <c r="F66" i="66"/>
  <c r="F72" i="66"/>
  <c r="F78" i="66"/>
  <c r="F84" i="66"/>
  <c r="F90" i="66"/>
  <c r="F42" i="66"/>
  <c r="F48" i="66"/>
  <c r="F56" i="66"/>
  <c r="F64" i="66"/>
  <c r="F70" i="66"/>
  <c r="F76" i="66"/>
  <c r="F82" i="66"/>
  <c r="F88" i="66"/>
  <c r="D41" i="66"/>
  <c r="D43" i="66"/>
  <c r="D45" i="66"/>
  <c r="D47" i="66"/>
  <c r="D49" i="66"/>
  <c r="D51" i="66"/>
  <c r="D53" i="66"/>
  <c r="D55" i="66"/>
  <c r="D57" i="66"/>
  <c r="D59" i="66"/>
  <c r="D61" i="66"/>
  <c r="D63" i="66"/>
  <c r="D65" i="66"/>
  <c r="D67" i="66"/>
  <c r="D69" i="66"/>
  <c r="D71" i="66"/>
  <c r="D73" i="66"/>
  <c r="D75" i="66"/>
  <c r="D77" i="66"/>
  <c r="D79" i="66"/>
  <c r="D81" i="66"/>
  <c r="D83" i="66"/>
  <c r="D85" i="66"/>
  <c r="D87" i="66"/>
  <c r="D89" i="66"/>
  <c r="W21" i="66"/>
  <c r="Z10" i="66"/>
  <c r="Z21" i="66" s="1"/>
  <c r="X21" i="66"/>
  <c r="K21" i="66"/>
  <c r="Z14" i="66"/>
  <c r="Z13" i="66"/>
  <c r="D42" i="65"/>
  <c r="E42" i="65" s="1"/>
  <c r="D44" i="65"/>
  <c r="D46" i="65"/>
  <c r="D48" i="65"/>
  <c r="D50" i="65"/>
  <c r="D52" i="65"/>
  <c r="D54" i="65"/>
  <c r="D56" i="65"/>
  <c r="D58" i="65"/>
  <c r="D60" i="65"/>
  <c r="D62" i="65"/>
  <c r="D64" i="65"/>
  <c r="D66" i="65"/>
  <c r="D68" i="65"/>
  <c r="D70" i="65"/>
  <c r="D72" i="65"/>
  <c r="D74" i="65"/>
  <c r="D76" i="65"/>
  <c r="D78" i="65"/>
  <c r="D80" i="65"/>
  <c r="D82" i="65"/>
  <c r="D84" i="65"/>
  <c r="D86" i="65"/>
  <c r="D88" i="65"/>
  <c r="D90" i="65"/>
  <c r="Z12" i="65"/>
  <c r="K21" i="65"/>
  <c r="Z18" i="65"/>
  <c r="Z16" i="65"/>
  <c r="Z14" i="65"/>
  <c r="J21" i="65"/>
  <c r="V21" i="65"/>
  <c r="Z10" i="65"/>
  <c r="W21" i="65"/>
  <c r="Z15" i="65"/>
  <c r="Z19" i="65"/>
  <c r="Z13" i="65"/>
  <c r="X21" i="65"/>
  <c r="E41" i="65"/>
  <c r="D47" i="65"/>
  <c r="D55" i="65"/>
  <c r="D69" i="65"/>
  <c r="D77" i="65"/>
  <c r="D85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F65" i="65"/>
  <c r="F67" i="65"/>
  <c r="F69" i="65"/>
  <c r="F71" i="65"/>
  <c r="F73" i="65"/>
  <c r="F75" i="65"/>
  <c r="F77" i="65"/>
  <c r="F79" i="65"/>
  <c r="F81" i="65"/>
  <c r="F83" i="65"/>
  <c r="F85" i="65"/>
  <c r="F87" i="65"/>
  <c r="F89" i="65"/>
  <c r="D57" i="65"/>
  <c r="D71" i="65"/>
  <c r="D89" i="65"/>
  <c r="D43" i="65"/>
  <c r="E43" i="65" s="1"/>
  <c r="D51" i="65"/>
  <c r="D59" i="65"/>
  <c r="D67" i="65"/>
  <c r="D81" i="65"/>
  <c r="D45" i="65"/>
  <c r="D65" i="65"/>
  <c r="D79" i="65"/>
  <c r="D87" i="65"/>
  <c r="D49" i="65"/>
  <c r="D61" i="65"/>
  <c r="D73" i="65"/>
  <c r="D83" i="65"/>
  <c r="F42" i="65"/>
  <c r="F44" i="65"/>
  <c r="F46" i="65"/>
  <c r="F48" i="65"/>
  <c r="F50" i="65"/>
  <c r="F52" i="65"/>
  <c r="F54" i="65"/>
  <c r="F56" i="65"/>
  <c r="F58" i="65"/>
  <c r="F60" i="65"/>
  <c r="F62" i="65"/>
  <c r="F64" i="65"/>
  <c r="F66" i="65"/>
  <c r="F68" i="65"/>
  <c r="F70" i="65"/>
  <c r="F72" i="65"/>
  <c r="F74" i="65"/>
  <c r="F76" i="65"/>
  <c r="F78" i="65"/>
  <c r="F80" i="65"/>
  <c r="F82" i="65"/>
  <c r="F84" i="65"/>
  <c r="F86" i="65"/>
  <c r="F88" i="65"/>
  <c r="F90" i="65"/>
  <c r="D41" i="65"/>
  <c r="D53" i="65"/>
  <c r="D63" i="65"/>
  <c r="D75" i="65"/>
  <c r="Z11" i="65"/>
  <c r="L21" i="65"/>
  <c r="W21" i="64"/>
  <c r="Z10" i="64"/>
  <c r="K21" i="64"/>
  <c r="E41" i="64"/>
  <c r="F46" i="64"/>
  <c r="F62" i="64"/>
  <c r="F72" i="64"/>
  <c r="F82" i="64"/>
  <c r="F41" i="64"/>
  <c r="G41" i="64" s="1"/>
  <c r="F43" i="64"/>
  <c r="F45" i="64"/>
  <c r="F47" i="64"/>
  <c r="F49" i="64"/>
  <c r="F51" i="64"/>
  <c r="F53" i="64"/>
  <c r="F55" i="64"/>
  <c r="F57" i="64"/>
  <c r="F59" i="64"/>
  <c r="F61" i="64"/>
  <c r="F63" i="64"/>
  <c r="F65" i="64"/>
  <c r="F67" i="64"/>
  <c r="F69" i="64"/>
  <c r="F71" i="64"/>
  <c r="F73" i="64"/>
  <c r="F75" i="64"/>
  <c r="F77" i="64"/>
  <c r="F79" i="64"/>
  <c r="F81" i="64"/>
  <c r="F83" i="64"/>
  <c r="F85" i="64"/>
  <c r="F87" i="64"/>
  <c r="F89" i="64"/>
  <c r="F48" i="64"/>
  <c r="F60" i="64"/>
  <c r="F68" i="64"/>
  <c r="F80" i="64"/>
  <c r="F88" i="64"/>
  <c r="F52" i="64"/>
  <c r="F76" i="64"/>
  <c r="F90" i="64"/>
  <c r="F44" i="64"/>
  <c r="F54" i="64"/>
  <c r="F58" i="64"/>
  <c r="F66" i="64"/>
  <c r="F74" i="64"/>
  <c r="F84" i="64"/>
  <c r="F42" i="64"/>
  <c r="G42" i="64" s="1"/>
  <c r="F50" i="64"/>
  <c r="F56" i="64"/>
  <c r="F64" i="64"/>
  <c r="F70" i="64"/>
  <c r="F78" i="64"/>
  <c r="F86" i="64"/>
  <c r="D41" i="64"/>
  <c r="D43" i="64"/>
  <c r="E43" i="64" s="1"/>
  <c r="D45" i="64"/>
  <c r="D47" i="64"/>
  <c r="D49" i="64"/>
  <c r="D51" i="64"/>
  <c r="D53" i="64"/>
  <c r="D55" i="64"/>
  <c r="D57" i="64"/>
  <c r="D59" i="64"/>
  <c r="D61" i="64"/>
  <c r="D63" i="64"/>
  <c r="D65" i="64"/>
  <c r="D67" i="64"/>
  <c r="D69" i="64"/>
  <c r="D71" i="64"/>
  <c r="D73" i="64"/>
  <c r="D75" i="64"/>
  <c r="D77" i="64"/>
  <c r="D79" i="64"/>
  <c r="D81" i="64"/>
  <c r="D83" i="64"/>
  <c r="D85" i="64"/>
  <c r="D87" i="64"/>
  <c r="D89" i="64"/>
  <c r="J21" i="64"/>
  <c r="V21" i="64"/>
  <c r="D42" i="64"/>
  <c r="E42" i="64" s="1"/>
  <c r="D44" i="64"/>
  <c r="D46" i="64"/>
  <c r="D48" i="64"/>
  <c r="D50" i="64"/>
  <c r="D52" i="64"/>
  <c r="D54" i="64"/>
  <c r="D56" i="64"/>
  <c r="D58" i="64"/>
  <c r="D60" i="64"/>
  <c r="D62" i="64"/>
  <c r="D64" i="64"/>
  <c r="D66" i="64"/>
  <c r="D68" i="64"/>
  <c r="D70" i="64"/>
  <c r="D72" i="64"/>
  <c r="D74" i="64"/>
  <c r="D76" i="64"/>
  <c r="D78" i="64"/>
  <c r="D80" i="64"/>
  <c r="D82" i="64"/>
  <c r="D84" i="64"/>
  <c r="D86" i="64"/>
  <c r="D88" i="64"/>
  <c r="D90" i="64"/>
  <c r="Z16" i="64"/>
  <c r="Z18" i="64"/>
  <c r="V21" i="63"/>
  <c r="J21" i="63"/>
  <c r="E41" i="63"/>
  <c r="E42" i="63" s="1"/>
  <c r="F42" i="63"/>
  <c r="F54" i="63"/>
  <c r="F64" i="63"/>
  <c r="F76" i="63"/>
  <c r="F88" i="63"/>
  <c r="F41" i="63"/>
  <c r="G41" i="63" s="1"/>
  <c r="F43" i="63"/>
  <c r="F45" i="63"/>
  <c r="F47" i="63"/>
  <c r="F49" i="63"/>
  <c r="F51" i="63"/>
  <c r="F53" i="63"/>
  <c r="F55" i="63"/>
  <c r="F57" i="63"/>
  <c r="F59" i="63"/>
  <c r="F61" i="63"/>
  <c r="F63" i="63"/>
  <c r="F65" i="63"/>
  <c r="F67" i="63"/>
  <c r="F69" i="63"/>
  <c r="F71" i="63"/>
  <c r="F73" i="63"/>
  <c r="F75" i="63"/>
  <c r="F77" i="63"/>
  <c r="F79" i="63"/>
  <c r="F81" i="63"/>
  <c r="F83" i="63"/>
  <c r="F85" i="63"/>
  <c r="F87" i="63"/>
  <c r="F89" i="63"/>
  <c r="F44" i="63"/>
  <c r="F52" i="63"/>
  <c r="F62" i="63"/>
  <c r="F74" i="63"/>
  <c r="F90" i="63"/>
  <c r="F50" i="63"/>
  <c r="F66" i="63"/>
  <c r="F72" i="63"/>
  <c r="F86" i="63"/>
  <c r="F46" i="63"/>
  <c r="F60" i="63"/>
  <c r="F70" i="63"/>
  <c r="F82" i="63"/>
  <c r="F78" i="63"/>
  <c r="D45" i="63"/>
  <c r="D51" i="63"/>
  <c r="D57" i="63"/>
  <c r="D61" i="63"/>
  <c r="D65" i="63"/>
  <c r="D69" i="63"/>
  <c r="D73" i="63"/>
  <c r="D77" i="63"/>
  <c r="D79" i="63"/>
  <c r="D83" i="63"/>
  <c r="D87" i="63"/>
  <c r="D89" i="63"/>
  <c r="F48" i="63"/>
  <c r="F58" i="63"/>
  <c r="F68" i="63"/>
  <c r="F80" i="63"/>
  <c r="D41" i="63"/>
  <c r="D43" i="63"/>
  <c r="E43" i="63" s="1"/>
  <c r="E44" i="63" s="1"/>
  <c r="D47" i="63"/>
  <c r="D49" i="63"/>
  <c r="D53" i="63"/>
  <c r="D55" i="63"/>
  <c r="D59" i="63"/>
  <c r="D63" i="63"/>
  <c r="D67" i="63"/>
  <c r="D71" i="63"/>
  <c r="D75" i="63"/>
  <c r="D81" i="63"/>
  <c r="D85" i="63"/>
  <c r="F56" i="63"/>
  <c r="F84" i="63"/>
  <c r="X21" i="63"/>
  <c r="Z11" i="63"/>
  <c r="Z21" i="63" s="1"/>
  <c r="W21" i="63"/>
  <c r="Z13" i="62"/>
  <c r="Z15" i="62"/>
  <c r="K21" i="62"/>
  <c r="J21" i="62"/>
  <c r="Z16" i="62"/>
  <c r="V21" i="62"/>
  <c r="Z18" i="62"/>
  <c r="D42" i="62"/>
  <c r="E42" i="62" s="1"/>
  <c r="D44" i="62"/>
  <c r="D46" i="62"/>
  <c r="D48" i="62"/>
  <c r="D50" i="62"/>
  <c r="D52" i="62"/>
  <c r="D54" i="62"/>
  <c r="D56" i="62"/>
  <c r="D58" i="62"/>
  <c r="D60" i="62"/>
  <c r="D62" i="62"/>
  <c r="D64" i="62"/>
  <c r="D66" i="62"/>
  <c r="D68" i="62"/>
  <c r="D70" i="62"/>
  <c r="D72" i="62"/>
  <c r="D74" i="62"/>
  <c r="D76" i="62"/>
  <c r="D78" i="62"/>
  <c r="D80" i="62"/>
  <c r="D82" i="62"/>
  <c r="D84" i="62"/>
  <c r="D86" i="62"/>
  <c r="D88" i="62"/>
  <c r="D90" i="62"/>
  <c r="E41" i="62"/>
  <c r="F89" i="62"/>
  <c r="F41" i="62"/>
  <c r="G41" i="62" s="1"/>
  <c r="F43" i="62"/>
  <c r="F45" i="62"/>
  <c r="F47" i="62"/>
  <c r="F49" i="62"/>
  <c r="F51" i="62"/>
  <c r="F53" i="62"/>
  <c r="F55" i="62"/>
  <c r="F57" i="62"/>
  <c r="F59" i="62"/>
  <c r="F61" i="62"/>
  <c r="F63" i="62"/>
  <c r="F65" i="62"/>
  <c r="F67" i="62"/>
  <c r="F69" i="62"/>
  <c r="F71" i="62"/>
  <c r="F73" i="62"/>
  <c r="F75" i="62"/>
  <c r="F77" i="62"/>
  <c r="F79" i="62"/>
  <c r="F81" i="62"/>
  <c r="F83" i="62"/>
  <c r="D45" i="62"/>
  <c r="D49" i="62"/>
  <c r="D53" i="62"/>
  <c r="D57" i="62"/>
  <c r="D61" i="62"/>
  <c r="D65" i="62"/>
  <c r="D69" i="62"/>
  <c r="D73" i="62"/>
  <c r="D77" i="62"/>
  <c r="D81" i="62"/>
  <c r="D85" i="62"/>
  <c r="D89" i="62"/>
  <c r="F85" i="62"/>
  <c r="F42" i="62"/>
  <c r="F44" i="62"/>
  <c r="F46" i="62"/>
  <c r="F48" i="62"/>
  <c r="F50" i="62"/>
  <c r="F52" i="62"/>
  <c r="F54" i="62"/>
  <c r="F56" i="62"/>
  <c r="F58" i="62"/>
  <c r="F60" i="62"/>
  <c r="F62" i="62"/>
  <c r="F64" i="62"/>
  <c r="F66" i="62"/>
  <c r="F68" i="62"/>
  <c r="F70" i="62"/>
  <c r="F72" i="62"/>
  <c r="F74" i="62"/>
  <c r="F76" i="62"/>
  <c r="F78" i="62"/>
  <c r="F80" i="62"/>
  <c r="F82" i="62"/>
  <c r="F84" i="62"/>
  <c r="F86" i="62"/>
  <c r="F88" i="62"/>
  <c r="F90" i="62"/>
  <c r="D41" i="62"/>
  <c r="D43" i="62"/>
  <c r="E43" i="62" s="1"/>
  <c r="D47" i="62"/>
  <c r="D51" i="62"/>
  <c r="D55" i="62"/>
  <c r="D59" i="62"/>
  <c r="D63" i="62"/>
  <c r="D67" i="62"/>
  <c r="D71" i="62"/>
  <c r="D75" i="62"/>
  <c r="D79" i="62"/>
  <c r="D83" i="62"/>
  <c r="D87" i="62"/>
  <c r="F87" i="62"/>
  <c r="Z19" i="62"/>
  <c r="W21" i="62"/>
  <c r="Z10" i="62"/>
  <c r="Z21" i="62" s="1"/>
  <c r="L21" i="62"/>
  <c r="K21" i="61"/>
  <c r="Z12" i="61"/>
  <c r="Z10" i="61"/>
  <c r="W21" i="61"/>
  <c r="V21" i="61"/>
  <c r="J21" i="61"/>
  <c r="Z11" i="61"/>
  <c r="X21" i="61"/>
  <c r="D42" i="61"/>
  <c r="D44" i="61"/>
  <c r="D46" i="61"/>
  <c r="D48" i="61"/>
  <c r="D50" i="61"/>
  <c r="D52" i="61"/>
  <c r="D54" i="61"/>
  <c r="D56" i="61"/>
  <c r="D58" i="61"/>
  <c r="D60" i="61"/>
  <c r="D62" i="61"/>
  <c r="D64" i="61"/>
  <c r="D66" i="61"/>
  <c r="D68" i="61"/>
  <c r="D70" i="61"/>
  <c r="D72" i="61"/>
  <c r="D74" i="61"/>
  <c r="D76" i="61"/>
  <c r="D78" i="61"/>
  <c r="D80" i="61"/>
  <c r="D82" i="61"/>
  <c r="D84" i="61"/>
  <c r="D86" i="61"/>
  <c r="D88" i="61"/>
  <c r="D90" i="61"/>
  <c r="Z15" i="61"/>
  <c r="Z13" i="61"/>
  <c r="E41" i="61"/>
  <c r="D41" i="61"/>
  <c r="D47" i="61"/>
  <c r="D53" i="61"/>
  <c r="D63" i="61"/>
  <c r="D71" i="61"/>
  <c r="D79" i="61"/>
  <c r="D89" i="61"/>
  <c r="F41" i="61"/>
  <c r="G41" i="61" s="1"/>
  <c r="F43" i="61"/>
  <c r="F45" i="61"/>
  <c r="F47" i="61"/>
  <c r="F49" i="61"/>
  <c r="F51" i="61"/>
  <c r="F53" i="61"/>
  <c r="F55" i="61"/>
  <c r="F57" i="61"/>
  <c r="F59" i="61"/>
  <c r="F61" i="61"/>
  <c r="F63" i="61"/>
  <c r="F65" i="61"/>
  <c r="F67" i="61"/>
  <c r="F69" i="61"/>
  <c r="F71" i="61"/>
  <c r="F73" i="61"/>
  <c r="F75" i="61"/>
  <c r="F77" i="61"/>
  <c r="F79" i="61"/>
  <c r="F81" i="61"/>
  <c r="F83" i="61"/>
  <c r="F85" i="61"/>
  <c r="F87" i="61"/>
  <c r="F89" i="61"/>
  <c r="D45" i="61"/>
  <c r="D59" i="61"/>
  <c r="D69" i="61"/>
  <c r="D81" i="61"/>
  <c r="D57" i="61"/>
  <c r="D85" i="61"/>
  <c r="D51" i="61"/>
  <c r="D65" i="61"/>
  <c r="D75" i="61"/>
  <c r="D83" i="61"/>
  <c r="D43" i="61"/>
  <c r="D55" i="61"/>
  <c r="D67" i="61"/>
  <c r="D77" i="61"/>
  <c r="F42" i="61"/>
  <c r="F44" i="61"/>
  <c r="F46" i="61"/>
  <c r="F48" i="61"/>
  <c r="F50" i="61"/>
  <c r="F52" i="61"/>
  <c r="F54" i="61"/>
  <c r="F56" i="61"/>
  <c r="F58" i="61"/>
  <c r="F60" i="61"/>
  <c r="F62" i="61"/>
  <c r="F64" i="61"/>
  <c r="F66" i="61"/>
  <c r="F68" i="61"/>
  <c r="F70" i="61"/>
  <c r="F72" i="61"/>
  <c r="F74" i="61"/>
  <c r="F76" i="61"/>
  <c r="F78" i="61"/>
  <c r="F80" i="61"/>
  <c r="F82" i="61"/>
  <c r="F84" i="61"/>
  <c r="F86" i="61"/>
  <c r="F88" i="61"/>
  <c r="F90" i="61"/>
  <c r="D49" i="61"/>
  <c r="D61" i="61"/>
  <c r="D73" i="61"/>
  <c r="D87" i="61"/>
  <c r="L21" i="61"/>
  <c r="J21" i="60"/>
  <c r="E41" i="60"/>
  <c r="F43" i="60"/>
  <c r="F51" i="60"/>
  <c r="F57" i="60"/>
  <c r="F63" i="60"/>
  <c r="F67" i="60"/>
  <c r="F71" i="60"/>
  <c r="F75" i="60"/>
  <c r="F77" i="60"/>
  <c r="F81" i="60"/>
  <c r="F85" i="60"/>
  <c r="F89" i="60"/>
  <c r="F41" i="60"/>
  <c r="G41" i="60" s="1"/>
  <c r="F45" i="60"/>
  <c r="F55" i="60"/>
  <c r="F61" i="60"/>
  <c r="F65" i="60"/>
  <c r="F69" i="60"/>
  <c r="F73" i="60"/>
  <c r="F79" i="60"/>
  <c r="F83" i="60"/>
  <c r="F87" i="60"/>
  <c r="F59" i="60"/>
  <c r="F42" i="60"/>
  <c r="F46" i="60"/>
  <c r="F50" i="60"/>
  <c r="F54" i="60"/>
  <c r="F58" i="60"/>
  <c r="F62" i="60"/>
  <c r="F68" i="60"/>
  <c r="F72" i="60"/>
  <c r="F76" i="60"/>
  <c r="F80" i="60"/>
  <c r="F86" i="60"/>
  <c r="F90" i="60"/>
  <c r="F49" i="60"/>
  <c r="F44" i="60"/>
  <c r="F48" i="60"/>
  <c r="F52" i="60"/>
  <c r="F56" i="60"/>
  <c r="F60" i="60"/>
  <c r="F64" i="60"/>
  <c r="F66" i="60"/>
  <c r="F70" i="60"/>
  <c r="F74" i="60"/>
  <c r="F78" i="60"/>
  <c r="F84" i="60"/>
  <c r="F88" i="60"/>
  <c r="F53" i="60"/>
  <c r="F82" i="60"/>
  <c r="D41" i="60"/>
  <c r="D43" i="60"/>
  <c r="D45" i="60"/>
  <c r="D47" i="60"/>
  <c r="D49" i="60"/>
  <c r="D51" i="60"/>
  <c r="D53" i="60"/>
  <c r="D55" i="60"/>
  <c r="D57" i="60"/>
  <c r="D59" i="60"/>
  <c r="D61" i="60"/>
  <c r="D63" i="60"/>
  <c r="D65" i="60"/>
  <c r="D67" i="60"/>
  <c r="D69" i="60"/>
  <c r="D71" i="60"/>
  <c r="D73" i="60"/>
  <c r="D75" i="60"/>
  <c r="D77" i="60"/>
  <c r="D79" i="60"/>
  <c r="D81" i="60"/>
  <c r="D83" i="60"/>
  <c r="D85" i="60"/>
  <c r="D87" i="60"/>
  <c r="D89" i="60"/>
  <c r="F47" i="60"/>
  <c r="Z19" i="60"/>
  <c r="Z11" i="60"/>
  <c r="K21" i="60"/>
  <c r="Z14" i="60"/>
  <c r="W21" i="60"/>
  <c r="Z10" i="60"/>
  <c r="Z13" i="60"/>
  <c r="D42" i="60"/>
  <c r="D44" i="60"/>
  <c r="D46" i="60"/>
  <c r="D48" i="60"/>
  <c r="D50" i="60"/>
  <c r="D52" i="60"/>
  <c r="D54" i="60"/>
  <c r="D56" i="60"/>
  <c r="D58" i="60"/>
  <c r="D60" i="60"/>
  <c r="D62" i="60"/>
  <c r="D64" i="60"/>
  <c r="D66" i="60"/>
  <c r="D68" i="60"/>
  <c r="D70" i="60"/>
  <c r="D72" i="60"/>
  <c r="D74" i="60"/>
  <c r="D76" i="60"/>
  <c r="D78" i="60"/>
  <c r="D80" i="60"/>
  <c r="D82" i="60"/>
  <c r="D84" i="60"/>
  <c r="D86" i="60"/>
  <c r="D88" i="60"/>
  <c r="D90" i="60"/>
  <c r="V21" i="60"/>
  <c r="Z15" i="60"/>
  <c r="Z16" i="60"/>
  <c r="V21" i="59"/>
  <c r="Z13" i="59"/>
  <c r="J21" i="59"/>
  <c r="E41" i="59"/>
  <c r="D87" i="59"/>
  <c r="F41" i="59"/>
  <c r="G41" i="59" s="1"/>
  <c r="F43" i="59"/>
  <c r="F45" i="59"/>
  <c r="F47" i="59"/>
  <c r="F49" i="59"/>
  <c r="F51" i="59"/>
  <c r="F53" i="59"/>
  <c r="F55" i="59"/>
  <c r="F57" i="59"/>
  <c r="F59" i="59"/>
  <c r="F61" i="59"/>
  <c r="F63" i="59"/>
  <c r="F65" i="59"/>
  <c r="F67" i="59"/>
  <c r="F69" i="59"/>
  <c r="F71" i="59"/>
  <c r="F73" i="59"/>
  <c r="F75" i="59"/>
  <c r="F77" i="59"/>
  <c r="F79" i="59"/>
  <c r="F81" i="59"/>
  <c r="F83" i="59"/>
  <c r="F85" i="59"/>
  <c r="F87" i="59"/>
  <c r="F89" i="59"/>
  <c r="D75" i="59"/>
  <c r="D47" i="59"/>
  <c r="D55" i="59"/>
  <c r="D61" i="59"/>
  <c r="D67" i="59"/>
  <c r="D71" i="59"/>
  <c r="D77" i="59"/>
  <c r="D83" i="59"/>
  <c r="D41" i="59"/>
  <c r="D43" i="59"/>
  <c r="D49" i="59"/>
  <c r="D53" i="59"/>
  <c r="D59" i="59"/>
  <c r="D65" i="59"/>
  <c r="D73" i="59"/>
  <c r="D81" i="59"/>
  <c r="D89" i="59"/>
  <c r="F42" i="59"/>
  <c r="F44" i="59"/>
  <c r="F46" i="59"/>
  <c r="F48" i="59"/>
  <c r="F50" i="59"/>
  <c r="F52" i="59"/>
  <c r="F54" i="59"/>
  <c r="F56" i="59"/>
  <c r="F58" i="59"/>
  <c r="F60" i="59"/>
  <c r="F62" i="59"/>
  <c r="F64" i="59"/>
  <c r="F66" i="59"/>
  <c r="F68" i="59"/>
  <c r="F70" i="59"/>
  <c r="F72" i="59"/>
  <c r="F74" i="59"/>
  <c r="F76" i="59"/>
  <c r="F78" i="59"/>
  <c r="F80" i="59"/>
  <c r="F82" i="59"/>
  <c r="F84" i="59"/>
  <c r="F86" i="59"/>
  <c r="F88" i="59"/>
  <c r="F90" i="59"/>
  <c r="D45" i="59"/>
  <c r="D51" i="59"/>
  <c r="D57" i="59"/>
  <c r="D63" i="59"/>
  <c r="D69" i="59"/>
  <c r="D79" i="59"/>
  <c r="D85" i="59"/>
  <c r="D42" i="59"/>
  <c r="D44" i="59"/>
  <c r="D46" i="59"/>
  <c r="D48" i="59"/>
  <c r="D50" i="59"/>
  <c r="D52" i="59"/>
  <c r="D54" i="59"/>
  <c r="D56" i="59"/>
  <c r="D58" i="59"/>
  <c r="D60" i="59"/>
  <c r="D62" i="59"/>
  <c r="D64" i="59"/>
  <c r="D66" i="59"/>
  <c r="D68" i="59"/>
  <c r="D70" i="59"/>
  <c r="D72" i="59"/>
  <c r="D74" i="59"/>
  <c r="D76" i="59"/>
  <c r="D78" i="59"/>
  <c r="D80" i="59"/>
  <c r="D82" i="59"/>
  <c r="D84" i="59"/>
  <c r="D86" i="59"/>
  <c r="D88" i="59"/>
  <c r="D90" i="59"/>
  <c r="Z16" i="59"/>
  <c r="Z19" i="59"/>
  <c r="Z10" i="59"/>
  <c r="W21" i="59"/>
  <c r="Z12" i="59"/>
  <c r="K21" i="59"/>
  <c r="X21" i="59"/>
  <c r="L21" i="59"/>
  <c r="D42" i="58"/>
  <c r="E42" i="58" s="1"/>
  <c r="E43" i="58" s="1"/>
  <c r="D44" i="58"/>
  <c r="E44" i="58" s="1"/>
  <c r="E45" i="58" s="1"/>
  <c r="G45" i="58" s="1"/>
  <c r="D46" i="58"/>
  <c r="D48" i="58"/>
  <c r="D50" i="58"/>
  <c r="D52" i="58"/>
  <c r="D54" i="58"/>
  <c r="D56" i="58"/>
  <c r="D58" i="58"/>
  <c r="D60" i="58"/>
  <c r="D62" i="58"/>
  <c r="D64" i="58"/>
  <c r="D66" i="58"/>
  <c r="D68" i="58"/>
  <c r="D70" i="58"/>
  <c r="D72" i="58"/>
  <c r="D74" i="58"/>
  <c r="D76" i="58"/>
  <c r="D78" i="58"/>
  <c r="D80" i="58"/>
  <c r="D82" i="58"/>
  <c r="D84" i="58"/>
  <c r="D86" i="58"/>
  <c r="D88" i="58"/>
  <c r="D90" i="58"/>
  <c r="F68" i="58"/>
  <c r="F47" i="58"/>
  <c r="F63" i="58"/>
  <c r="F79" i="58"/>
  <c r="F52" i="58"/>
  <c r="F54" i="58"/>
  <c r="F70" i="58"/>
  <c r="F46" i="58"/>
  <c r="V21" i="58"/>
  <c r="F86" i="58"/>
  <c r="F51" i="58"/>
  <c r="F67" i="58"/>
  <c r="F83" i="58"/>
  <c r="F74" i="58"/>
  <c r="F72" i="58"/>
  <c r="F90" i="58"/>
  <c r="F66" i="58"/>
  <c r="G44" i="58"/>
  <c r="F76" i="58"/>
  <c r="F81" i="58"/>
  <c r="F62" i="58"/>
  <c r="F56" i="58"/>
  <c r="F53" i="58"/>
  <c r="F69" i="58"/>
  <c r="F85" i="58"/>
  <c r="F84" i="58"/>
  <c r="F82" i="58"/>
  <c r="W21" i="58"/>
  <c r="Z10" i="58"/>
  <c r="Z21" i="58" s="1"/>
  <c r="F78" i="58"/>
  <c r="J21" i="58"/>
  <c r="G42" i="58"/>
  <c r="F55" i="58"/>
  <c r="F71" i="58"/>
  <c r="F87" i="58"/>
  <c r="F88" i="58"/>
  <c r="F49" i="58"/>
  <c r="F64" i="58"/>
  <c r="F41" i="58"/>
  <c r="G41" i="58" s="1"/>
  <c r="F57" i="58"/>
  <c r="F73" i="58"/>
  <c r="F89" i="58"/>
  <c r="F65" i="58"/>
  <c r="F80" i="58"/>
  <c r="F50" i="58"/>
  <c r="F43" i="58"/>
  <c r="G43" i="58" s="1"/>
  <c r="F59" i="58"/>
  <c r="F75" i="58"/>
  <c r="X21" i="58"/>
  <c r="F48" i="58"/>
  <c r="D44" i="57"/>
  <c r="D50" i="57"/>
  <c r="D56" i="57"/>
  <c r="D62" i="57"/>
  <c r="D68" i="57"/>
  <c r="D76" i="57"/>
  <c r="D82" i="57"/>
  <c r="D88" i="57"/>
  <c r="D46" i="57"/>
  <c r="D52" i="57"/>
  <c r="D58" i="57"/>
  <c r="D66" i="57"/>
  <c r="D70" i="57"/>
  <c r="D74" i="57"/>
  <c r="D80" i="57"/>
  <c r="D86" i="57"/>
  <c r="D90" i="57"/>
  <c r="D42" i="57"/>
  <c r="E42" i="57" s="1"/>
  <c r="E43" i="57" s="1"/>
  <c r="D48" i="57"/>
  <c r="D54" i="57"/>
  <c r="D60" i="57"/>
  <c r="D64" i="57"/>
  <c r="D72" i="57"/>
  <c r="D78" i="57"/>
  <c r="D84" i="57"/>
  <c r="F56" i="57"/>
  <c r="F78" i="57"/>
  <c r="F41" i="57"/>
  <c r="G41" i="57" s="1"/>
  <c r="F57" i="57"/>
  <c r="F73" i="57"/>
  <c r="F89" i="57"/>
  <c r="F70" i="57"/>
  <c r="F42" i="57"/>
  <c r="G42" i="57" s="1"/>
  <c r="F58" i="57"/>
  <c r="F80" i="57"/>
  <c r="V21" i="57"/>
  <c r="X21" i="57"/>
  <c r="F84" i="57"/>
  <c r="J21" i="57"/>
  <c r="Z11" i="57"/>
  <c r="F47" i="57"/>
  <c r="F63" i="57"/>
  <c r="F79" i="57"/>
  <c r="F48" i="57"/>
  <c r="F64" i="57"/>
  <c r="F86" i="57"/>
  <c r="F46" i="57"/>
  <c r="F49" i="57"/>
  <c r="F65" i="57"/>
  <c r="F81" i="57"/>
  <c r="F50" i="57"/>
  <c r="F72" i="57"/>
  <c r="F88" i="57"/>
  <c r="F77" i="57"/>
  <c r="F51" i="57"/>
  <c r="F67" i="57"/>
  <c r="F83" i="57"/>
  <c r="Z16" i="57"/>
  <c r="F52" i="57"/>
  <c r="F74" i="57"/>
  <c r="F90" i="57"/>
  <c r="G43" i="57"/>
  <c r="Z10" i="57"/>
  <c r="Z21" i="57" s="1"/>
  <c r="W21" i="57"/>
  <c r="F61" i="57"/>
  <c r="F62" i="57"/>
  <c r="F53" i="57"/>
  <c r="F69" i="57"/>
  <c r="F85" i="57"/>
  <c r="F54" i="57"/>
  <c r="F76" i="57"/>
  <c r="G42" i="56"/>
  <c r="F49" i="56"/>
  <c r="F65" i="56"/>
  <c r="F81" i="56"/>
  <c r="F74" i="56"/>
  <c r="F44" i="56"/>
  <c r="D42" i="56"/>
  <c r="E42" i="56" s="1"/>
  <c r="E43" i="56" s="1"/>
  <c r="D44" i="56"/>
  <c r="D46" i="56"/>
  <c r="D48" i="56"/>
  <c r="D50" i="56"/>
  <c r="D52" i="56"/>
  <c r="D54" i="56"/>
  <c r="D56" i="56"/>
  <c r="D58" i="56"/>
  <c r="D60" i="56"/>
  <c r="D62" i="56"/>
  <c r="D64" i="56"/>
  <c r="D66" i="56"/>
  <c r="D68" i="56"/>
  <c r="D70" i="56"/>
  <c r="D72" i="56"/>
  <c r="D74" i="56"/>
  <c r="D76" i="56"/>
  <c r="D78" i="56"/>
  <c r="D80" i="56"/>
  <c r="D82" i="56"/>
  <c r="D84" i="56"/>
  <c r="D86" i="56"/>
  <c r="D88" i="56"/>
  <c r="D90" i="56"/>
  <c r="F53" i="56"/>
  <c r="F69" i="56"/>
  <c r="F85" i="56"/>
  <c r="F70" i="56"/>
  <c r="F84" i="56"/>
  <c r="F50" i="56"/>
  <c r="W21" i="56"/>
  <c r="Z10" i="56"/>
  <c r="Z21" i="56" s="1"/>
  <c r="Z14" i="56"/>
  <c r="F41" i="56"/>
  <c r="G41" i="56" s="1"/>
  <c r="F57" i="56"/>
  <c r="F73" i="56"/>
  <c r="F89" i="56"/>
  <c r="F68" i="56"/>
  <c r="G43" i="56"/>
  <c r="F45" i="56"/>
  <c r="F61" i="56"/>
  <c r="F77" i="56"/>
  <c r="F54" i="56"/>
  <c r="F48" i="56"/>
  <c r="F88" i="56"/>
  <c r="W21" i="55"/>
  <c r="Z10" i="55"/>
  <c r="F41" i="55"/>
  <c r="F43" i="55"/>
  <c r="F45" i="55"/>
  <c r="F47" i="55"/>
  <c r="F49" i="55"/>
  <c r="F51" i="55"/>
  <c r="F53" i="55"/>
  <c r="F55" i="55"/>
  <c r="F57" i="55"/>
  <c r="F59" i="55"/>
  <c r="F61" i="55"/>
  <c r="F63" i="55"/>
  <c r="F65" i="55"/>
  <c r="F67" i="55"/>
  <c r="F69" i="55"/>
  <c r="F71" i="55"/>
  <c r="F73" i="55"/>
  <c r="F75" i="55"/>
  <c r="F77" i="55"/>
  <c r="F79" i="55"/>
  <c r="F81" i="55"/>
  <c r="F83" i="55"/>
  <c r="F85" i="55"/>
  <c r="F87" i="55"/>
  <c r="F89" i="55"/>
  <c r="D41" i="55"/>
  <c r="D43" i="55"/>
  <c r="F42" i="55"/>
  <c r="F44" i="55"/>
  <c r="F46" i="55"/>
  <c r="F48" i="55"/>
  <c r="F50" i="55"/>
  <c r="F52" i="55"/>
  <c r="F54" i="55"/>
  <c r="F56" i="55"/>
  <c r="F58" i="55"/>
  <c r="F60" i="55"/>
  <c r="F62" i="55"/>
  <c r="F64" i="55"/>
  <c r="F66" i="55"/>
  <c r="F68" i="55"/>
  <c r="F70" i="55"/>
  <c r="F72" i="55"/>
  <c r="F74" i="55"/>
  <c r="F76" i="55"/>
  <c r="F78" i="55"/>
  <c r="F80" i="55"/>
  <c r="F82" i="55"/>
  <c r="F84" i="55"/>
  <c r="F86" i="55"/>
  <c r="F88" i="55"/>
  <c r="F90" i="55"/>
  <c r="E41" i="55"/>
  <c r="D45" i="55"/>
  <c r="D47" i="55"/>
  <c r="D49" i="55"/>
  <c r="D51" i="55"/>
  <c r="D53" i="55"/>
  <c r="D55" i="55"/>
  <c r="D57" i="55"/>
  <c r="D59" i="55"/>
  <c r="D61" i="55"/>
  <c r="D63" i="55"/>
  <c r="D65" i="55"/>
  <c r="D67" i="55"/>
  <c r="D69" i="55"/>
  <c r="D71" i="55"/>
  <c r="D73" i="55"/>
  <c r="D75" i="55"/>
  <c r="D77" i="55"/>
  <c r="D79" i="55"/>
  <c r="D81" i="55"/>
  <c r="D83" i="55"/>
  <c r="D85" i="55"/>
  <c r="D87" i="55"/>
  <c r="D89" i="55"/>
  <c r="J21" i="55"/>
  <c r="V21" i="55"/>
  <c r="Z17" i="55"/>
  <c r="Z16" i="55"/>
  <c r="K21" i="55"/>
  <c r="D42" i="55"/>
  <c r="E42" i="55" s="1"/>
  <c r="D44" i="55"/>
  <c r="D46" i="55"/>
  <c r="D48" i="55"/>
  <c r="D50" i="55"/>
  <c r="D52" i="55"/>
  <c r="D54" i="55"/>
  <c r="D56" i="55"/>
  <c r="D58" i="55"/>
  <c r="D60" i="55"/>
  <c r="D62" i="55"/>
  <c r="D64" i="55"/>
  <c r="D66" i="55"/>
  <c r="D68" i="55"/>
  <c r="D70" i="55"/>
  <c r="D72" i="55"/>
  <c r="D74" i="55"/>
  <c r="D76" i="55"/>
  <c r="D78" i="55"/>
  <c r="D80" i="55"/>
  <c r="D82" i="55"/>
  <c r="D84" i="55"/>
  <c r="D86" i="55"/>
  <c r="D88" i="55"/>
  <c r="D90" i="55"/>
  <c r="Z18" i="55"/>
  <c r="Z19" i="55"/>
  <c r="L21" i="55"/>
  <c r="F70" i="54"/>
  <c r="J21" i="54"/>
  <c r="Z10" i="54"/>
  <c r="Z21" i="54" s="1"/>
  <c r="W21" i="54"/>
  <c r="X21" i="54"/>
  <c r="L21" i="54"/>
  <c r="D42" i="54"/>
  <c r="E42" i="54" s="1"/>
  <c r="G42" i="54" s="1"/>
  <c r="D44" i="54"/>
  <c r="D46" i="54"/>
  <c r="D48" i="54"/>
  <c r="D50" i="54"/>
  <c r="D52" i="54"/>
  <c r="D54" i="54"/>
  <c r="D56" i="54"/>
  <c r="D58" i="54"/>
  <c r="D60" i="54"/>
  <c r="D62" i="54"/>
  <c r="D64" i="54"/>
  <c r="D66" i="54"/>
  <c r="D68" i="54"/>
  <c r="D70" i="54"/>
  <c r="D72" i="54"/>
  <c r="D74" i="54"/>
  <c r="D76" i="54"/>
  <c r="D78" i="54"/>
  <c r="D80" i="54"/>
  <c r="D82" i="54"/>
  <c r="D84" i="54"/>
  <c r="D86" i="54"/>
  <c r="D88" i="54"/>
  <c r="D90" i="54"/>
  <c r="F46" i="54"/>
  <c r="F62" i="54"/>
  <c r="F78" i="54"/>
  <c r="K21" i="54"/>
  <c r="Z16" i="54"/>
  <c r="Z16" i="53"/>
  <c r="Z18" i="53"/>
  <c r="K21" i="53"/>
  <c r="L21" i="53"/>
  <c r="F43" i="53"/>
  <c r="F49" i="53"/>
  <c r="F57" i="53"/>
  <c r="F65" i="53"/>
  <c r="F77" i="53"/>
  <c r="F85" i="53"/>
  <c r="F55" i="53"/>
  <c r="F75" i="53"/>
  <c r="D42" i="53"/>
  <c r="E42" i="53" s="1"/>
  <c r="E43" i="53" s="1"/>
  <c r="D44" i="53"/>
  <c r="D46" i="53"/>
  <c r="D48" i="53"/>
  <c r="D50" i="53"/>
  <c r="D52" i="53"/>
  <c r="D54" i="53"/>
  <c r="D56" i="53"/>
  <c r="D58" i="53"/>
  <c r="D60" i="53"/>
  <c r="D62" i="53"/>
  <c r="D64" i="53"/>
  <c r="D66" i="53"/>
  <c r="D68" i="53"/>
  <c r="D70" i="53"/>
  <c r="D72" i="53"/>
  <c r="D74" i="53"/>
  <c r="D76" i="53"/>
  <c r="D78" i="53"/>
  <c r="D80" i="53"/>
  <c r="D82" i="53"/>
  <c r="D84" i="53"/>
  <c r="D86" i="53"/>
  <c r="D88" i="53"/>
  <c r="D90" i="53"/>
  <c r="F73" i="53"/>
  <c r="F46" i="53"/>
  <c r="F50" i="53"/>
  <c r="F52" i="53"/>
  <c r="F54" i="53"/>
  <c r="F58" i="53"/>
  <c r="F60" i="53"/>
  <c r="F64" i="53"/>
  <c r="F66" i="53"/>
  <c r="F70" i="53"/>
  <c r="F74" i="53"/>
  <c r="F78" i="53"/>
  <c r="F80" i="53"/>
  <c r="F84" i="53"/>
  <c r="F88" i="53"/>
  <c r="F41" i="53"/>
  <c r="G41" i="53" s="1"/>
  <c r="F51" i="53"/>
  <c r="F63" i="53"/>
  <c r="F71" i="53"/>
  <c r="F83" i="53"/>
  <c r="F48" i="53"/>
  <c r="F56" i="53"/>
  <c r="F62" i="53"/>
  <c r="F68" i="53"/>
  <c r="F72" i="53"/>
  <c r="F76" i="53"/>
  <c r="F82" i="53"/>
  <c r="F86" i="53"/>
  <c r="F90" i="53"/>
  <c r="F45" i="53"/>
  <c r="F53" i="53"/>
  <c r="F61" i="53"/>
  <c r="F67" i="53"/>
  <c r="F79" i="53"/>
  <c r="F87" i="53"/>
  <c r="F47" i="53"/>
  <c r="F59" i="53"/>
  <c r="F69" i="53"/>
  <c r="F81" i="53"/>
  <c r="F89" i="53"/>
  <c r="V21" i="53"/>
  <c r="W21" i="53"/>
  <c r="Z10" i="53"/>
  <c r="Z21" i="53" s="1"/>
  <c r="F42" i="53"/>
  <c r="G42" i="53" s="1"/>
  <c r="K21" i="52"/>
  <c r="W21" i="52"/>
  <c r="Z10" i="52"/>
  <c r="J21" i="52"/>
  <c r="X21" i="52"/>
  <c r="E41" i="52"/>
  <c r="D53" i="52"/>
  <c r="F41" i="52"/>
  <c r="G41" i="52" s="1"/>
  <c r="F43" i="52"/>
  <c r="F45" i="52"/>
  <c r="F47" i="52"/>
  <c r="F49" i="52"/>
  <c r="F51" i="52"/>
  <c r="F53" i="52"/>
  <c r="F55" i="52"/>
  <c r="F57" i="52"/>
  <c r="F59" i="52"/>
  <c r="F61" i="52"/>
  <c r="F63" i="52"/>
  <c r="F65" i="52"/>
  <c r="F67" i="52"/>
  <c r="F69" i="52"/>
  <c r="F71" i="52"/>
  <c r="F73" i="52"/>
  <c r="F75" i="52"/>
  <c r="F77" i="52"/>
  <c r="F79" i="52"/>
  <c r="F81" i="52"/>
  <c r="F83" i="52"/>
  <c r="F85" i="52"/>
  <c r="F87" i="52"/>
  <c r="F89" i="52"/>
  <c r="D51" i="52"/>
  <c r="D87" i="52"/>
  <c r="D89" i="52"/>
  <c r="D49" i="52"/>
  <c r="F42" i="52"/>
  <c r="F44" i="52"/>
  <c r="F46" i="52"/>
  <c r="F48" i="52"/>
  <c r="F50" i="52"/>
  <c r="F52" i="52"/>
  <c r="F54" i="52"/>
  <c r="F56" i="52"/>
  <c r="F58" i="52"/>
  <c r="F60" i="52"/>
  <c r="F62" i="52"/>
  <c r="F64" i="52"/>
  <c r="F66" i="52"/>
  <c r="F68" i="52"/>
  <c r="F70" i="52"/>
  <c r="F72" i="52"/>
  <c r="F74" i="52"/>
  <c r="F76" i="52"/>
  <c r="F78" i="52"/>
  <c r="F80" i="52"/>
  <c r="F82" i="52"/>
  <c r="F84" i="52"/>
  <c r="F86" i="52"/>
  <c r="F88" i="52"/>
  <c r="F90" i="52"/>
  <c r="D45" i="52"/>
  <c r="D41" i="52"/>
  <c r="D43" i="52"/>
  <c r="D47" i="52"/>
  <c r="D55" i="52"/>
  <c r="D57" i="52"/>
  <c r="D59" i="52"/>
  <c r="D61" i="52"/>
  <c r="D63" i="52"/>
  <c r="D65" i="52"/>
  <c r="D67" i="52"/>
  <c r="D69" i="52"/>
  <c r="D71" i="52"/>
  <c r="D73" i="52"/>
  <c r="D75" i="52"/>
  <c r="D77" i="52"/>
  <c r="D79" i="52"/>
  <c r="D81" i="52"/>
  <c r="D83" i="52"/>
  <c r="D85" i="52"/>
  <c r="Z12" i="52"/>
  <c r="Z14" i="52"/>
  <c r="Z15" i="52"/>
  <c r="D42" i="52"/>
  <c r="E42" i="52" s="1"/>
  <c r="D44" i="52"/>
  <c r="D46" i="52"/>
  <c r="D48" i="52"/>
  <c r="D50" i="52"/>
  <c r="D52" i="52"/>
  <c r="D54" i="52"/>
  <c r="D56" i="52"/>
  <c r="D58" i="52"/>
  <c r="D60" i="52"/>
  <c r="D62" i="52"/>
  <c r="D64" i="52"/>
  <c r="D66" i="52"/>
  <c r="D68" i="52"/>
  <c r="D70" i="52"/>
  <c r="D72" i="52"/>
  <c r="D74" i="52"/>
  <c r="D76" i="52"/>
  <c r="D78" i="52"/>
  <c r="D80" i="52"/>
  <c r="D82" i="52"/>
  <c r="D84" i="52"/>
  <c r="D86" i="52"/>
  <c r="D88" i="52"/>
  <c r="D90" i="52"/>
  <c r="V21" i="52"/>
  <c r="L21" i="52"/>
  <c r="J21" i="51"/>
  <c r="E41" i="51"/>
  <c r="F44" i="51"/>
  <c r="F52" i="51"/>
  <c r="F60" i="51"/>
  <c r="F68" i="51"/>
  <c r="F78" i="51"/>
  <c r="F86" i="51"/>
  <c r="F41" i="51"/>
  <c r="G41" i="51" s="1"/>
  <c r="F43" i="51"/>
  <c r="F45" i="51"/>
  <c r="F47" i="51"/>
  <c r="F49" i="51"/>
  <c r="F51" i="51"/>
  <c r="F53" i="51"/>
  <c r="F55" i="51"/>
  <c r="F57" i="51"/>
  <c r="F59" i="51"/>
  <c r="F61" i="51"/>
  <c r="F63" i="51"/>
  <c r="F65" i="51"/>
  <c r="F67" i="51"/>
  <c r="F69" i="51"/>
  <c r="F71" i="51"/>
  <c r="F73" i="51"/>
  <c r="F75" i="51"/>
  <c r="F77" i="51"/>
  <c r="F79" i="51"/>
  <c r="F81" i="51"/>
  <c r="F83" i="51"/>
  <c r="F85" i="51"/>
  <c r="F87" i="51"/>
  <c r="F89" i="51"/>
  <c r="F42" i="51"/>
  <c r="F50" i="51"/>
  <c r="F56" i="51"/>
  <c r="F62" i="51"/>
  <c r="F70" i="51"/>
  <c r="F76" i="51"/>
  <c r="F84" i="51"/>
  <c r="F46" i="51"/>
  <c r="F54" i="51"/>
  <c r="F64" i="51"/>
  <c r="F72" i="51"/>
  <c r="F80" i="51"/>
  <c r="F90" i="51"/>
  <c r="D41" i="51"/>
  <c r="D43" i="51"/>
  <c r="E43" i="51" s="1"/>
  <c r="D45" i="51"/>
  <c r="D47" i="51"/>
  <c r="D49" i="51"/>
  <c r="D51" i="51"/>
  <c r="D53" i="51"/>
  <c r="D55" i="51"/>
  <c r="D57" i="51"/>
  <c r="D59" i="51"/>
  <c r="D61" i="51"/>
  <c r="D63" i="51"/>
  <c r="D65" i="51"/>
  <c r="D67" i="51"/>
  <c r="D69" i="51"/>
  <c r="D71" i="51"/>
  <c r="D73" i="51"/>
  <c r="D75" i="51"/>
  <c r="D77" i="51"/>
  <c r="D79" i="51"/>
  <c r="D81" i="51"/>
  <c r="D83" i="51"/>
  <c r="D85" i="51"/>
  <c r="D87" i="51"/>
  <c r="D89" i="51"/>
  <c r="F48" i="51"/>
  <c r="F58" i="51"/>
  <c r="F66" i="51"/>
  <c r="F74" i="51"/>
  <c r="F82" i="51"/>
  <c r="F88" i="51"/>
  <c r="W21" i="51"/>
  <c r="Z10" i="51"/>
  <c r="Z19" i="51"/>
  <c r="Z11" i="51"/>
  <c r="X21" i="51"/>
  <c r="K21" i="51"/>
  <c r="Z15" i="51"/>
  <c r="V21" i="51"/>
  <c r="Z14" i="51"/>
  <c r="D42" i="51"/>
  <c r="E42" i="51" s="1"/>
  <c r="D44" i="51"/>
  <c r="E44" i="51" s="1"/>
  <c r="D46" i="51"/>
  <c r="D48" i="51"/>
  <c r="D50" i="51"/>
  <c r="D52" i="51"/>
  <c r="D54" i="51"/>
  <c r="D56" i="51"/>
  <c r="D58" i="51"/>
  <c r="D60" i="51"/>
  <c r="D62" i="51"/>
  <c r="D64" i="51"/>
  <c r="D66" i="51"/>
  <c r="D68" i="51"/>
  <c r="D70" i="51"/>
  <c r="D72" i="51"/>
  <c r="D74" i="51"/>
  <c r="D76" i="51"/>
  <c r="D78" i="51"/>
  <c r="D80" i="51"/>
  <c r="D82" i="51"/>
  <c r="D84" i="51"/>
  <c r="D86" i="51"/>
  <c r="D88" i="51"/>
  <c r="D90" i="51"/>
  <c r="Z16" i="51"/>
  <c r="E41" i="50"/>
  <c r="F41" i="50"/>
  <c r="G41" i="50" s="1"/>
  <c r="F43" i="50"/>
  <c r="F45" i="50"/>
  <c r="F47" i="50"/>
  <c r="F49" i="50"/>
  <c r="F51" i="50"/>
  <c r="F53" i="50"/>
  <c r="F55" i="50"/>
  <c r="F57" i="50"/>
  <c r="F59" i="50"/>
  <c r="F61" i="50"/>
  <c r="F63" i="50"/>
  <c r="F65" i="50"/>
  <c r="F67" i="50"/>
  <c r="F69" i="50"/>
  <c r="F71" i="50"/>
  <c r="F73" i="50"/>
  <c r="F75" i="50"/>
  <c r="F77" i="50"/>
  <c r="F79" i="50"/>
  <c r="F81" i="50"/>
  <c r="F83" i="50"/>
  <c r="F85" i="50"/>
  <c r="F87" i="50"/>
  <c r="F89" i="50"/>
  <c r="D57" i="50"/>
  <c r="D47" i="50"/>
  <c r="D53" i="50"/>
  <c r="D61" i="50"/>
  <c r="D69" i="50"/>
  <c r="D75" i="50"/>
  <c r="D83" i="50"/>
  <c r="D89" i="50"/>
  <c r="D51" i="50"/>
  <c r="D59" i="50"/>
  <c r="D65" i="50"/>
  <c r="D73" i="50"/>
  <c r="D79" i="50"/>
  <c r="D85" i="50"/>
  <c r="F42" i="50"/>
  <c r="F44" i="50"/>
  <c r="F46" i="50"/>
  <c r="F48" i="50"/>
  <c r="F50" i="50"/>
  <c r="F52" i="50"/>
  <c r="F54" i="50"/>
  <c r="F56" i="50"/>
  <c r="F58" i="50"/>
  <c r="F60" i="50"/>
  <c r="F62" i="50"/>
  <c r="F64" i="50"/>
  <c r="F66" i="50"/>
  <c r="F68" i="50"/>
  <c r="F70" i="50"/>
  <c r="F72" i="50"/>
  <c r="F74" i="50"/>
  <c r="F76" i="50"/>
  <c r="F78" i="50"/>
  <c r="F80" i="50"/>
  <c r="F82" i="50"/>
  <c r="F84" i="50"/>
  <c r="F86" i="50"/>
  <c r="F88" i="50"/>
  <c r="F90" i="50"/>
  <c r="D41" i="50"/>
  <c r="D43" i="50"/>
  <c r="D45" i="50"/>
  <c r="D49" i="50"/>
  <c r="D55" i="50"/>
  <c r="D63" i="50"/>
  <c r="D67" i="50"/>
  <c r="D71" i="50"/>
  <c r="D77" i="50"/>
  <c r="D81" i="50"/>
  <c r="D87" i="50"/>
  <c r="Z10" i="50"/>
  <c r="W21" i="50"/>
  <c r="Z19" i="50"/>
  <c r="J21" i="50"/>
  <c r="K21" i="50"/>
  <c r="X21" i="50"/>
  <c r="L21" i="50"/>
  <c r="Z11" i="50"/>
  <c r="D42" i="50"/>
  <c r="D44" i="50"/>
  <c r="D46" i="50"/>
  <c r="D48" i="50"/>
  <c r="D50" i="50"/>
  <c r="D52" i="50"/>
  <c r="D54" i="50"/>
  <c r="D56" i="50"/>
  <c r="D58" i="50"/>
  <c r="D60" i="50"/>
  <c r="D62" i="50"/>
  <c r="D64" i="50"/>
  <c r="D66" i="50"/>
  <c r="D68" i="50"/>
  <c r="D70" i="50"/>
  <c r="D72" i="50"/>
  <c r="D74" i="50"/>
  <c r="D76" i="50"/>
  <c r="D78" i="50"/>
  <c r="D80" i="50"/>
  <c r="D82" i="50"/>
  <c r="D84" i="50"/>
  <c r="D86" i="50"/>
  <c r="D88" i="50"/>
  <c r="D90" i="50"/>
  <c r="Z15" i="50"/>
  <c r="Z13" i="50"/>
  <c r="V21" i="50"/>
  <c r="H16" i="48"/>
  <c r="V21" i="48"/>
  <c r="T12" i="48"/>
  <c r="X21" i="48"/>
  <c r="T13" i="48"/>
  <c r="H17" i="48"/>
  <c r="Z13" i="48"/>
  <c r="Z12" i="48"/>
  <c r="Z21" i="48" s="1"/>
  <c r="J21" i="48"/>
  <c r="T10" i="48"/>
  <c r="G20" i="48"/>
  <c r="H10" i="48"/>
  <c r="J20" i="48"/>
  <c r="H11" i="48"/>
  <c r="K20" i="48"/>
  <c r="L20" i="48"/>
  <c r="T19" i="48"/>
  <c r="H19" i="48"/>
  <c r="T17" i="48"/>
  <c r="T14" i="48"/>
  <c r="W20" i="48"/>
  <c r="X20" i="48"/>
  <c r="S20" i="48"/>
  <c r="V20" i="48"/>
  <c r="H12" i="48"/>
  <c r="H15" i="48"/>
  <c r="H18" i="48"/>
  <c r="L21" i="48"/>
  <c r="H14" i="48"/>
  <c r="T10" i="47"/>
  <c r="W20" i="47"/>
  <c r="X20" i="47"/>
  <c r="V20" i="47"/>
  <c r="S20" i="47"/>
  <c r="H13" i="47"/>
  <c r="T19" i="47"/>
  <c r="H12" i="47"/>
  <c r="T17" i="47"/>
  <c r="H11" i="47"/>
  <c r="H18" i="47"/>
  <c r="T16" i="47"/>
  <c r="T15" i="47"/>
  <c r="T13" i="47"/>
  <c r="T12" i="47"/>
  <c r="G20" i="47"/>
  <c r="J20" i="47"/>
  <c r="K20" i="47"/>
  <c r="L20" i="47"/>
  <c r="T18" i="47"/>
  <c r="H17" i="47"/>
  <c r="H16" i="47"/>
  <c r="T14" i="47"/>
  <c r="J21" i="47"/>
  <c r="W21" i="47"/>
  <c r="H19" i="47"/>
  <c r="H15" i="47"/>
  <c r="Z21" i="47"/>
  <c r="L20" i="46"/>
  <c r="G20" i="46"/>
  <c r="H12" i="46"/>
  <c r="H11" i="46"/>
  <c r="J20" i="46"/>
  <c r="K20" i="46"/>
  <c r="H16" i="46"/>
  <c r="V20" i="46"/>
  <c r="W20" i="46"/>
  <c r="S20" i="46"/>
  <c r="X20" i="46"/>
  <c r="Z18" i="46"/>
  <c r="K21" i="46"/>
  <c r="T14" i="46"/>
  <c r="W21" i="46"/>
  <c r="Z10" i="46"/>
  <c r="Z21" i="46" s="1"/>
  <c r="T15" i="46"/>
  <c r="H17" i="46"/>
  <c r="T12" i="46"/>
  <c r="Z17" i="46"/>
  <c r="H13" i="46"/>
  <c r="T11" i="46"/>
  <c r="H19" i="46"/>
  <c r="H10" i="46"/>
  <c r="H18" i="46"/>
  <c r="T13" i="46"/>
  <c r="T16" i="46"/>
  <c r="T18" i="46"/>
  <c r="V21" i="45"/>
  <c r="H13" i="45"/>
  <c r="X21" i="45"/>
  <c r="S20" i="45"/>
  <c r="V20" i="45"/>
  <c r="T19" i="45"/>
  <c r="W20" i="45"/>
  <c r="X20" i="45"/>
  <c r="H16" i="45"/>
  <c r="Z13" i="45"/>
  <c r="J21" i="45"/>
  <c r="K20" i="45"/>
  <c r="L20" i="45"/>
  <c r="G20" i="45"/>
  <c r="J20" i="45"/>
  <c r="T18" i="45"/>
  <c r="W21" i="45"/>
  <c r="Z10" i="45"/>
  <c r="T17" i="45"/>
  <c r="H14" i="45"/>
  <c r="H17" i="45"/>
  <c r="Z16" i="45"/>
  <c r="H10" i="45"/>
  <c r="H19" i="45"/>
  <c r="T10" i="45"/>
  <c r="Z17" i="45"/>
  <c r="T12" i="45"/>
  <c r="H11" i="45"/>
  <c r="T13" i="45"/>
  <c r="T16" i="45"/>
  <c r="H12" i="45"/>
  <c r="H15" i="45"/>
  <c r="H18" i="45"/>
  <c r="Z19" i="45"/>
  <c r="T11" i="45"/>
  <c r="D42" i="44"/>
  <c r="E42" i="44" s="1"/>
  <c r="D44" i="44"/>
  <c r="D46" i="44"/>
  <c r="D48" i="44"/>
  <c r="D50" i="44"/>
  <c r="D52" i="44"/>
  <c r="D54" i="44"/>
  <c r="D56" i="44"/>
  <c r="D58" i="44"/>
  <c r="D60" i="44"/>
  <c r="D62" i="44"/>
  <c r="D64" i="44"/>
  <c r="D66" i="44"/>
  <c r="D68" i="44"/>
  <c r="D70" i="44"/>
  <c r="D72" i="44"/>
  <c r="D74" i="44"/>
  <c r="D76" i="44"/>
  <c r="D78" i="44"/>
  <c r="D80" i="44"/>
  <c r="D82" i="44"/>
  <c r="D84" i="44"/>
  <c r="D86" i="44"/>
  <c r="D88" i="44"/>
  <c r="D90" i="44"/>
  <c r="F42" i="44"/>
  <c r="F44" i="44"/>
  <c r="F46" i="44"/>
  <c r="F48" i="44"/>
  <c r="F50" i="44"/>
  <c r="F52" i="44"/>
  <c r="F54" i="44"/>
  <c r="F56" i="44"/>
  <c r="F58" i="44"/>
  <c r="F60" i="44"/>
  <c r="F62" i="44"/>
  <c r="F64" i="44"/>
  <c r="F66" i="44"/>
  <c r="F68" i="44"/>
  <c r="F70" i="44"/>
  <c r="F72" i="44"/>
  <c r="F74" i="44"/>
  <c r="F76" i="44"/>
  <c r="F78" i="44"/>
  <c r="F80" i="44"/>
  <c r="F82" i="44"/>
  <c r="F84" i="44"/>
  <c r="F86" i="44"/>
  <c r="F88" i="44"/>
  <c r="F90" i="44"/>
  <c r="D41" i="44"/>
  <c r="D43" i="44"/>
  <c r="D45" i="44"/>
  <c r="D47" i="44"/>
  <c r="D49" i="44"/>
  <c r="D51" i="44"/>
  <c r="D53" i="44"/>
  <c r="D55" i="44"/>
  <c r="D57" i="44"/>
  <c r="D59" i="44"/>
  <c r="D61" i="44"/>
  <c r="D63" i="44"/>
  <c r="D65" i="44"/>
  <c r="D67" i="44"/>
  <c r="D69" i="44"/>
  <c r="D71" i="44"/>
  <c r="D73" i="44"/>
  <c r="D75" i="44"/>
  <c r="D77" i="44"/>
  <c r="D79" i="44"/>
  <c r="D81" i="44"/>
  <c r="D83" i="44"/>
  <c r="D85" i="44"/>
  <c r="D87" i="44"/>
  <c r="D89" i="44"/>
  <c r="E41" i="44"/>
  <c r="F53" i="44"/>
  <c r="F69" i="44"/>
  <c r="F85" i="44"/>
  <c r="F55" i="44"/>
  <c r="F87" i="44"/>
  <c r="F43" i="44"/>
  <c r="F59" i="44"/>
  <c r="F75" i="44"/>
  <c r="F71" i="44"/>
  <c r="F67" i="44"/>
  <c r="F41" i="44"/>
  <c r="G41" i="44" s="1"/>
  <c r="F57" i="44"/>
  <c r="F73" i="44"/>
  <c r="F89" i="44"/>
  <c r="F83" i="44"/>
  <c r="F45" i="44"/>
  <c r="F61" i="44"/>
  <c r="F77" i="44"/>
  <c r="F47" i="44"/>
  <c r="F63" i="44"/>
  <c r="F79" i="44"/>
  <c r="F49" i="44"/>
  <c r="F65" i="44"/>
  <c r="F81" i="44"/>
  <c r="F51" i="44"/>
  <c r="K21" i="44"/>
  <c r="Z16" i="44"/>
  <c r="L21" i="44"/>
  <c r="J21" i="44"/>
  <c r="V21" i="44"/>
  <c r="Z10" i="44"/>
  <c r="Z21" i="44" s="1"/>
  <c r="W21" i="44"/>
  <c r="X21" i="44"/>
  <c r="Z17" i="44"/>
  <c r="Z13" i="44"/>
  <c r="H10" i="43"/>
  <c r="V21" i="43"/>
  <c r="W20" i="43"/>
  <c r="X20" i="43"/>
  <c r="S20" i="43"/>
  <c r="V20" i="43"/>
  <c r="Z13" i="43"/>
  <c r="Z10" i="43"/>
  <c r="Z21" i="43" s="1"/>
  <c r="W21" i="43"/>
  <c r="H16" i="43"/>
  <c r="T13" i="43"/>
  <c r="Z17" i="43"/>
  <c r="G20" i="43"/>
  <c r="J20" i="43"/>
  <c r="K20" i="43"/>
  <c r="L20" i="43"/>
  <c r="Z19" i="43"/>
  <c r="H13" i="43"/>
  <c r="T10" i="43"/>
  <c r="H15" i="43"/>
  <c r="K21" i="43"/>
  <c r="T11" i="43"/>
  <c r="Z11" i="42"/>
  <c r="K21" i="42"/>
  <c r="T15" i="42"/>
  <c r="H12" i="42"/>
  <c r="W21" i="42"/>
  <c r="W20" i="42"/>
  <c r="X20" i="42"/>
  <c r="V20" i="42"/>
  <c r="S20" i="42"/>
  <c r="Z10" i="42"/>
  <c r="T13" i="42"/>
  <c r="T18" i="42"/>
  <c r="T14" i="42"/>
  <c r="G20" i="42"/>
  <c r="J20" i="42"/>
  <c r="K20" i="42"/>
  <c r="L20" i="42"/>
  <c r="H19" i="42"/>
  <c r="V21" i="42"/>
  <c r="H15" i="42"/>
  <c r="T10" i="42"/>
  <c r="H13" i="42"/>
  <c r="Z19" i="42"/>
  <c r="T17" i="42"/>
  <c r="Z14" i="42"/>
  <c r="Z16" i="42"/>
  <c r="T11" i="42"/>
  <c r="X20" i="41"/>
  <c r="T10" i="41"/>
  <c r="S20" i="41"/>
  <c r="V20" i="41"/>
  <c r="W20" i="41"/>
  <c r="F55" i="41" s="1"/>
  <c r="Z10" i="41"/>
  <c r="Z21" i="41" s="1"/>
  <c r="W21" i="41"/>
  <c r="Z11" i="41"/>
  <c r="T16" i="41"/>
  <c r="T15" i="41"/>
  <c r="K21" i="41"/>
  <c r="T14" i="41"/>
  <c r="L21" i="41"/>
  <c r="T19" i="41"/>
  <c r="F42" i="41"/>
  <c r="D41" i="41"/>
  <c r="D43" i="41"/>
  <c r="D45" i="41"/>
  <c r="D47" i="41"/>
  <c r="D51" i="41"/>
  <c r="D53" i="41"/>
  <c r="D55" i="41"/>
  <c r="D57" i="41"/>
  <c r="D59" i="41"/>
  <c r="D63" i="41"/>
  <c r="D65" i="41"/>
  <c r="D67" i="41"/>
  <c r="D71" i="41"/>
  <c r="D73" i="41"/>
  <c r="D77" i="41"/>
  <c r="D79" i="41"/>
  <c r="D83" i="41"/>
  <c r="D87" i="41"/>
  <c r="D49" i="41"/>
  <c r="D61" i="41"/>
  <c r="D69" i="41"/>
  <c r="D75" i="41"/>
  <c r="D81" i="41"/>
  <c r="D85" i="41"/>
  <c r="D89" i="41"/>
  <c r="F41" i="41"/>
  <c r="F43" i="41"/>
  <c r="F45" i="41"/>
  <c r="F49" i="41"/>
  <c r="F51" i="41"/>
  <c r="F53" i="41"/>
  <c r="F57" i="41"/>
  <c r="F59" i="41"/>
  <c r="F61" i="41"/>
  <c r="F65" i="41"/>
  <c r="F67" i="41"/>
  <c r="F69" i="41"/>
  <c r="F73" i="41"/>
  <c r="F75" i="41"/>
  <c r="F77" i="41"/>
  <c r="F81" i="41"/>
  <c r="F83" i="41"/>
  <c r="F85" i="41"/>
  <c r="F89" i="41"/>
  <c r="F56" i="41"/>
  <c r="F72" i="41"/>
  <c r="E41" i="41"/>
  <c r="F50" i="41"/>
  <c r="F62" i="41"/>
  <c r="F68" i="41"/>
  <c r="F84" i="41"/>
  <c r="F44" i="41"/>
  <c r="F58" i="41"/>
  <c r="F74" i="41"/>
  <c r="F90" i="41"/>
  <c r="F76" i="41"/>
  <c r="F48" i="41"/>
  <c r="F82" i="41"/>
  <c r="F80" i="41"/>
  <c r="F46" i="41"/>
  <c r="F54" i="41"/>
  <c r="F86" i="41"/>
  <c r="F66" i="41"/>
  <c r="T17" i="41"/>
  <c r="T11" i="41"/>
  <c r="X21" i="41"/>
  <c r="T13" i="41"/>
  <c r="T12" i="41"/>
  <c r="T10" i="40"/>
  <c r="T13" i="40"/>
  <c r="T15" i="40"/>
  <c r="Z10" i="40"/>
  <c r="W21" i="40"/>
  <c r="Z13" i="40"/>
  <c r="T17" i="40"/>
  <c r="Z12" i="40"/>
  <c r="V21" i="40"/>
  <c r="T14" i="40"/>
  <c r="X20" i="40"/>
  <c r="W20" i="40"/>
  <c r="F48" i="40" s="1"/>
  <c r="S20" i="40"/>
  <c r="V20" i="40"/>
  <c r="K21" i="40"/>
  <c r="L21" i="40"/>
  <c r="T19" i="40"/>
  <c r="F42" i="40"/>
  <c r="F44" i="40"/>
  <c r="F46" i="40"/>
  <c r="F54" i="40"/>
  <c r="F56" i="40"/>
  <c r="F58" i="40"/>
  <c r="F60" i="40"/>
  <c r="F62" i="40"/>
  <c r="F70" i="40"/>
  <c r="F72" i="40"/>
  <c r="F74" i="40"/>
  <c r="F76" i="40"/>
  <c r="F78" i="40"/>
  <c r="F82" i="40"/>
  <c r="F86" i="40"/>
  <c r="F88" i="40"/>
  <c r="F90" i="40"/>
  <c r="D41" i="40"/>
  <c r="D43" i="40"/>
  <c r="D45" i="40"/>
  <c r="D47" i="40"/>
  <c r="D49" i="40"/>
  <c r="D51" i="40"/>
  <c r="D53" i="40"/>
  <c r="D55" i="40"/>
  <c r="D57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83" i="40"/>
  <c r="D85" i="40"/>
  <c r="D87" i="40"/>
  <c r="D89" i="40"/>
  <c r="E41" i="40"/>
  <c r="F41" i="40"/>
  <c r="F43" i="40"/>
  <c r="F45" i="40"/>
  <c r="F47" i="40"/>
  <c r="F49" i="40"/>
  <c r="F51" i="40"/>
  <c r="F53" i="40"/>
  <c r="F55" i="40"/>
  <c r="F57" i="40"/>
  <c r="F59" i="40"/>
  <c r="F61" i="40"/>
  <c r="F63" i="40"/>
  <c r="F65" i="40"/>
  <c r="F67" i="40"/>
  <c r="F69" i="40"/>
  <c r="F71" i="40"/>
  <c r="F73" i="40"/>
  <c r="F75" i="40"/>
  <c r="F77" i="40"/>
  <c r="F79" i="40"/>
  <c r="F81" i="40"/>
  <c r="F83" i="40"/>
  <c r="F85" i="40"/>
  <c r="F87" i="40"/>
  <c r="F89" i="40"/>
  <c r="T12" i="40"/>
  <c r="H18" i="39"/>
  <c r="D46" i="39"/>
  <c r="D58" i="39"/>
  <c r="D72" i="39"/>
  <c r="D86" i="39"/>
  <c r="D56" i="39"/>
  <c r="D74" i="39"/>
  <c r="D88" i="39"/>
  <c r="D44" i="39"/>
  <c r="D54" i="39"/>
  <c r="D68" i="39"/>
  <c r="D80" i="39"/>
  <c r="D48" i="39"/>
  <c r="D60" i="39"/>
  <c r="D70" i="39"/>
  <c r="D84" i="39"/>
  <c r="D62" i="39"/>
  <c r="D76" i="39"/>
  <c r="D90" i="39"/>
  <c r="D42" i="39"/>
  <c r="D52" i="39"/>
  <c r="D66" i="39"/>
  <c r="D82" i="39"/>
  <c r="D50" i="39"/>
  <c r="D64" i="39"/>
  <c r="D78" i="39"/>
  <c r="H19" i="39"/>
  <c r="Z17" i="39"/>
  <c r="J21" i="39"/>
  <c r="X21" i="39"/>
  <c r="Z10" i="39"/>
  <c r="W21" i="39"/>
  <c r="G20" i="39"/>
  <c r="J20" i="39"/>
  <c r="K20" i="39"/>
  <c r="L20" i="39"/>
  <c r="H17" i="39"/>
  <c r="K21" i="39"/>
  <c r="Z18" i="39"/>
  <c r="H16" i="39"/>
  <c r="H15" i="39"/>
  <c r="H10" i="39"/>
  <c r="H12" i="39"/>
  <c r="H13" i="39"/>
  <c r="Z19" i="39"/>
  <c r="H11" i="39"/>
  <c r="V21" i="39"/>
  <c r="Z21" i="69" l="1"/>
  <c r="G42" i="69"/>
  <c r="G43" i="69"/>
  <c r="G44" i="69"/>
  <c r="E44" i="69"/>
  <c r="E45" i="69" s="1"/>
  <c r="E46" i="68"/>
  <c r="E47" i="68" s="1"/>
  <c r="G47" i="68" s="1"/>
  <c r="Z21" i="67"/>
  <c r="E42" i="67"/>
  <c r="E43" i="67" s="1"/>
  <c r="G42" i="67"/>
  <c r="G42" i="66"/>
  <c r="G41" i="66"/>
  <c r="E42" i="66"/>
  <c r="E43" i="66" s="1"/>
  <c r="G42" i="65"/>
  <c r="G43" i="65"/>
  <c r="G41" i="65"/>
  <c r="E44" i="65"/>
  <c r="E45" i="65" s="1"/>
  <c r="Z21" i="65"/>
  <c r="E44" i="64"/>
  <c r="G44" i="64"/>
  <c r="G43" i="64"/>
  <c r="Z21" i="64"/>
  <c r="E45" i="64"/>
  <c r="E46" i="64" s="1"/>
  <c r="E45" i="63"/>
  <c r="E46" i="63" s="1"/>
  <c r="G46" i="63" s="1"/>
  <c r="G42" i="63"/>
  <c r="G45" i="63"/>
  <c r="G44" i="63"/>
  <c r="G43" i="63"/>
  <c r="G42" i="62"/>
  <c r="G43" i="62"/>
  <c r="E44" i="62"/>
  <c r="G44" i="62" s="1"/>
  <c r="Z21" i="61"/>
  <c r="E42" i="61"/>
  <c r="E43" i="61" s="1"/>
  <c r="E42" i="60"/>
  <c r="E43" i="60"/>
  <c r="E44" i="60" s="1"/>
  <c r="Z21" i="60"/>
  <c r="G43" i="60"/>
  <c r="G42" i="60"/>
  <c r="E42" i="59"/>
  <c r="G42" i="59" s="1"/>
  <c r="Z21" i="59"/>
  <c r="E46" i="58"/>
  <c r="E47" i="58" s="1"/>
  <c r="G47" i="58" s="1"/>
  <c r="E44" i="57"/>
  <c r="G45" i="56"/>
  <c r="E46" i="56"/>
  <c r="E44" i="56"/>
  <c r="E45" i="56" s="1"/>
  <c r="G42" i="55"/>
  <c r="E43" i="55"/>
  <c r="E44" i="55" s="1"/>
  <c r="G43" i="55"/>
  <c r="G41" i="55"/>
  <c r="Z21" i="55"/>
  <c r="E43" i="54"/>
  <c r="G43" i="54" s="1"/>
  <c r="E44" i="53"/>
  <c r="G43" i="53"/>
  <c r="G43" i="52"/>
  <c r="E43" i="52"/>
  <c r="E44" i="52"/>
  <c r="E45" i="52" s="1"/>
  <c r="G44" i="52"/>
  <c r="G42" i="52"/>
  <c r="Z21" i="52"/>
  <c r="Z21" i="51"/>
  <c r="G44" i="51"/>
  <c r="G42" i="51"/>
  <c r="G43" i="51"/>
  <c r="E46" i="51"/>
  <c r="G46" i="51" s="1"/>
  <c r="E45" i="51"/>
  <c r="G45" i="51" s="1"/>
  <c r="G42" i="50"/>
  <c r="E42" i="50"/>
  <c r="E43" i="50" s="1"/>
  <c r="Z21" i="50"/>
  <c r="F42" i="48"/>
  <c r="F44" i="48"/>
  <c r="F46" i="48"/>
  <c r="F48" i="48"/>
  <c r="F50" i="48"/>
  <c r="F52" i="48"/>
  <c r="F54" i="48"/>
  <c r="F56" i="48"/>
  <c r="F58" i="48"/>
  <c r="F60" i="48"/>
  <c r="F62" i="48"/>
  <c r="F64" i="48"/>
  <c r="F66" i="48"/>
  <c r="F68" i="48"/>
  <c r="F70" i="48"/>
  <c r="F72" i="48"/>
  <c r="F74" i="48"/>
  <c r="F76" i="48"/>
  <c r="F78" i="48"/>
  <c r="F80" i="48"/>
  <c r="F82" i="48"/>
  <c r="F84" i="48"/>
  <c r="F86" i="48"/>
  <c r="F88" i="48"/>
  <c r="F90" i="48"/>
  <c r="D41" i="48"/>
  <c r="D43" i="48"/>
  <c r="D45" i="48"/>
  <c r="D47" i="48"/>
  <c r="D49" i="48"/>
  <c r="D51" i="48"/>
  <c r="D53" i="48"/>
  <c r="D55" i="48"/>
  <c r="D57" i="48"/>
  <c r="D59" i="48"/>
  <c r="D61" i="48"/>
  <c r="D63" i="48"/>
  <c r="D65" i="48"/>
  <c r="D67" i="48"/>
  <c r="D69" i="48"/>
  <c r="D71" i="48"/>
  <c r="D73" i="48"/>
  <c r="D75" i="48"/>
  <c r="D77" i="48"/>
  <c r="D79" i="48"/>
  <c r="D81" i="48"/>
  <c r="D83" i="48"/>
  <c r="D85" i="48"/>
  <c r="D87" i="48"/>
  <c r="D89" i="48"/>
  <c r="E41" i="48"/>
  <c r="F41" i="48"/>
  <c r="G41" i="48" s="1"/>
  <c r="F43" i="48"/>
  <c r="F45" i="48"/>
  <c r="F47" i="48"/>
  <c r="F49" i="48"/>
  <c r="F51" i="48"/>
  <c r="F53" i="48"/>
  <c r="F55" i="48"/>
  <c r="F57" i="48"/>
  <c r="F59" i="48"/>
  <c r="F61" i="48"/>
  <c r="F63" i="48"/>
  <c r="F65" i="48"/>
  <c r="F67" i="48"/>
  <c r="F69" i="48"/>
  <c r="F71" i="48"/>
  <c r="F73" i="48"/>
  <c r="F75" i="48"/>
  <c r="F77" i="48"/>
  <c r="F79" i="48"/>
  <c r="F81" i="48"/>
  <c r="F83" i="48"/>
  <c r="F85" i="48"/>
  <c r="F87" i="48"/>
  <c r="F89" i="48"/>
  <c r="D46" i="48"/>
  <c r="D64" i="48"/>
  <c r="D78" i="48"/>
  <c r="D90" i="48"/>
  <c r="D54" i="48"/>
  <c r="D68" i="48"/>
  <c r="D80" i="48"/>
  <c r="D44" i="48"/>
  <c r="D60" i="48"/>
  <c r="D72" i="48"/>
  <c r="D84" i="48"/>
  <c r="D48" i="48"/>
  <c r="D56" i="48"/>
  <c r="D66" i="48"/>
  <c r="D76" i="48"/>
  <c r="D86" i="48"/>
  <c r="D50" i="48"/>
  <c r="D62" i="48"/>
  <c r="D74" i="48"/>
  <c r="D88" i="48"/>
  <c r="D42" i="48"/>
  <c r="E42" i="48" s="1"/>
  <c r="D52" i="48"/>
  <c r="D58" i="48"/>
  <c r="D70" i="48"/>
  <c r="D82" i="48"/>
  <c r="F42" i="47"/>
  <c r="F44" i="47"/>
  <c r="F46" i="47"/>
  <c r="F48" i="47"/>
  <c r="F50" i="47"/>
  <c r="F52" i="47"/>
  <c r="F54" i="47"/>
  <c r="F56" i="47"/>
  <c r="F58" i="47"/>
  <c r="F60" i="47"/>
  <c r="F62" i="47"/>
  <c r="F64" i="47"/>
  <c r="F66" i="47"/>
  <c r="F68" i="47"/>
  <c r="F70" i="47"/>
  <c r="F72" i="47"/>
  <c r="F74" i="47"/>
  <c r="F76" i="47"/>
  <c r="F78" i="47"/>
  <c r="F80" i="47"/>
  <c r="F82" i="47"/>
  <c r="F84" i="47"/>
  <c r="F86" i="47"/>
  <c r="F88" i="47"/>
  <c r="F90" i="47"/>
  <c r="D41" i="47"/>
  <c r="D43" i="47"/>
  <c r="D45" i="47"/>
  <c r="D47" i="47"/>
  <c r="D49" i="47"/>
  <c r="D51" i="47"/>
  <c r="D53" i="47"/>
  <c r="D55" i="47"/>
  <c r="D57" i="47"/>
  <c r="D59" i="47"/>
  <c r="D61" i="47"/>
  <c r="D63" i="47"/>
  <c r="D65" i="47"/>
  <c r="D67" i="47"/>
  <c r="D69" i="47"/>
  <c r="D71" i="47"/>
  <c r="D73" i="47"/>
  <c r="D75" i="47"/>
  <c r="D77" i="47"/>
  <c r="D79" i="47"/>
  <c r="D81" i="47"/>
  <c r="D83" i="47"/>
  <c r="D85" i="47"/>
  <c r="D87" i="47"/>
  <c r="D89" i="47"/>
  <c r="E41" i="47"/>
  <c r="F67" i="47"/>
  <c r="F89" i="47"/>
  <c r="F41" i="47"/>
  <c r="G41" i="47" s="1"/>
  <c r="F43" i="47"/>
  <c r="F45" i="47"/>
  <c r="F47" i="47"/>
  <c r="F49" i="47"/>
  <c r="F51" i="47"/>
  <c r="F53" i="47"/>
  <c r="F55" i="47"/>
  <c r="F57" i="47"/>
  <c r="F59" i="47"/>
  <c r="F61" i="47"/>
  <c r="F63" i="47"/>
  <c r="F65" i="47"/>
  <c r="F69" i="47"/>
  <c r="F71" i="47"/>
  <c r="F73" i="47"/>
  <c r="F75" i="47"/>
  <c r="F77" i="47"/>
  <c r="F79" i="47"/>
  <c r="F81" i="47"/>
  <c r="F83" i="47"/>
  <c r="F85" i="47"/>
  <c r="F87" i="47"/>
  <c r="D44" i="47"/>
  <c r="D54" i="47"/>
  <c r="D62" i="47"/>
  <c r="D70" i="47"/>
  <c r="D80" i="47"/>
  <c r="D42" i="47"/>
  <c r="E42" i="47" s="1"/>
  <c r="D50" i="47"/>
  <c r="D56" i="47"/>
  <c r="D64" i="47"/>
  <c r="D74" i="47"/>
  <c r="D82" i="47"/>
  <c r="D52" i="47"/>
  <c r="D66" i="47"/>
  <c r="D76" i="47"/>
  <c r="D86" i="47"/>
  <c r="D46" i="47"/>
  <c r="D60" i="47"/>
  <c r="D72" i="47"/>
  <c r="D84" i="47"/>
  <c r="D88" i="47"/>
  <c r="D48" i="47"/>
  <c r="D58" i="47"/>
  <c r="D68" i="47"/>
  <c r="D78" i="47"/>
  <c r="D90" i="47"/>
  <c r="E41" i="46"/>
  <c r="F46" i="46"/>
  <c r="F52" i="46"/>
  <c r="F58" i="46"/>
  <c r="F64" i="46"/>
  <c r="F41" i="46"/>
  <c r="G41" i="46" s="1"/>
  <c r="F43" i="46"/>
  <c r="F45" i="46"/>
  <c r="F47" i="46"/>
  <c r="F49" i="46"/>
  <c r="F51" i="46"/>
  <c r="F53" i="46"/>
  <c r="F55" i="46"/>
  <c r="F57" i="46"/>
  <c r="F59" i="46"/>
  <c r="F61" i="46"/>
  <c r="F63" i="46"/>
  <c r="F65" i="46"/>
  <c r="F67" i="46"/>
  <c r="F69" i="46"/>
  <c r="F71" i="46"/>
  <c r="F73" i="46"/>
  <c r="F75" i="46"/>
  <c r="F77" i="46"/>
  <c r="F79" i="46"/>
  <c r="F81" i="46"/>
  <c r="F83" i="46"/>
  <c r="F85" i="46"/>
  <c r="F87" i="46"/>
  <c r="F89" i="46"/>
  <c r="F42" i="46"/>
  <c r="F48" i="46"/>
  <c r="F54" i="46"/>
  <c r="F60" i="46"/>
  <c r="F66" i="46"/>
  <c r="F44" i="46"/>
  <c r="F50" i="46"/>
  <c r="F56" i="46"/>
  <c r="F62" i="46"/>
  <c r="F76" i="46"/>
  <c r="D81" i="46"/>
  <c r="F82" i="46"/>
  <c r="F72" i="46"/>
  <c r="D75" i="46"/>
  <c r="F86" i="46"/>
  <c r="D41" i="46"/>
  <c r="D49" i="46"/>
  <c r="D57" i="46"/>
  <c r="D65" i="46"/>
  <c r="D71" i="46"/>
  <c r="D87" i="46"/>
  <c r="D77" i="46"/>
  <c r="F88" i="46"/>
  <c r="D43" i="46"/>
  <c r="D51" i="46"/>
  <c r="D59" i="46"/>
  <c r="D67" i="46"/>
  <c r="F78" i="46"/>
  <c r="D83" i="46"/>
  <c r="D69" i="46"/>
  <c r="F80" i="46"/>
  <c r="F68" i="46"/>
  <c r="D73" i="46"/>
  <c r="F84" i="46"/>
  <c r="D89" i="46"/>
  <c r="D45" i="46"/>
  <c r="D53" i="46"/>
  <c r="D61" i="46"/>
  <c r="F74" i="46"/>
  <c r="D79" i="46"/>
  <c r="F90" i="46"/>
  <c r="D85" i="46"/>
  <c r="D47" i="46"/>
  <c r="D55" i="46"/>
  <c r="D63" i="46"/>
  <c r="F70" i="46"/>
  <c r="D42" i="46"/>
  <c r="E42" i="46" s="1"/>
  <c r="D48" i="46"/>
  <c r="D52" i="46"/>
  <c r="D58" i="46"/>
  <c r="D66" i="46"/>
  <c r="D72" i="46"/>
  <c r="D80" i="46"/>
  <c r="D88" i="46"/>
  <c r="D44" i="46"/>
  <c r="D50" i="46"/>
  <c r="D56" i="46"/>
  <c r="D60" i="46"/>
  <c r="D64" i="46"/>
  <c r="D70" i="46"/>
  <c r="D74" i="46"/>
  <c r="D78" i="46"/>
  <c r="D84" i="46"/>
  <c r="D90" i="46"/>
  <c r="D46" i="46"/>
  <c r="D54" i="46"/>
  <c r="D62" i="46"/>
  <c r="D68" i="46"/>
  <c r="D76" i="46"/>
  <c r="D82" i="46"/>
  <c r="D86" i="46"/>
  <c r="D42" i="45"/>
  <c r="E42" i="45" s="1"/>
  <c r="D44" i="45"/>
  <c r="D46" i="45"/>
  <c r="D48" i="45"/>
  <c r="D50" i="45"/>
  <c r="D52" i="45"/>
  <c r="D54" i="45"/>
  <c r="D56" i="45"/>
  <c r="D58" i="45"/>
  <c r="D60" i="45"/>
  <c r="D62" i="45"/>
  <c r="D64" i="45"/>
  <c r="D66" i="45"/>
  <c r="D68" i="45"/>
  <c r="D70" i="45"/>
  <c r="D72" i="45"/>
  <c r="D74" i="45"/>
  <c r="D76" i="45"/>
  <c r="D78" i="45"/>
  <c r="D80" i="45"/>
  <c r="D82" i="45"/>
  <c r="D84" i="45"/>
  <c r="D88" i="45"/>
  <c r="D86" i="45"/>
  <c r="D90" i="45"/>
  <c r="D41" i="45"/>
  <c r="D43" i="45"/>
  <c r="D45" i="45"/>
  <c r="D47" i="45"/>
  <c r="D49" i="45"/>
  <c r="D51" i="45"/>
  <c r="D53" i="45"/>
  <c r="D55" i="45"/>
  <c r="D57" i="45"/>
  <c r="D59" i="45"/>
  <c r="D61" i="45"/>
  <c r="D63" i="45"/>
  <c r="D65" i="45"/>
  <c r="D67" i="45"/>
  <c r="D69" i="45"/>
  <c r="D71" i="45"/>
  <c r="D73" i="45"/>
  <c r="D75" i="45"/>
  <c r="D77" i="45"/>
  <c r="D79" i="45"/>
  <c r="D81" i="45"/>
  <c r="D83" i="45"/>
  <c r="D85" i="45"/>
  <c r="D87" i="45"/>
  <c r="D89" i="45"/>
  <c r="F41" i="45"/>
  <c r="F43" i="45"/>
  <c r="F47" i="45"/>
  <c r="F49" i="45"/>
  <c r="F51" i="45"/>
  <c r="F53" i="45"/>
  <c r="F55" i="45"/>
  <c r="F57" i="45"/>
  <c r="F59" i="45"/>
  <c r="F61" i="45"/>
  <c r="F63" i="45"/>
  <c r="F65" i="45"/>
  <c r="F69" i="45"/>
  <c r="E41" i="45"/>
  <c r="F45" i="45"/>
  <c r="F46" i="45"/>
  <c r="F62" i="45"/>
  <c r="F67" i="45"/>
  <c r="F87" i="45"/>
  <c r="F90" i="45"/>
  <c r="F52" i="45"/>
  <c r="F72" i="45"/>
  <c r="F76" i="45"/>
  <c r="F80" i="45"/>
  <c r="F84" i="45"/>
  <c r="F54" i="45"/>
  <c r="F60" i="45"/>
  <c r="F70" i="45"/>
  <c r="F78" i="45"/>
  <c r="F66" i="45"/>
  <c r="F86" i="45"/>
  <c r="F56" i="45"/>
  <c r="F71" i="45"/>
  <c r="F79" i="45"/>
  <c r="F42" i="45"/>
  <c r="F58" i="45"/>
  <c r="F68" i="45"/>
  <c r="F48" i="45"/>
  <c r="F64" i="45"/>
  <c r="F73" i="45"/>
  <c r="F77" i="45"/>
  <c r="F81" i="45"/>
  <c r="F85" i="45"/>
  <c r="F88" i="45"/>
  <c r="F44" i="45"/>
  <c r="F74" i="45"/>
  <c r="F82" i="45"/>
  <c r="F89" i="45"/>
  <c r="F50" i="45"/>
  <c r="F75" i="45"/>
  <c r="F83" i="45"/>
  <c r="Z21" i="45"/>
  <c r="G44" i="44"/>
  <c r="E43" i="44"/>
  <c r="G43" i="44" s="1"/>
  <c r="G42" i="44"/>
  <c r="E44" i="44"/>
  <c r="E45" i="44" s="1"/>
  <c r="F42" i="43"/>
  <c r="F46" i="43"/>
  <c r="F50" i="43"/>
  <c r="F54" i="43"/>
  <c r="F58" i="43"/>
  <c r="F62" i="43"/>
  <c r="F64" i="43"/>
  <c r="F68" i="43"/>
  <c r="F72" i="43"/>
  <c r="F76" i="43"/>
  <c r="F80" i="43"/>
  <c r="F84" i="43"/>
  <c r="F88" i="43"/>
  <c r="F44" i="43"/>
  <c r="F48" i="43"/>
  <c r="F52" i="43"/>
  <c r="F56" i="43"/>
  <c r="F60" i="43"/>
  <c r="F66" i="43"/>
  <c r="F70" i="43"/>
  <c r="F74" i="43"/>
  <c r="F78" i="43"/>
  <c r="F82" i="43"/>
  <c r="F86" i="43"/>
  <c r="F90" i="43"/>
  <c r="F47" i="43"/>
  <c r="F53" i="43"/>
  <c r="F61" i="43"/>
  <c r="F71" i="43"/>
  <c r="F77" i="43"/>
  <c r="F85" i="43"/>
  <c r="D41" i="43"/>
  <c r="D43" i="43"/>
  <c r="D45" i="43"/>
  <c r="D47" i="43"/>
  <c r="D49" i="43"/>
  <c r="D51" i="43"/>
  <c r="D53" i="43"/>
  <c r="D55" i="43"/>
  <c r="D57" i="43"/>
  <c r="D59" i="43"/>
  <c r="D61" i="43"/>
  <c r="D63" i="43"/>
  <c r="D65" i="43"/>
  <c r="D67" i="43"/>
  <c r="D69" i="43"/>
  <c r="D71" i="43"/>
  <c r="D73" i="43"/>
  <c r="D75" i="43"/>
  <c r="D77" i="43"/>
  <c r="D79" i="43"/>
  <c r="D81" i="43"/>
  <c r="D83" i="43"/>
  <c r="D85" i="43"/>
  <c r="D87" i="43"/>
  <c r="D89" i="43"/>
  <c r="F41" i="43"/>
  <c r="F51" i="43"/>
  <c r="F59" i="43"/>
  <c r="F65" i="43"/>
  <c r="F73" i="43"/>
  <c r="F81" i="43"/>
  <c r="E41" i="43"/>
  <c r="F45" i="43"/>
  <c r="F55" i="43"/>
  <c r="F63" i="43"/>
  <c r="F67" i="43"/>
  <c r="F75" i="43"/>
  <c r="F83" i="43"/>
  <c r="F89" i="43"/>
  <c r="F43" i="43"/>
  <c r="F49" i="43"/>
  <c r="F57" i="43"/>
  <c r="F69" i="43"/>
  <c r="F79" i="43"/>
  <c r="F87" i="43"/>
  <c r="D66" i="43"/>
  <c r="D76" i="43"/>
  <c r="D42" i="43"/>
  <c r="E42" i="43" s="1"/>
  <c r="D52" i="43"/>
  <c r="D60" i="43"/>
  <c r="D70" i="43"/>
  <c r="D78" i="43"/>
  <c r="D86" i="43"/>
  <c r="D46" i="43"/>
  <c r="D56" i="43"/>
  <c r="D62" i="43"/>
  <c r="D72" i="43"/>
  <c r="D82" i="43"/>
  <c r="D54" i="43"/>
  <c r="D68" i="43"/>
  <c r="D80" i="43"/>
  <c r="D48" i="43"/>
  <c r="D88" i="43"/>
  <c r="D44" i="43"/>
  <c r="D50" i="43"/>
  <c r="D58" i="43"/>
  <c r="D64" i="43"/>
  <c r="D74" i="43"/>
  <c r="D84" i="43"/>
  <c r="D90" i="43"/>
  <c r="F44" i="42"/>
  <c r="F54" i="42"/>
  <c r="F58" i="42"/>
  <c r="F62" i="42"/>
  <c r="F66" i="42"/>
  <c r="F68" i="42"/>
  <c r="F70" i="42"/>
  <c r="F74" i="42"/>
  <c r="F76" i="42"/>
  <c r="F78" i="42"/>
  <c r="F80" i="42"/>
  <c r="F84" i="42"/>
  <c r="F86" i="42"/>
  <c r="F90" i="42"/>
  <c r="F42" i="42"/>
  <c r="F46" i="42"/>
  <c r="F48" i="42"/>
  <c r="F50" i="42"/>
  <c r="F52" i="42"/>
  <c r="F56" i="42"/>
  <c r="F60" i="42"/>
  <c r="F64" i="42"/>
  <c r="F72" i="42"/>
  <c r="F82" i="42"/>
  <c r="F88" i="42"/>
  <c r="F43" i="42"/>
  <c r="F49" i="42"/>
  <c r="F57" i="42"/>
  <c r="F65" i="42"/>
  <c r="F73" i="42"/>
  <c r="F79" i="42"/>
  <c r="F87" i="42"/>
  <c r="D41" i="42"/>
  <c r="D43" i="42"/>
  <c r="E43" i="42" s="1"/>
  <c r="D45" i="42"/>
  <c r="D47" i="42"/>
  <c r="D49" i="42"/>
  <c r="D51" i="42"/>
  <c r="D53" i="42"/>
  <c r="D55" i="42"/>
  <c r="D57" i="42"/>
  <c r="D59" i="42"/>
  <c r="D61" i="42"/>
  <c r="D63" i="42"/>
  <c r="D65" i="42"/>
  <c r="D67" i="42"/>
  <c r="D69" i="42"/>
  <c r="D71" i="42"/>
  <c r="D73" i="42"/>
  <c r="D75" i="42"/>
  <c r="D77" i="42"/>
  <c r="D79" i="42"/>
  <c r="D81" i="42"/>
  <c r="D83" i="42"/>
  <c r="D85" i="42"/>
  <c r="D87" i="42"/>
  <c r="D89" i="42"/>
  <c r="F45" i="42"/>
  <c r="F53" i="42"/>
  <c r="F61" i="42"/>
  <c r="F67" i="42"/>
  <c r="F75" i="42"/>
  <c r="F83" i="42"/>
  <c r="E41" i="42"/>
  <c r="F47" i="42"/>
  <c r="F55" i="42"/>
  <c r="F63" i="42"/>
  <c r="F71" i="42"/>
  <c r="F77" i="42"/>
  <c r="F85" i="42"/>
  <c r="F41" i="42"/>
  <c r="F51" i="42"/>
  <c r="F59" i="42"/>
  <c r="F69" i="42"/>
  <c r="F81" i="42"/>
  <c r="F89" i="42"/>
  <c r="Z21" i="42"/>
  <c r="D42" i="42"/>
  <c r="E42" i="42" s="1"/>
  <c r="D66" i="42"/>
  <c r="D80" i="42"/>
  <c r="D88" i="42"/>
  <c r="D54" i="42"/>
  <c r="D46" i="42"/>
  <c r="D56" i="42"/>
  <c r="D62" i="42"/>
  <c r="D70" i="42"/>
  <c r="D76" i="42"/>
  <c r="D84" i="42"/>
  <c r="D48" i="42"/>
  <c r="D58" i="42"/>
  <c r="D68" i="42"/>
  <c r="D78" i="42"/>
  <c r="D86" i="42"/>
  <c r="D44" i="42"/>
  <c r="D50" i="42"/>
  <c r="D60" i="42"/>
  <c r="D64" i="42"/>
  <c r="D74" i="42"/>
  <c r="D82" i="42"/>
  <c r="D90" i="42"/>
  <c r="D52" i="42"/>
  <c r="D72" i="42"/>
  <c r="F70" i="41"/>
  <c r="F60" i="41"/>
  <c r="F78" i="41"/>
  <c r="F87" i="41"/>
  <c r="F71" i="41"/>
  <c r="D42" i="41"/>
  <c r="E42" i="41" s="1"/>
  <c r="G42" i="41" s="1"/>
  <c r="D48" i="41"/>
  <c r="D52" i="41"/>
  <c r="D56" i="41"/>
  <c r="D60" i="41"/>
  <c r="D64" i="41"/>
  <c r="D66" i="41"/>
  <c r="D70" i="41"/>
  <c r="D72" i="41"/>
  <c r="D76" i="41"/>
  <c r="D80" i="41"/>
  <c r="D84" i="41"/>
  <c r="D88" i="41"/>
  <c r="D44" i="41"/>
  <c r="D46" i="41"/>
  <c r="D50" i="41"/>
  <c r="D54" i="41"/>
  <c r="D58" i="41"/>
  <c r="D62" i="41"/>
  <c r="D68" i="41"/>
  <c r="D74" i="41"/>
  <c r="D78" i="41"/>
  <c r="D82" i="41"/>
  <c r="D86" i="41"/>
  <c r="D90" i="41"/>
  <c r="F64" i="41"/>
  <c r="F52" i="41"/>
  <c r="F88" i="41"/>
  <c r="F79" i="41"/>
  <c r="F63" i="41"/>
  <c r="F47" i="41"/>
  <c r="G41" i="41"/>
  <c r="E43" i="41"/>
  <c r="G43" i="41" s="1"/>
  <c r="F84" i="40"/>
  <c r="F68" i="40"/>
  <c r="F52" i="40"/>
  <c r="G43" i="40"/>
  <c r="F66" i="40"/>
  <c r="F50" i="40"/>
  <c r="G41" i="40"/>
  <c r="F80" i="40"/>
  <c r="F64" i="40"/>
  <c r="E43" i="40"/>
  <c r="D50" i="40"/>
  <c r="D58" i="40"/>
  <c r="D66" i="40"/>
  <c r="D78" i="40"/>
  <c r="D86" i="40"/>
  <c r="D48" i="40"/>
  <c r="D56" i="40"/>
  <c r="D64" i="40"/>
  <c r="D72" i="40"/>
  <c r="D80" i="40"/>
  <c r="D90" i="40"/>
  <c r="D44" i="40"/>
  <c r="D54" i="40"/>
  <c r="D62" i="40"/>
  <c r="D70" i="40"/>
  <c r="D76" i="40"/>
  <c r="D84" i="40"/>
  <c r="D42" i="40"/>
  <c r="E42" i="40" s="1"/>
  <c r="G42" i="40" s="1"/>
  <c r="D46" i="40"/>
  <c r="D52" i="40"/>
  <c r="D60" i="40"/>
  <c r="D68" i="40"/>
  <c r="D74" i="40"/>
  <c r="D82" i="40"/>
  <c r="D88" i="40"/>
  <c r="Z21" i="40"/>
  <c r="Z21" i="39"/>
  <c r="F84" i="39"/>
  <c r="F90" i="39"/>
  <c r="F53" i="39"/>
  <c r="F67" i="39"/>
  <c r="F79" i="39"/>
  <c r="F42" i="39"/>
  <c r="F44" i="39"/>
  <c r="F46" i="39"/>
  <c r="F48" i="39"/>
  <c r="F50" i="39"/>
  <c r="F52" i="39"/>
  <c r="F54" i="39"/>
  <c r="F56" i="39"/>
  <c r="F58" i="39"/>
  <c r="F60" i="39"/>
  <c r="F62" i="39"/>
  <c r="F64" i="39"/>
  <c r="F66" i="39"/>
  <c r="F68" i="39"/>
  <c r="F70" i="39"/>
  <c r="F72" i="39"/>
  <c r="F74" i="39"/>
  <c r="F76" i="39"/>
  <c r="F78" i="39"/>
  <c r="F80" i="39"/>
  <c r="F82" i="39"/>
  <c r="F86" i="39"/>
  <c r="F88" i="39"/>
  <c r="F45" i="39"/>
  <c r="F51" i="39"/>
  <c r="F61" i="39"/>
  <c r="F69" i="39"/>
  <c r="F81" i="39"/>
  <c r="F41" i="39"/>
  <c r="F55" i="39"/>
  <c r="F65" i="39"/>
  <c r="F75" i="39"/>
  <c r="F87" i="39"/>
  <c r="D41" i="39"/>
  <c r="D43" i="39"/>
  <c r="D45" i="39"/>
  <c r="D47" i="39"/>
  <c r="D49" i="39"/>
  <c r="D51" i="39"/>
  <c r="D53" i="39"/>
  <c r="D55" i="39"/>
  <c r="D57" i="39"/>
  <c r="D59" i="39"/>
  <c r="D61" i="39"/>
  <c r="D63" i="39"/>
  <c r="D65" i="39"/>
  <c r="D67" i="39"/>
  <c r="D69" i="39"/>
  <c r="D71" i="39"/>
  <c r="D73" i="39"/>
  <c r="D75" i="39"/>
  <c r="D77" i="39"/>
  <c r="D79" i="39"/>
  <c r="D81" i="39"/>
  <c r="D83" i="39"/>
  <c r="D85" i="39"/>
  <c r="D87" i="39"/>
  <c r="D89" i="39"/>
  <c r="F47" i="39"/>
  <c r="F57" i="39"/>
  <c r="F71" i="39"/>
  <c r="F85" i="39"/>
  <c r="E41" i="39"/>
  <c r="E42" i="39" s="1"/>
  <c r="F49" i="39"/>
  <c r="F59" i="39"/>
  <c r="F73" i="39"/>
  <c r="F83" i="39"/>
  <c r="F43" i="39"/>
  <c r="F63" i="39"/>
  <c r="F77" i="39"/>
  <c r="F89" i="39"/>
  <c r="G45" i="69" l="1"/>
  <c r="E46" i="69"/>
  <c r="E48" i="68"/>
  <c r="G46" i="68"/>
  <c r="E44" i="67"/>
  <c r="G43" i="67"/>
  <c r="E44" i="66"/>
  <c r="G43" i="66"/>
  <c r="G45" i="65"/>
  <c r="E46" i="65"/>
  <c r="G44" i="65"/>
  <c r="G46" i="64"/>
  <c r="E47" i="64"/>
  <c r="G45" i="64"/>
  <c r="E47" i="63"/>
  <c r="E45" i="62"/>
  <c r="E44" i="61"/>
  <c r="G43" i="61"/>
  <c r="G42" i="61"/>
  <c r="E45" i="60"/>
  <c r="G44" i="60"/>
  <c r="E43" i="59"/>
  <c r="E48" i="58"/>
  <c r="G46" i="58"/>
  <c r="E45" i="57"/>
  <c r="G44" i="57"/>
  <c r="E47" i="56"/>
  <c r="G46" i="56"/>
  <c r="G44" i="56"/>
  <c r="G44" i="55"/>
  <c r="E45" i="55"/>
  <c r="E44" i="54"/>
  <c r="E45" i="53"/>
  <c r="G44" i="53"/>
  <c r="G45" i="52"/>
  <c r="E46" i="52"/>
  <c r="E47" i="51"/>
  <c r="E44" i="50"/>
  <c r="G43" i="50"/>
  <c r="E44" i="48"/>
  <c r="G44" i="48" s="1"/>
  <c r="E43" i="48"/>
  <c r="G43" i="48" s="1"/>
  <c r="G42" i="48"/>
  <c r="G43" i="47"/>
  <c r="E44" i="47"/>
  <c r="G44" i="47" s="1"/>
  <c r="E43" i="47"/>
  <c r="G42" i="47"/>
  <c r="G42" i="46"/>
  <c r="E43" i="46"/>
  <c r="G43" i="46" s="1"/>
  <c r="G44" i="46"/>
  <c r="E44" i="46"/>
  <c r="E45" i="46"/>
  <c r="G45" i="46" s="1"/>
  <c r="G42" i="45"/>
  <c r="G41" i="45"/>
  <c r="E43" i="45"/>
  <c r="E44" i="45" s="1"/>
  <c r="E46" i="44"/>
  <c r="G45" i="44"/>
  <c r="G41" i="43"/>
  <c r="E43" i="43"/>
  <c r="E44" i="43" s="1"/>
  <c r="G42" i="43"/>
  <c r="G41" i="42"/>
  <c r="G42" i="42"/>
  <c r="E44" i="42"/>
  <c r="G44" i="42" s="1"/>
  <c r="E45" i="42"/>
  <c r="E46" i="42" s="1"/>
  <c r="G45" i="42"/>
  <c r="G43" i="42"/>
  <c r="E44" i="41"/>
  <c r="E44" i="40"/>
  <c r="E49" i="39"/>
  <c r="E50" i="39" s="1"/>
  <c r="E51" i="39" s="1"/>
  <c r="E47" i="39"/>
  <c r="E48" i="39" s="1"/>
  <c r="G41" i="39"/>
  <c r="G43" i="39"/>
  <c r="E45" i="39"/>
  <c r="E46" i="39" s="1"/>
  <c r="G48" i="39"/>
  <c r="G47" i="39"/>
  <c r="E43" i="39"/>
  <c r="E44" i="39" s="1"/>
  <c r="G46" i="39"/>
  <c r="G44" i="39"/>
  <c r="G42" i="39"/>
  <c r="G45" i="39"/>
  <c r="E47" i="69" l="1"/>
  <c r="G46" i="69"/>
  <c r="E49" i="68"/>
  <c r="G48" i="68"/>
  <c r="E45" i="67"/>
  <c r="G44" i="67"/>
  <c r="E45" i="66"/>
  <c r="G44" i="66"/>
  <c r="G46" i="65"/>
  <c r="E47" i="65"/>
  <c r="G47" i="64"/>
  <c r="E48" i="64"/>
  <c r="E48" i="63"/>
  <c r="G47" i="63"/>
  <c r="E46" i="62"/>
  <c r="G45" i="62"/>
  <c r="G44" i="61"/>
  <c r="E45" i="61"/>
  <c r="E46" i="60"/>
  <c r="G45" i="60"/>
  <c r="E44" i="59"/>
  <c r="G43" i="59"/>
  <c r="E49" i="58"/>
  <c r="G48" i="58"/>
  <c r="G45" i="57"/>
  <c r="E46" i="57"/>
  <c r="G47" i="56"/>
  <c r="E48" i="56"/>
  <c r="G45" i="55"/>
  <c r="E46" i="55"/>
  <c r="G44" i="54"/>
  <c r="E45" i="54"/>
  <c r="G45" i="53"/>
  <c r="E46" i="53"/>
  <c r="E47" i="52"/>
  <c r="G46" i="52"/>
  <c r="E48" i="51"/>
  <c r="G47" i="51"/>
  <c r="E45" i="50"/>
  <c r="G44" i="50"/>
  <c r="E45" i="48"/>
  <c r="E45" i="47"/>
  <c r="E46" i="46"/>
  <c r="G44" i="45"/>
  <c r="E45" i="45"/>
  <c r="G43" i="45"/>
  <c r="G46" i="44"/>
  <c r="E47" i="44"/>
  <c r="G44" i="43"/>
  <c r="E45" i="43"/>
  <c r="G43" i="43"/>
  <c r="G46" i="42"/>
  <c r="E47" i="42"/>
  <c r="G44" i="41"/>
  <c r="E45" i="41"/>
  <c r="E45" i="40"/>
  <c r="G44" i="40"/>
  <c r="E52" i="39"/>
  <c r="G51" i="39"/>
  <c r="G50" i="39"/>
  <c r="G49" i="39"/>
  <c r="G47" i="69" l="1"/>
  <c r="E48" i="69"/>
  <c r="G49" i="68"/>
  <c r="E50" i="68"/>
  <c r="G45" i="67"/>
  <c r="E46" i="67"/>
  <c r="G45" i="66"/>
  <c r="E46" i="66"/>
  <c r="G47" i="65"/>
  <c r="E48" i="65"/>
  <c r="E49" i="64"/>
  <c r="G48" i="64"/>
  <c r="G48" i="63"/>
  <c r="E49" i="63"/>
  <c r="G46" i="62"/>
  <c r="E47" i="62"/>
  <c r="G45" i="61"/>
  <c r="E46" i="61"/>
  <c r="E47" i="60"/>
  <c r="G46" i="60"/>
  <c r="E45" i="59"/>
  <c r="G44" i="59"/>
  <c r="E50" i="58"/>
  <c r="G49" i="58"/>
  <c r="E47" i="57"/>
  <c r="G46" i="57"/>
  <c r="E49" i="56"/>
  <c r="G48" i="56"/>
  <c r="G46" i="55"/>
  <c r="E47" i="55"/>
  <c r="G45" i="54"/>
  <c r="E46" i="54"/>
  <c r="E47" i="53"/>
  <c r="G46" i="53"/>
  <c r="E48" i="52"/>
  <c r="G47" i="52"/>
  <c r="G48" i="51"/>
  <c r="E49" i="51"/>
  <c r="G45" i="50"/>
  <c r="E46" i="50"/>
  <c r="E46" i="48"/>
  <c r="G45" i="48"/>
  <c r="E46" i="47"/>
  <c r="G45" i="47"/>
  <c r="G46" i="46"/>
  <c r="E47" i="46"/>
  <c r="G45" i="45"/>
  <c r="E46" i="45"/>
  <c r="G47" i="44"/>
  <c r="E48" i="44"/>
  <c r="G45" i="43"/>
  <c r="E46" i="43"/>
  <c r="G47" i="42"/>
  <c r="E48" i="42"/>
  <c r="G45" i="41"/>
  <c r="E46" i="41"/>
  <c r="G45" i="40"/>
  <c r="E46" i="40"/>
  <c r="G52" i="39"/>
  <c r="E53" i="39"/>
  <c r="R19" i="29"/>
  <c r="F19" i="29"/>
  <c r="R18" i="29"/>
  <c r="F18" i="29"/>
  <c r="R17" i="29"/>
  <c r="F17" i="29"/>
  <c r="R16" i="29"/>
  <c r="F16" i="29"/>
  <c r="R15" i="29"/>
  <c r="F15" i="29"/>
  <c r="R14" i="29"/>
  <c r="F14" i="29"/>
  <c r="R13" i="29"/>
  <c r="F13" i="29"/>
  <c r="R12" i="29"/>
  <c r="F12" i="29"/>
  <c r="R11" i="29"/>
  <c r="F11" i="29"/>
  <c r="R10" i="29"/>
  <c r="F10" i="29"/>
  <c r="X9" i="29"/>
  <c r="W9" i="29"/>
  <c r="V9" i="29"/>
  <c r="L9" i="29"/>
  <c r="K9" i="29"/>
  <c r="J9" i="29"/>
  <c r="B6" i="29"/>
  <c r="C6" i="29" s="1"/>
  <c r="B5" i="29"/>
  <c r="C5" i="29" s="1"/>
  <c r="B4" i="29"/>
  <c r="C4" i="29" s="1"/>
  <c r="R19" i="28"/>
  <c r="F19" i="28"/>
  <c r="R18" i="28"/>
  <c r="F18" i="28"/>
  <c r="R17" i="28"/>
  <c r="F17" i="28"/>
  <c r="R16" i="28"/>
  <c r="F16" i="28"/>
  <c r="R15" i="28"/>
  <c r="F15" i="28"/>
  <c r="R14" i="28"/>
  <c r="F14" i="28"/>
  <c r="R13" i="28"/>
  <c r="F13" i="28"/>
  <c r="R12" i="28"/>
  <c r="F12" i="28"/>
  <c r="R11" i="28"/>
  <c r="F11" i="28"/>
  <c r="R10" i="28"/>
  <c r="F10" i="28"/>
  <c r="X9" i="28"/>
  <c r="W9" i="28"/>
  <c r="V9" i="28"/>
  <c r="L9" i="28"/>
  <c r="K9" i="28"/>
  <c r="J9" i="28"/>
  <c r="B6" i="28"/>
  <c r="C6" i="28" s="1"/>
  <c r="B5" i="28"/>
  <c r="C5" i="28" s="1"/>
  <c r="B4" i="28"/>
  <c r="C4" i="28" s="1"/>
  <c r="E49" i="69" l="1"/>
  <c r="G48" i="69"/>
  <c r="E51" i="68"/>
  <c r="G50" i="68"/>
  <c r="G46" i="67"/>
  <c r="E47" i="67"/>
  <c r="G46" i="66"/>
  <c r="E47" i="66"/>
  <c r="G48" i="65"/>
  <c r="E49" i="65"/>
  <c r="E50" i="64"/>
  <c r="G49" i="64"/>
  <c r="E50" i="63"/>
  <c r="G49" i="63"/>
  <c r="E48" i="62"/>
  <c r="G47" i="62"/>
  <c r="G46" i="61"/>
  <c r="E47" i="61"/>
  <c r="E48" i="60"/>
  <c r="G47" i="60"/>
  <c r="E46" i="59"/>
  <c r="G45" i="59"/>
  <c r="E51" i="58"/>
  <c r="G50" i="58"/>
  <c r="E48" i="57"/>
  <c r="G47" i="57"/>
  <c r="G49" i="56"/>
  <c r="E50" i="56"/>
  <c r="G47" i="55"/>
  <c r="E48" i="55"/>
  <c r="E47" i="54"/>
  <c r="G46" i="54"/>
  <c r="E48" i="53"/>
  <c r="G47" i="53"/>
  <c r="G48" i="52"/>
  <c r="E49" i="52"/>
  <c r="E50" i="51"/>
  <c r="G49" i="51"/>
  <c r="G46" i="50"/>
  <c r="E47" i="50"/>
  <c r="G46" i="48"/>
  <c r="E47" i="48"/>
  <c r="E47" i="47"/>
  <c r="G46" i="47"/>
  <c r="E48" i="46"/>
  <c r="G47" i="46"/>
  <c r="G46" i="45"/>
  <c r="E47" i="45"/>
  <c r="E49" i="44"/>
  <c r="G48" i="44"/>
  <c r="G46" i="43"/>
  <c r="E47" i="43"/>
  <c r="E49" i="42"/>
  <c r="G48" i="42"/>
  <c r="G46" i="41"/>
  <c r="E47" i="41"/>
  <c r="E47" i="40"/>
  <c r="G46" i="40"/>
  <c r="E54" i="39"/>
  <c r="G53" i="39"/>
  <c r="J12" i="28"/>
  <c r="J18" i="28"/>
  <c r="V19" i="29"/>
  <c r="V12" i="28"/>
  <c r="X18" i="28"/>
  <c r="J11" i="28"/>
  <c r="J13" i="28"/>
  <c r="J19" i="28"/>
  <c r="V11" i="28"/>
  <c r="V19" i="28"/>
  <c r="V16" i="29"/>
  <c r="J11" i="29"/>
  <c r="J17" i="29"/>
  <c r="V11" i="29"/>
  <c r="V17" i="28"/>
  <c r="J12" i="29"/>
  <c r="V12" i="29"/>
  <c r="J13" i="29"/>
  <c r="J19" i="29"/>
  <c r="F21" i="29"/>
  <c r="U19" i="29"/>
  <c r="V10" i="29"/>
  <c r="S11" i="29"/>
  <c r="V18" i="28"/>
  <c r="J17" i="28"/>
  <c r="L14" i="28"/>
  <c r="K13" i="28"/>
  <c r="U19" i="28"/>
  <c r="V10" i="28"/>
  <c r="S11" i="28"/>
  <c r="W13" i="29"/>
  <c r="K17" i="29"/>
  <c r="K14" i="29"/>
  <c r="X14" i="29"/>
  <c r="X17" i="29"/>
  <c r="L15" i="29"/>
  <c r="L18" i="29"/>
  <c r="W15" i="29"/>
  <c r="W18" i="29"/>
  <c r="L16" i="29"/>
  <c r="K19" i="29"/>
  <c r="L11" i="29"/>
  <c r="X16" i="29"/>
  <c r="L17" i="29"/>
  <c r="L14" i="29"/>
  <c r="L19" i="29"/>
  <c r="X18" i="29"/>
  <c r="X10" i="29"/>
  <c r="X19" i="29"/>
  <c r="L12" i="29"/>
  <c r="X11" i="29"/>
  <c r="X13" i="29"/>
  <c r="W16" i="29"/>
  <c r="K13" i="29"/>
  <c r="K18" i="29"/>
  <c r="W17" i="29"/>
  <c r="Z17" i="29" s="1"/>
  <c r="W10" i="29"/>
  <c r="W12" i="29"/>
  <c r="W19" i="29"/>
  <c r="K12" i="29"/>
  <c r="W11" i="29"/>
  <c r="K11" i="29"/>
  <c r="S16" i="29"/>
  <c r="G10" i="29"/>
  <c r="X12" i="29"/>
  <c r="S15" i="29"/>
  <c r="G16" i="29"/>
  <c r="I18" i="29"/>
  <c r="V18" i="29"/>
  <c r="L13" i="29"/>
  <c r="U17" i="29"/>
  <c r="R20" i="29"/>
  <c r="S14" i="29"/>
  <c r="G15" i="29"/>
  <c r="U16" i="29"/>
  <c r="I17" i="29"/>
  <c r="V17" i="29"/>
  <c r="J18" i="29"/>
  <c r="G17" i="29"/>
  <c r="U15" i="29"/>
  <c r="I16" i="29"/>
  <c r="K10" i="29"/>
  <c r="S12" i="29"/>
  <c r="G13" i="29"/>
  <c r="U14" i="29"/>
  <c r="I15" i="29"/>
  <c r="V15" i="29"/>
  <c r="J16" i="29"/>
  <c r="F20" i="29"/>
  <c r="I19" i="29"/>
  <c r="G14" i="29"/>
  <c r="V14" i="29"/>
  <c r="S19" i="29"/>
  <c r="U18" i="29"/>
  <c r="J10" i="29"/>
  <c r="S13" i="29"/>
  <c r="L10" i="29"/>
  <c r="U13" i="29"/>
  <c r="J15" i="29"/>
  <c r="K16" i="29"/>
  <c r="G11" i="29"/>
  <c r="U12" i="29"/>
  <c r="I13" i="29"/>
  <c r="V13" i="29"/>
  <c r="J14" i="29"/>
  <c r="W14" i="29"/>
  <c r="K15" i="29"/>
  <c r="X15" i="29"/>
  <c r="S18" i="29"/>
  <c r="G19" i="29"/>
  <c r="I11" i="29"/>
  <c r="R21" i="29"/>
  <c r="G12" i="29"/>
  <c r="I14" i="29"/>
  <c r="S10" i="29"/>
  <c r="U11" i="29"/>
  <c r="I12" i="29"/>
  <c r="S17" i="29"/>
  <c r="G18" i="29"/>
  <c r="X15" i="28"/>
  <c r="W15" i="28"/>
  <c r="U18" i="28"/>
  <c r="V15" i="28"/>
  <c r="F21" i="28"/>
  <c r="G18" i="28"/>
  <c r="I12" i="28"/>
  <c r="I14" i="28"/>
  <c r="L10" i="28"/>
  <c r="I17" i="28"/>
  <c r="I18" i="28"/>
  <c r="I19" i="28"/>
  <c r="G19" i="28"/>
  <c r="I13" i="28"/>
  <c r="G11" i="28"/>
  <c r="G15" i="28"/>
  <c r="G16" i="28"/>
  <c r="G10" i="28"/>
  <c r="G12" i="28"/>
  <c r="F20" i="28"/>
  <c r="I15" i="28"/>
  <c r="G13" i="28"/>
  <c r="K10" i="28"/>
  <c r="I16" i="28"/>
  <c r="G14" i="28"/>
  <c r="J10" i="28"/>
  <c r="K16" i="28"/>
  <c r="L16" i="28"/>
  <c r="J16" i="28"/>
  <c r="X13" i="28"/>
  <c r="K14" i="28"/>
  <c r="S16" i="28"/>
  <c r="W13" i="28"/>
  <c r="Z13" i="28" s="1"/>
  <c r="L19" i="28"/>
  <c r="W10" i="28"/>
  <c r="W19" i="28"/>
  <c r="W11" i="28"/>
  <c r="K12" i="28"/>
  <c r="K17" i="28"/>
  <c r="W16" i="28"/>
  <c r="K19" i="28"/>
  <c r="K11" i="28"/>
  <c r="K18" i="28"/>
  <c r="W17" i="28"/>
  <c r="W18" i="28"/>
  <c r="Z18" i="28" s="1"/>
  <c r="G17" i="28"/>
  <c r="I11" i="28"/>
  <c r="W12" i="28"/>
  <c r="L17" i="28"/>
  <c r="X16" i="28"/>
  <c r="X19" i="28"/>
  <c r="X11" i="28"/>
  <c r="X12" i="28"/>
  <c r="L18" i="28"/>
  <c r="X17" i="28"/>
  <c r="L13" i="28"/>
  <c r="X10" i="28"/>
  <c r="L12" i="28"/>
  <c r="L11" i="28"/>
  <c r="X14" i="28"/>
  <c r="L15" i="28"/>
  <c r="U16" i="28"/>
  <c r="S13" i="28"/>
  <c r="U15" i="28"/>
  <c r="V16" i="28"/>
  <c r="R21" i="28"/>
  <c r="U17" i="28"/>
  <c r="S12" i="28"/>
  <c r="U14" i="28"/>
  <c r="S15" i="28"/>
  <c r="S19" i="28"/>
  <c r="R20" i="28"/>
  <c r="U12" i="28"/>
  <c r="V13" i="28"/>
  <c r="J14" i="28"/>
  <c r="W14" i="28"/>
  <c r="K15" i="28"/>
  <c r="S18" i="28"/>
  <c r="S14" i="28"/>
  <c r="U13" i="28"/>
  <c r="V14" i="28"/>
  <c r="J15" i="28"/>
  <c r="S10" i="28"/>
  <c r="U11" i="28"/>
  <c r="S17" i="28"/>
  <c r="R19" i="27"/>
  <c r="F19" i="27"/>
  <c r="R18" i="27"/>
  <c r="F18" i="27"/>
  <c r="R17" i="27"/>
  <c r="F17" i="27"/>
  <c r="R16" i="27"/>
  <c r="F16" i="27"/>
  <c r="L16" i="27" s="1"/>
  <c r="R15" i="27"/>
  <c r="F15" i="27"/>
  <c r="R14" i="27"/>
  <c r="F14" i="27"/>
  <c r="R13" i="27"/>
  <c r="F13" i="27"/>
  <c r="R12" i="27"/>
  <c r="V12" i="27" s="1"/>
  <c r="F12" i="27"/>
  <c r="R11" i="27"/>
  <c r="F11" i="27"/>
  <c r="R10" i="27"/>
  <c r="F10" i="27"/>
  <c r="X9" i="27"/>
  <c r="W9" i="27"/>
  <c r="V9" i="27"/>
  <c r="L9" i="27"/>
  <c r="K9" i="27"/>
  <c r="J9" i="27"/>
  <c r="B6" i="27"/>
  <c r="C6" i="27" s="1"/>
  <c r="B5" i="27"/>
  <c r="C5" i="27" s="1"/>
  <c r="B4" i="27"/>
  <c r="C4" i="27" s="1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S10" i="26" s="1"/>
  <c r="F10" i="26"/>
  <c r="X9" i="26"/>
  <c r="W9" i="26"/>
  <c r="V9" i="26"/>
  <c r="L9" i="26"/>
  <c r="K9" i="26"/>
  <c r="J9" i="26"/>
  <c r="B6" i="26"/>
  <c r="C6" i="26" s="1"/>
  <c r="B5" i="26"/>
  <c r="C5" i="26" s="1"/>
  <c r="B4" i="26"/>
  <c r="C4" i="26" s="1"/>
  <c r="R19" i="25"/>
  <c r="F19" i="25"/>
  <c r="R18" i="25"/>
  <c r="F18" i="25"/>
  <c r="R17" i="25"/>
  <c r="F17" i="25"/>
  <c r="R16" i="25"/>
  <c r="F16" i="25"/>
  <c r="R15" i="25"/>
  <c r="F15" i="25"/>
  <c r="R14" i="25"/>
  <c r="F14" i="25"/>
  <c r="R13" i="25"/>
  <c r="F13" i="25"/>
  <c r="R12" i="25"/>
  <c r="F12" i="25"/>
  <c r="R11" i="25"/>
  <c r="F11" i="25"/>
  <c r="R10" i="25"/>
  <c r="F10" i="25"/>
  <c r="X9" i="25"/>
  <c r="W9" i="25"/>
  <c r="V9" i="25"/>
  <c r="L9" i="25"/>
  <c r="K9" i="25"/>
  <c r="J9" i="25"/>
  <c r="B6" i="25"/>
  <c r="C6" i="25" s="1"/>
  <c r="B5" i="25"/>
  <c r="C5" i="25" s="1"/>
  <c r="B4" i="25"/>
  <c r="C4" i="25" s="1"/>
  <c r="R19" i="24"/>
  <c r="F19" i="24"/>
  <c r="R18" i="24"/>
  <c r="F18" i="24"/>
  <c r="R17" i="24"/>
  <c r="F17" i="24"/>
  <c r="R16" i="24"/>
  <c r="F16" i="24"/>
  <c r="R15" i="24"/>
  <c r="F15" i="24"/>
  <c r="R14" i="24"/>
  <c r="F14" i="24"/>
  <c r="R13" i="24"/>
  <c r="W13" i="24" s="1"/>
  <c r="F13" i="24"/>
  <c r="R12" i="24"/>
  <c r="F12" i="24"/>
  <c r="R11" i="24"/>
  <c r="F11" i="24"/>
  <c r="R10" i="24"/>
  <c r="F10" i="24"/>
  <c r="X9" i="24"/>
  <c r="W9" i="24"/>
  <c r="V9" i="24"/>
  <c r="L9" i="24"/>
  <c r="K9" i="24"/>
  <c r="J9" i="24"/>
  <c r="B6" i="24"/>
  <c r="C6" i="24" s="1"/>
  <c r="B5" i="24"/>
  <c r="C5" i="24" s="1"/>
  <c r="B4" i="24"/>
  <c r="C4" i="24" s="1"/>
  <c r="R19" i="23"/>
  <c r="F19" i="23"/>
  <c r="R18" i="23"/>
  <c r="F18" i="23"/>
  <c r="R17" i="23"/>
  <c r="F17" i="23"/>
  <c r="R16" i="23"/>
  <c r="F16" i="23"/>
  <c r="R15" i="23"/>
  <c r="F15" i="23"/>
  <c r="R14" i="23"/>
  <c r="F14" i="23"/>
  <c r="R13" i="23"/>
  <c r="F13" i="23"/>
  <c r="R12" i="23"/>
  <c r="F12" i="23"/>
  <c r="R11" i="23"/>
  <c r="V11" i="23" s="1"/>
  <c r="F11" i="23"/>
  <c r="R10" i="23"/>
  <c r="F10" i="23"/>
  <c r="I12" i="23" s="1"/>
  <c r="X9" i="23"/>
  <c r="W9" i="23"/>
  <c r="V9" i="23"/>
  <c r="L9" i="23"/>
  <c r="K9" i="23"/>
  <c r="J9" i="23"/>
  <c r="B6" i="23"/>
  <c r="C6" i="23" s="1"/>
  <c r="L12" i="23" s="1"/>
  <c r="B5" i="23"/>
  <c r="C5" i="23" s="1"/>
  <c r="B4" i="23"/>
  <c r="C4" i="23" s="1"/>
  <c r="R19" i="22"/>
  <c r="F19" i="22"/>
  <c r="R18" i="22"/>
  <c r="F18" i="22"/>
  <c r="R17" i="22"/>
  <c r="F17" i="22"/>
  <c r="R16" i="22"/>
  <c r="F16" i="22"/>
  <c r="K16" i="22" s="1"/>
  <c r="R15" i="22"/>
  <c r="F15" i="22"/>
  <c r="R14" i="22"/>
  <c r="F14" i="22"/>
  <c r="R13" i="22"/>
  <c r="F13" i="22"/>
  <c r="R12" i="22"/>
  <c r="F12" i="22"/>
  <c r="R11" i="22"/>
  <c r="F11" i="22"/>
  <c r="R10" i="22"/>
  <c r="F10" i="22"/>
  <c r="X9" i="22"/>
  <c r="W9" i="22"/>
  <c r="V9" i="22"/>
  <c r="L9" i="22"/>
  <c r="K9" i="22"/>
  <c r="J9" i="22"/>
  <c r="B6" i="22"/>
  <c r="C6" i="22" s="1"/>
  <c r="B5" i="22"/>
  <c r="C5" i="22" s="1"/>
  <c r="B4" i="22"/>
  <c r="C4" i="22" s="1"/>
  <c r="R19" i="21"/>
  <c r="F19" i="21"/>
  <c r="L19" i="21" s="1"/>
  <c r="R18" i="21"/>
  <c r="F18" i="21"/>
  <c r="R17" i="21"/>
  <c r="F17" i="21"/>
  <c r="J17" i="21" s="1"/>
  <c r="R16" i="21"/>
  <c r="F16" i="21"/>
  <c r="R15" i="21"/>
  <c r="F15" i="21"/>
  <c r="R14" i="21"/>
  <c r="F14" i="21"/>
  <c r="R13" i="21"/>
  <c r="F13" i="21"/>
  <c r="R12" i="21"/>
  <c r="F12" i="21"/>
  <c r="R11" i="21"/>
  <c r="F11" i="21"/>
  <c r="J11" i="21" s="1"/>
  <c r="R10" i="21"/>
  <c r="F10" i="21"/>
  <c r="X9" i="21"/>
  <c r="W9" i="21"/>
  <c r="V9" i="21"/>
  <c r="L9" i="21"/>
  <c r="K9" i="21"/>
  <c r="J9" i="21"/>
  <c r="C6" i="21"/>
  <c r="B6" i="21"/>
  <c r="B5" i="21"/>
  <c r="C5" i="21" s="1"/>
  <c r="C4" i="21"/>
  <c r="B4" i="21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X9" i="20"/>
  <c r="W9" i="20"/>
  <c r="V9" i="20"/>
  <c r="L9" i="20"/>
  <c r="K9" i="20"/>
  <c r="J9" i="20"/>
  <c r="B6" i="20"/>
  <c r="C6" i="20" s="1"/>
  <c r="B5" i="20"/>
  <c r="C5" i="20" s="1"/>
  <c r="B4" i="20"/>
  <c r="C4" i="20" s="1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X9" i="19"/>
  <c r="W9" i="19"/>
  <c r="V9" i="19"/>
  <c r="L9" i="19"/>
  <c r="K9" i="19"/>
  <c r="J9" i="19"/>
  <c r="B6" i="19"/>
  <c r="C6" i="19" s="1"/>
  <c r="B5" i="19"/>
  <c r="C5" i="19" s="1"/>
  <c r="B4" i="19"/>
  <c r="C4" i="19" s="1"/>
  <c r="E50" i="69" l="1"/>
  <c r="G49" i="69"/>
  <c r="G51" i="68"/>
  <c r="E52" i="68"/>
  <c r="G47" i="67"/>
  <c r="E48" i="67"/>
  <c r="E48" i="66"/>
  <c r="G47" i="66"/>
  <c r="G49" i="65"/>
  <c r="E50" i="65"/>
  <c r="G50" i="64"/>
  <c r="E51" i="64"/>
  <c r="E51" i="63"/>
  <c r="G50" i="63"/>
  <c r="G48" i="62"/>
  <c r="E49" i="62"/>
  <c r="E48" i="61"/>
  <c r="G47" i="61"/>
  <c r="G48" i="60"/>
  <c r="E49" i="60"/>
  <c r="G46" i="59"/>
  <c r="E47" i="59"/>
  <c r="G51" i="58"/>
  <c r="E52" i="58"/>
  <c r="E49" i="57"/>
  <c r="G48" i="57"/>
  <c r="E51" i="56"/>
  <c r="G50" i="56"/>
  <c r="E49" i="55"/>
  <c r="G48" i="55"/>
  <c r="G47" i="54"/>
  <c r="E48" i="54"/>
  <c r="E49" i="53"/>
  <c r="G48" i="53"/>
  <c r="E50" i="52"/>
  <c r="G49" i="52"/>
  <c r="G50" i="51"/>
  <c r="E51" i="51"/>
  <c r="E48" i="50"/>
  <c r="G47" i="50"/>
  <c r="E48" i="48"/>
  <c r="G47" i="48"/>
  <c r="G47" i="47"/>
  <c r="E48" i="47"/>
  <c r="E49" i="46"/>
  <c r="G48" i="46"/>
  <c r="E48" i="45"/>
  <c r="G47" i="45"/>
  <c r="E50" i="44"/>
  <c r="G49" i="44"/>
  <c r="G47" i="43"/>
  <c r="E48" i="43"/>
  <c r="G49" i="42"/>
  <c r="E50" i="42"/>
  <c r="G47" i="41"/>
  <c r="E48" i="41"/>
  <c r="G47" i="40"/>
  <c r="E48" i="40"/>
  <c r="E55" i="39"/>
  <c r="G54" i="39"/>
  <c r="V16" i="25"/>
  <c r="L15" i="23"/>
  <c r="J12" i="24"/>
  <c r="L12" i="26"/>
  <c r="V16" i="21"/>
  <c r="L11" i="23"/>
  <c r="L16" i="23"/>
  <c r="J13" i="24"/>
  <c r="V11" i="21"/>
  <c r="X17" i="21"/>
  <c r="L17" i="23"/>
  <c r="J17" i="25"/>
  <c r="J12" i="21"/>
  <c r="L18" i="21"/>
  <c r="X17" i="23"/>
  <c r="V11" i="25"/>
  <c r="L16" i="21"/>
  <c r="V12" i="21"/>
  <c r="X18" i="21"/>
  <c r="L18" i="23"/>
  <c r="J12" i="25"/>
  <c r="X15" i="23"/>
  <c r="J13" i="21"/>
  <c r="X18" i="23"/>
  <c r="V12" i="25"/>
  <c r="X18" i="25"/>
  <c r="V12" i="24"/>
  <c r="V13" i="19"/>
  <c r="V19" i="21"/>
  <c r="L19" i="23"/>
  <c r="J13" i="25"/>
  <c r="L16" i="26"/>
  <c r="J14" i="19"/>
  <c r="W13" i="23"/>
  <c r="V19" i="23"/>
  <c r="V16" i="24"/>
  <c r="V19" i="25"/>
  <c r="V16" i="26"/>
  <c r="Z11" i="28"/>
  <c r="V19" i="24"/>
  <c r="X14" i="21"/>
  <c r="J17" i="24"/>
  <c r="Z19" i="29"/>
  <c r="J16" i="21"/>
  <c r="X16" i="23"/>
  <c r="L15" i="21"/>
  <c r="V12" i="22"/>
  <c r="X14" i="23"/>
  <c r="V11" i="24"/>
  <c r="X14" i="25"/>
  <c r="Z14" i="29"/>
  <c r="T13" i="29"/>
  <c r="Y13" i="29" s="1"/>
  <c r="T18" i="29"/>
  <c r="Y18" i="29" s="1"/>
  <c r="T19" i="29"/>
  <c r="Y19" i="29" s="1"/>
  <c r="T17" i="29"/>
  <c r="Y17" i="29" s="1"/>
  <c r="T10" i="29"/>
  <c r="Y10" i="29" s="1"/>
  <c r="T14" i="29"/>
  <c r="Y14" i="29" s="1"/>
  <c r="Z11" i="29"/>
  <c r="H13" i="29"/>
  <c r="M13" i="29" s="1"/>
  <c r="H12" i="29"/>
  <c r="M12" i="29" s="1"/>
  <c r="T12" i="29"/>
  <c r="Y12" i="29" s="1"/>
  <c r="T15" i="29"/>
  <c r="Y15" i="29" s="1"/>
  <c r="V21" i="29"/>
  <c r="H18" i="29"/>
  <c r="M18" i="29" s="1"/>
  <c r="H19" i="29"/>
  <c r="M19" i="29" s="1"/>
  <c r="H11" i="29"/>
  <c r="M11" i="29" s="1"/>
  <c r="H14" i="29"/>
  <c r="M14" i="29" s="1"/>
  <c r="H15" i="29"/>
  <c r="M15" i="29" s="1"/>
  <c r="Z17" i="28"/>
  <c r="Z16" i="28"/>
  <c r="V21" i="28"/>
  <c r="T18" i="28"/>
  <c r="Y18" i="28" s="1"/>
  <c r="T15" i="28"/>
  <c r="Y15" i="28" s="1"/>
  <c r="T12" i="28"/>
  <c r="Y12" i="28" s="1"/>
  <c r="T10" i="28"/>
  <c r="Y10" i="28" s="1"/>
  <c r="H15" i="28"/>
  <c r="M15" i="28" s="1"/>
  <c r="K21" i="28"/>
  <c r="T17" i="28"/>
  <c r="Y17" i="28" s="1"/>
  <c r="H11" i="28"/>
  <c r="M11" i="28" s="1"/>
  <c r="H17" i="28"/>
  <c r="M17" i="28" s="1"/>
  <c r="H13" i="28"/>
  <c r="M13" i="28" s="1"/>
  <c r="H19" i="28"/>
  <c r="M19" i="28" s="1"/>
  <c r="H12" i="28"/>
  <c r="M12" i="28" s="1"/>
  <c r="U19" i="27"/>
  <c r="U18" i="27"/>
  <c r="F21" i="27"/>
  <c r="U19" i="26"/>
  <c r="F21" i="26"/>
  <c r="S12" i="26"/>
  <c r="J15" i="25"/>
  <c r="F21" i="25"/>
  <c r="U19" i="25"/>
  <c r="U18" i="25"/>
  <c r="X19" i="23"/>
  <c r="U19" i="23"/>
  <c r="X11" i="23"/>
  <c r="I14" i="23"/>
  <c r="L10" i="23"/>
  <c r="G10" i="23"/>
  <c r="G11" i="23"/>
  <c r="I13" i="23"/>
  <c r="F21" i="23"/>
  <c r="J14" i="24"/>
  <c r="U19" i="24"/>
  <c r="F21" i="24"/>
  <c r="U18" i="24"/>
  <c r="U19" i="22"/>
  <c r="F21" i="22"/>
  <c r="U14" i="22"/>
  <c r="I15" i="22"/>
  <c r="G11" i="22"/>
  <c r="J19" i="21"/>
  <c r="V18" i="21"/>
  <c r="J18" i="21"/>
  <c r="V17" i="21"/>
  <c r="U19" i="21"/>
  <c r="F21" i="21"/>
  <c r="V10" i="21"/>
  <c r="I13" i="21"/>
  <c r="G10" i="21"/>
  <c r="G12" i="21"/>
  <c r="G11" i="21"/>
  <c r="U19" i="20"/>
  <c r="S16" i="20"/>
  <c r="F21" i="20"/>
  <c r="I11" i="20"/>
  <c r="J15" i="19"/>
  <c r="I14" i="19"/>
  <c r="S19" i="19"/>
  <c r="I13" i="19"/>
  <c r="F20" i="19"/>
  <c r="L20" i="19" s="1"/>
  <c r="G11" i="19"/>
  <c r="G19" i="19"/>
  <c r="H16" i="29"/>
  <c r="M16" i="29" s="1"/>
  <c r="K21" i="29"/>
  <c r="L21" i="29"/>
  <c r="K20" i="29"/>
  <c r="G20" i="29"/>
  <c r="J20" i="29"/>
  <c r="L20" i="29"/>
  <c r="Z12" i="29"/>
  <c r="X20" i="29"/>
  <c r="V20" i="29"/>
  <c r="W20" i="29"/>
  <c r="S20" i="29"/>
  <c r="H10" i="29"/>
  <c r="M10" i="29" s="1"/>
  <c r="W21" i="29"/>
  <c r="Z10" i="29"/>
  <c r="T11" i="29"/>
  <c r="Y11" i="29" s="1"/>
  <c r="Z16" i="29"/>
  <c r="J21" i="29"/>
  <c r="H17" i="29"/>
  <c r="M17" i="29" s="1"/>
  <c r="T16" i="29"/>
  <c r="Y16" i="29" s="1"/>
  <c r="X21" i="29"/>
  <c r="Z18" i="29"/>
  <c r="Z15" i="29"/>
  <c r="Z13" i="29"/>
  <c r="T16" i="28"/>
  <c r="Y16" i="28" s="1"/>
  <c r="Z14" i="28"/>
  <c r="Z19" i="28"/>
  <c r="H18" i="28"/>
  <c r="M18" i="28" s="1"/>
  <c r="W21" i="28"/>
  <c r="Z10" i="28"/>
  <c r="K20" i="28"/>
  <c r="G20" i="28"/>
  <c r="J20" i="28"/>
  <c r="L20" i="28"/>
  <c r="X21" i="28"/>
  <c r="X20" i="28"/>
  <c r="S20" i="28"/>
  <c r="W20" i="28"/>
  <c r="V20" i="28"/>
  <c r="Z12" i="28"/>
  <c r="J21" i="28"/>
  <c r="H10" i="28"/>
  <c r="M10" i="28" s="1"/>
  <c r="Z15" i="28"/>
  <c r="T14" i="28"/>
  <c r="Y14" i="28" s="1"/>
  <c r="T19" i="28"/>
  <c r="Y19" i="28" s="1"/>
  <c r="T13" i="28"/>
  <c r="Y13" i="28" s="1"/>
  <c r="T11" i="28"/>
  <c r="Y11" i="28" s="1"/>
  <c r="H14" i="28"/>
  <c r="M14" i="28" s="1"/>
  <c r="H16" i="28"/>
  <c r="M16" i="28" s="1"/>
  <c r="L21" i="28"/>
  <c r="J13" i="27"/>
  <c r="V11" i="27"/>
  <c r="V19" i="27"/>
  <c r="J12" i="27"/>
  <c r="J17" i="27"/>
  <c r="V16" i="27"/>
  <c r="J18" i="27"/>
  <c r="V17" i="27"/>
  <c r="J19" i="27"/>
  <c r="V18" i="27"/>
  <c r="J11" i="27"/>
  <c r="W13" i="27"/>
  <c r="X17" i="27"/>
  <c r="K17" i="27"/>
  <c r="W16" i="27"/>
  <c r="K18" i="27"/>
  <c r="W17" i="27"/>
  <c r="K13" i="27"/>
  <c r="K19" i="27"/>
  <c r="W18" i="27"/>
  <c r="K11" i="27"/>
  <c r="W10" i="27"/>
  <c r="W19" i="27"/>
  <c r="K12" i="27"/>
  <c r="W11" i="27"/>
  <c r="W12" i="27"/>
  <c r="K14" i="27"/>
  <c r="L18" i="27"/>
  <c r="L17" i="27"/>
  <c r="X16" i="27"/>
  <c r="L14" i="27"/>
  <c r="L19" i="27"/>
  <c r="X18" i="27"/>
  <c r="L11" i="27"/>
  <c r="X10" i="27"/>
  <c r="X19" i="27"/>
  <c r="L12" i="27"/>
  <c r="X11" i="27"/>
  <c r="X13" i="27"/>
  <c r="X14" i="27"/>
  <c r="L15" i="27"/>
  <c r="S16" i="27"/>
  <c r="G10" i="27"/>
  <c r="V10" i="27"/>
  <c r="X12" i="27"/>
  <c r="L13" i="27"/>
  <c r="S15" i="27"/>
  <c r="G16" i="27"/>
  <c r="U17" i="27"/>
  <c r="I18" i="27"/>
  <c r="R20" i="27"/>
  <c r="I19" i="27"/>
  <c r="S14" i="27"/>
  <c r="G15" i="27"/>
  <c r="U16" i="27"/>
  <c r="I17" i="27"/>
  <c r="J10" i="27"/>
  <c r="S13" i="27"/>
  <c r="G14" i="27"/>
  <c r="U15" i="27"/>
  <c r="I16" i="27"/>
  <c r="R21" i="27"/>
  <c r="K10" i="27"/>
  <c r="S12" i="27"/>
  <c r="G13" i="27"/>
  <c r="U14" i="27"/>
  <c r="I15" i="27"/>
  <c r="V15" i="27"/>
  <c r="J16" i="27"/>
  <c r="F20" i="27"/>
  <c r="G17" i="27"/>
  <c r="L10" i="27"/>
  <c r="S11" i="27"/>
  <c r="G12" i="27"/>
  <c r="U13" i="27"/>
  <c r="I14" i="27"/>
  <c r="V14" i="27"/>
  <c r="J15" i="27"/>
  <c r="W15" i="27"/>
  <c r="K16" i="27"/>
  <c r="S19" i="27"/>
  <c r="G11" i="27"/>
  <c r="U12" i="27"/>
  <c r="I13" i="27"/>
  <c r="V13" i="27"/>
  <c r="J14" i="27"/>
  <c r="W14" i="27"/>
  <c r="Z14" i="27" s="1"/>
  <c r="K15" i="27"/>
  <c r="X15" i="27"/>
  <c r="S18" i="27"/>
  <c r="G19" i="27"/>
  <c r="I11" i="27"/>
  <c r="S10" i="27"/>
  <c r="U11" i="27"/>
  <c r="I12" i="27"/>
  <c r="S17" i="27"/>
  <c r="G18" i="27"/>
  <c r="J13" i="26"/>
  <c r="V12" i="26"/>
  <c r="J15" i="26"/>
  <c r="V14" i="26"/>
  <c r="J12" i="26"/>
  <c r="J18" i="26"/>
  <c r="V17" i="26"/>
  <c r="V11" i="26"/>
  <c r="V10" i="26"/>
  <c r="V19" i="26"/>
  <c r="J17" i="26"/>
  <c r="W16" i="26"/>
  <c r="K17" i="26"/>
  <c r="K13" i="26"/>
  <c r="K11" i="26"/>
  <c r="W10" i="26"/>
  <c r="W12" i="26"/>
  <c r="W13" i="26"/>
  <c r="W17" i="26"/>
  <c r="X17" i="26"/>
  <c r="L17" i="26"/>
  <c r="X16" i="26"/>
  <c r="L18" i="26"/>
  <c r="X13" i="26"/>
  <c r="L13" i="26"/>
  <c r="X12" i="26"/>
  <c r="L14" i="26"/>
  <c r="K14" i="26"/>
  <c r="K18" i="26"/>
  <c r="X14" i="26"/>
  <c r="X18" i="26"/>
  <c r="L11" i="26"/>
  <c r="L15" i="26"/>
  <c r="L19" i="26"/>
  <c r="X15" i="26"/>
  <c r="X19" i="26"/>
  <c r="I11" i="26"/>
  <c r="U18" i="26"/>
  <c r="G10" i="26"/>
  <c r="J11" i="26"/>
  <c r="W11" i="26"/>
  <c r="K12" i="26"/>
  <c r="S15" i="26"/>
  <c r="G16" i="26"/>
  <c r="U17" i="26"/>
  <c r="I18" i="26"/>
  <c r="V18" i="26"/>
  <c r="J19" i="26"/>
  <c r="W19" i="26"/>
  <c r="R20" i="26"/>
  <c r="X11" i="26"/>
  <c r="S14" i="26"/>
  <c r="G15" i="26"/>
  <c r="U16" i="26"/>
  <c r="I17" i="26"/>
  <c r="W18" i="26"/>
  <c r="K19" i="26"/>
  <c r="S16" i="26"/>
  <c r="G17" i="26"/>
  <c r="I19" i="26"/>
  <c r="J10" i="26"/>
  <c r="X10" i="26"/>
  <c r="S13" i="26"/>
  <c r="G14" i="26"/>
  <c r="U15" i="26"/>
  <c r="I16" i="26"/>
  <c r="R21" i="26"/>
  <c r="K10" i="26"/>
  <c r="U14" i="26"/>
  <c r="V15" i="26"/>
  <c r="F20" i="26"/>
  <c r="L10" i="26"/>
  <c r="S11" i="26"/>
  <c r="G12" i="26"/>
  <c r="U13" i="26"/>
  <c r="I14" i="26"/>
  <c r="W15" i="26"/>
  <c r="K16" i="26"/>
  <c r="S19" i="26"/>
  <c r="G13" i="26"/>
  <c r="J16" i="26"/>
  <c r="G11" i="26"/>
  <c r="U12" i="26"/>
  <c r="I13" i="26"/>
  <c r="V13" i="26"/>
  <c r="J14" i="26"/>
  <c r="W14" i="26"/>
  <c r="K15" i="26"/>
  <c r="S18" i="26"/>
  <c r="G19" i="26"/>
  <c r="I15" i="26"/>
  <c r="U11" i="26"/>
  <c r="I12" i="26"/>
  <c r="S17" i="26"/>
  <c r="G18" i="26"/>
  <c r="L17" i="25"/>
  <c r="X16" i="25"/>
  <c r="X19" i="25"/>
  <c r="L12" i="25"/>
  <c r="X11" i="25"/>
  <c r="L14" i="25"/>
  <c r="L13" i="25"/>
  <c r="X12" i="25"/>
  <c r="X13" i="25"/>
  <c r="W13" i="25"/>
  <c r="X17" i="25"/>
  <c r="K17" i="25"/>
  <c r="W16" i="25"/>
  <c r="W12" i="25"/>
  <c r="K13" i="25"/>
  <c r="K19" i="25"/>
  <c r="K11" i="25"/>
  <c r="W10" i="25"/>
  <c r="W19" i="25"/>
  <c r="K12" i="25"/>
  <c r="W11" i="25"/>
  <c r="Z11" i="25" s="1"/>
  <c r="L11" i="25"/>
  <c r="K14" i="25"/>
  <c r="L18" i="25"/>
  <c r="L15" i="25"/>
  <c r="X15" i="25"/>
  <c r="L19" i="25"/>
  <c r="L16" i="25"/>
  <c r="G17" i="25"/>
  <c r="G10" i="25"/>
  <c r="V10" i="25"/>
  <c r="J11" i="25"/>
  <c r="S15" i="25"/>
  <c r="G16" i="25"/>
  <c r="U17" i="25"/>
  <c r="I18" i="25"/>
  <c r="V18" i="25"/>
  <c r="J19" i="25"/>
  <c r="R20" i="25"/>
  <c r="I11" i="25"/>
  <c r="S14" i="25"/>
  <c r="G15" i="25"/>
  <c r="U16" i="25"/>
  <c r="I17" i="25"/>
  <c r="V17" i="25"/>
  <c r="J18" i="25"/>
  <c r="W18" i="25"/>
  <c r="J10" i="25"/>
  <c r="X10" i="25"/>
  <c r="S13" i="25"/>
  <c r="G14" i="25"/>
  <c r="U15" i="25"/>
  <c r="I16" i="25"/>
  <c r="W17" i="25"/>
  <c r="Z17" i="25" s="1"/>
  <c r="K18" i="25"/>
  <c r="R21" i="25"/>
  <c r="K10" i="25"/>
  <c r="S12" i="25"/>
  <c r="G13" i="25"/>
  <c r="U14" i="25"/>
  <c r="I15" i="25"/>
  <c r="V15" i="25"/>
  <c r="J16" i="25"/>
  <c r="F20" i="25"/>
  <c r="S16" i="25"/>
  <c r="I19" i="25"/>
  <c r="L10" i="25"/>
  <c r="S11" i="25"/>
  <c r="G12" i="25"/>
  <c r="U13" i="25"/>
  <c r="I14" i="25"/>
  <c r="V14" i="25"/>
  <c r="W15" i="25"/>
  <c r="K16" i="25"/>
  <c r="S19" i="25"/>
  <c r="G11" i="25"/>
  <c r="U12" i="25"/>
  <c r="I13" i="25"/>
  <c r="V13" i="25"/>
  <c r="J14" i="25"/>
  <c r="W14" i="25"/>
  <c r="K15" i="25"/>
  <c r="S18" i="25"/>
  <c r="G19" i="25"/>
  <c r="S10" i="25"/>
  <c r="U11" i="25"/>
  <c r="I12" i="25"/>
  <c r="S17" i="25"/>
  <c r="G18" i="25"/>
  <c r="K15" i="24"/>
  <c r="W14" i="24"/>
  <c r="K17" i="24"/>
  <c r="W16" i="24"/>
  <c r="K13" i="24"/>
  <c r="Z13" i="24" s="1"/>
  <c r="W12" i="24"/>
  <c r="K19" i="24"/>
  <c r="W18" i="24"/>
  <c r="K11" i="24"/>
  <c r="W19" i="24"/>
  <c r="K12" i="24"/>
  <c r="W11" i="24"/>
  <c r="L17" i="24"/>
  <c r="X16" i="24"/>
  <c r="X13" i="24"/>
  <c r="X19" i="24"/>
  <c r="L12" i="24"/>
  <c r="X11" i="24"/>
  <c r="L14" i="24"/>
  <c r="L13" i="24"/>
  <c r="X12" i="24"/>
  <c r="X17" i="24"/>
  <c r="L11" i="24"/>
  <c r="K14" i="24"/>
  <c r="L18" i="24"/>
  <c r="X14" i="24"/>
  <c r="X18" i="24"/>
  <c r="L15" i="24"/>
  <c r="L19" i="24"/>
  <c r="L16" i="24"/>
  <c r="I19" i="24"/>
  <c r="G10" i="24"/>
  <c r="V10" i="24"/>
  <c r="J11" i="24"/>
  <c r="S15" i="24"/>
  <c r="G16" i="24"/>
  <c r="U17" i="24"/>
  <c r="I18" i="24"/>
  <c r="V18" i="24"/>
  <c r="J19" i="24"/>
  <c r="R20" i="24"/>
  <c r="W10" i="24"/>
  <c r="S14" i="24"/>
  <c r="G15" i="24"/>
  <c r="U16" i="24"/>
  <c r="I17" i="24"/>
  <c r="V17" i="24"/>
  <c r="J18" i="24"/>
  <c r="S16" i="24"/>
  <c r="T16" i="24" s="1"/>
  <c r="Y16" i="24" s="1"/>
  <c r="J10" i="24"/>
  <c r="X10" i="24"/>
  <c r="S13" i="24"/>
  <c r="G14" i="24"/>
  <c r="U15" i="24"/>
  <c r="I16" i="24"/>
  <c r="W17" i="24"/>
  <c r="K18" i="24"/>
  <c r="R21" i="24"/>
  <c r="I11" i="24"/>
  <c r="K10" i="24"/>
  <c r="S12" i="24"/>
  <c r="G13" i="24"/>
  <c r="U14" i="24"/>
  <c r="I15" i="24"/>
  <c r="V15" i="24"/>
  <c r="J16" i="24"/>
  <c r="F20" i="24"/>
  <c r="G17" i="24"/>
  <c r="L10" i="24"/>
  <c r="S11" i="24"/>
  <c r="G12" i="24"/>
  <c r="U13" i="24"/>
  <c r="I14" i="24"/>
  <c r="V14" i="24"/>
  <c r="J15" i="24"/>
  <c r="W15" i="24"/>
  <c r="Z15" i="24" s="1"/>
  <c r="K16" i="24"/>
  <c r="S19" i="24"/>
  <c r="G11" i="24"/>
  <c r="U12" i="24"/>
  <c r="I13" i="24"/>
  <c r="V13" i="24"/>
  <c r="X15" i="24"/>
  <c r="S18" i="24"/>
  <c r="G19" i="24"/>
  <c r="S10" i="24"/>
  <c r="U11" i="24"/>
  <c r="I12" i="24"/>
  <c r="S17" i="24"/>
  <c r="T17" i="24" s="1"/>
  <c r="Y17" i="24" s="1"/>
  <c r="G18" i="24"/>
  <c r="V14" i="23"/>
  <c r="W12" i="23"/>
  <c r="K15" i="23"/>
  <c r="W14" i="23"/>
  <c r="K16" i="23"/>
  <c r="W15" i="23"/>
  <c r="K19" i="23"/>
  <c r="K11" i="23"/>
  <c r="K10" i="23"/>
  <c r="W18" i="23"/>
  <c r="W10" i="23"/>
  <c r="W19" i="23"/>
  <c r="K12" i="23"/>
  <c r="W11" i="23"/>
  <c r="J15" i="23"/>
  <c r="K13" i="23"/>
  <c r="V12" i="23"/>
  <c r="V17" i="23"/>
  <c r="J16" i="23"/>
  <c r="V15" i="23"/>
  <c r="J18" i="23"/>
  <c r="J10" i="23"/>
  <c r="J19" i="23"/>
  <c r="V18" i="23"/>
  <c r="J11" i="23"/>
  <c r="J13" i="23"/>
  <c r="J12" i="23"/>
  <c r="U12" i="23"/>
  <c r="S10" i="23"/>
  <c r="G18" i="23"/>
  <c r="I11" i="23"/>
  <c r="X13" i="23"/>
  <c r="L14" i="23"/>
  <c r="S16" i="23"/>
  <c r="G17" i="23"/>
  <c r="U18" i="23"/>
  <c r="I19" i="23"/>
  <c r="U11" i="23"/>
  <c r="S17" i="23"/>
  <c r="V10" i="23"/>
  <c r="X12" i="23"/>
  <c r="L13" i="23"/>
  <c r="S15" i="23"/>
  <c r="G16" i="23"/>
  <c r="U17" i="23"/>
  <c r="I18" i="23"/>
  <c r="R20" i="23"/>
  <c r="I17" i="23"/>
  <c r="X10" i="23"/>
  <c r="S13" i="23"/>
  <c r="G14" i="23"/>
  <c r="U15" i="23"/>
  <c r="I16" i="23"/>
  <c r="V16" i="23"/>
  <c r="J17" i="23"/>
  <c r="W17" i="23"/>
  <c r="K18" i="23"/>
  <c r="R21" i="23"/>
  <c r="S14" i="23"/>
  <c r="U16" i="23"/>
  <c r="S12" i="23"/>
  <c r="G13" i="23"/>
  <c r="U14" i="23"/>
  <c r="I15" i="23"/>
  <c r="W16" i="23"/>
  <c r="K17" i="23"/>
  <c r="F20" i="23"/>
  <c r="G15" i="23"/>
  <c r="S11" i="23"/>
  <c r="G12" i="23"/>
  <c r="U13" i="23"/>
  <c r="S19" i="23"/>
  <c r="V13" i="23"/>
  <c r="J14" i="23"/>
  <c r="S18" i="23"/>
  <c r="G19" i="23"/>
  <c r="K14" i="23"/>
  <c r="V15" i="22"/>
  <c r="J16" i="22"/>
  <c r="J17" i="22"/>
  <c r="V16" i="22"/>
  <c r="J10" i="22"/>
  <c r="V17" i="22"/>
  <c r="J19" i="22"/>
  <c r="V18" i="22"/>
  <c r="J11" i="22"/>
  <c r="J18" i="22"/>
  <c r="J13" i="22"/>
  <c r="K15" i="22"/>
  <c r="W14" i="22"/>
  <c r="K10" i="22"/>
  <c r="K17" i="22"/>
  <c r="W16" i="22"/>
  <c r="Z16" i="22" s="1"/>
  <c r="K19" i="22"/>
  <c r="W10" i="22"/>
  <c r="K18" i="22"/>
  <c r="W17" i="22"/>
  <c r="K11" i="22"/>
  <c r="W18" i="22"/>
  <c r="W13" i="22"/>
  <c r="K14" i="22"/>
  <c r="X14" i="22"/>
  <c r="X19" i="22"/>
  <c r="L16" i="22"/>
  <c r="X15" i="22"/>
  <c r="X17" i="22"/>
  <c r="L17" i="22"/>
  <c r="X16" i="22"/>
  <c r="L18" i="22"/>
  <c r="X10" i="22"/>
  <c r="L19" i="22"/>
  <c r="X18" i="22"/>
  <c r="L11" i="22"/>
  <c r="X11" i="22"/>
  <c r="L12" i="22"/>
  <c r="L15" i="22"/>
  <c r="W15" i="22"/>
  <c r="W19" i="22"/>
  <c r="Z19" i="22" s="1"/>
  <c r="U16" i="22"/>
  <c r="I11" i="22"/>
  <c r="V11" i="22"/>
  <c r="J12" i="22"/>
  <c r="W12" i="22"/>
  <c r="K13" i="22"/>
  <c r="X13" i="22"/>
  <c r="L14" i="22"/>
  <c r="S16" i="22"/>
  <c r="G17" i="22"/>
  <c r="U18" i="22"/>
  <c r="I19" i="22"/>
  <c r="V19" i="22"/>
  <c r="I17" i="22"/>
  <c r="G13" i="22"/>
  <c r="F20" i="22"/>
  <c r="H11" i="22" s="1"/>
  <c r="M11" i="22" s="1"/>
  <c r="G10" i="22"/>
  <c r="V10" i="22"/>
  <c r="W11" i="22"/>
  <c r="K12" i="22"/>
  <c r="X12" i="22"/>
  <c r="L13" i="22"/>
  <c r="S15" i="22"/>
  <c r="G16" i="22"/>
  <c r="U17" i="22"/>
  <c r="I18" i="22"/>
  <c r="R20" i="22"/>
  <c r="S14" i="22"/>
  <c r="S13" i="22"/>
  <c r="G14" i="22"/>
  <c r="U15" i="22"/>
  <c r="I16" i="22"/>
  <c r="R21" i="22"/>
  <c r="S12" i="22"/>
  <c r="G15" i="22"/>
  <c r="L10" i="22"/>
  <c r="S11" i="22"/>
  <c r="G12" i="22"/>
  <c r="U13" i="22"/>
  <c r="I14" i="22"/>
  <c r="V14" i="22"/>
  <c r="J15" i="22"/>
  <c r="S19" i="22"/>
  <c r="U12" i="22"/>
  <c r="I13" i="22"/>
  <c r="V13" i="22"/>
  <c r="J14" i="22"/>
  <c r="S18" i="22"/>
  <c r="G19" i="22"/>
  <c r="S10" i="22"/>
  <c r="U11" i="22"/>
  <c r="I12" i="22"/>
  <c r="S17" i="22"/>
  <c r="G18" i="22"/>
  <c r="K14" i="21"/>
  <c r="W19" i="21"/>
  <c r="K16" i="21"/>
  <c r="W15" i="21"/>
  <c r="K19" i="21"/>
  <c r="W10" i="21"/>
  <c r="K12" i="21"/>
  <c r="K17" i="21"/>
  <c r="W16" i="21"/>
  <c r="K10" i="21"/>
  <c r="W18" i="21"/>
  <c r="W11" i="21"/>
  <c r="K11" i="21"/>
  <c r="W13" i="21"/>
  <c r="I11" i="21"/>
  <c r="W12" i="21"/>
  <c r="Z12" i="21" s="1"/>
  <c r="K13" i="21"/>
  <c r="X13" i="21"/>
  <c r="L14" i="21"/>
  <c r="S16" i="21"/>
  <c r="G17" i="21"/>
  <c r="U18" i="21"/>
  <c r="I19" i="21"/>
  <c r="X12" i="21"/>
  <c r="S15" i="21"/>
  <c r="U17" i="21"/>
  <c r="U16" i="21"/>
  <c r="J10" i="21"/>
  <c r="X10" i="21"/>
  <c r="L11" i="21"/>
  <c r="S13" i="21"/>
  <c r="G14" i="21"/>
  <c r="U15" i="21"/>
  <c r="I16" i="21"/>
  <c r="W17" i="21"/>
  <c r="Z17" i="21" s="1"/>
  <c r="K18" i="21"/>
  <c r="R21" i="21"/>
  <c r="X11" i="21"/>
  <c r="G15" i="21"/>
  <c r="S12" i="21"/>
  <c r="G13" i="21"/>
  <c r="U14" i="21"/>
  <c r="I15" i="21"/>
  <c r="V15" i="21"/>
  <c r="F20" i="21"/>
  <c r="L13" i="21"/>
  <c r="G16" i="21"/>
  <c r="I18" i="21"/>
  <c r="R20" i="21"/>
  <c r="L12" i="21"/>
  <c r="S14" i="21"/>
  <c r="I17" i="21"/>
  <c r="L10" i="21"/>
  <c r="S11" i="21"/>
  <c r="U13" i="21"/>
  <c r="I14" i="21"/>
  <c r="V14" i="21"/>
  <c r="J15" i="21"/>
  <c r="X16" i="21"/>
  <c r="L17" i="21"/>
  <c r="S19" i="21"/>
  <c r="X19" i="21"/>
  <c r="U12" i="21"/>
  <c r="V13" i="21"/>
  <c r="J14" i="21"/>
  <c r="W14" i="21"/>
  <c r="Z14" i="21" s="1"/>
  <c r="K15" i="21"/>
  <c r="X15" i="21"/>
  <c r="S18" i="21"/>
  <c r="G19" i="21"/>
  <c r="S10" i="21"/>
  <c r="U11" i="21"/>
  <c r="I12" i="21"/>
  <c r="S17" i="21"/>
  <c r="G18" i="21"/>
  <c r="W16" i="20"/>
  <c r="K19" i="20"/>
  <c r="K13" i="20"/>
  <c r="W18" i="20"/>
  <c r="W10" i="20"/>
  <c r="K12" i="20"/>
  <c r="K11" i="20"/>
  <c r="W19" i="20"/>
  <c r="W11" i="20"/>
  <c r="W12" i="20"/>
  <c r="J13" i="20"/>
  <c r="V12" i="20"/>
  <c r="V17" i="20"/>
  <c r="J11" i="20"/>
  <c r="V19" i="20"/>
  <c r="V11" i="20"/>
  <c r="J19" i="20"/>
  <c r="J18" i="20"/>
  <c r="V10" i="20"/>
  <c r="V18" i="20"/>
  <c r="J12" i="20"/>
  <c r="X11" i="20"/>
  <c r="X12" i="20"/>
  <c r="X13" i="20"/>
  <c r="L17" i="20"/>
  <c r="X16" i="20"/>
  <c r="X19" i="20"/>
  <c r="L12" i="20"/>
  <c r="L13" i="20"/>
  <c r="L14" i="20"/>
  <c r="K14" i="20"/>
  <c r="X17" i="20"/>
  <c r="K17" i="20"/>
  <c r="L11" i="20"/>
  <c r="X14" i="20"/>
  <c r="L18" i="20"/>
  <c r="L15" i="20"/>
  <c r="X18" i="20"/>
  <c r="W13" i="20"/>
  <c r="X15" i="20"/>
  <c r="L19" i="20"/>
  <c r="L16" i="20"/>
  <c r="G10" i="20"/>
  <c r="G16" i="20"/>
  <c r="S14" i="20"/>
  <c r="I17" i="20"/>
  <c r="J10" i="20"/>
  <c r="X10" i="20"/>
  <c r="S13" i="20"/>
  <c r="G14" i="20"/>
  <c r="U15" i="20"/>
  <c r="I16" i="20"/>
  <c r="V16" i="20"/>
  <c r="J17" i="20"/>
  <c r="W17" i="20"/>
  <c r="K18" i="20"/>
  <c r="R21" i="20"/>
  <c r="U18" i="20"/>
  <c r="U17" i="20"/>
  <c r="K10" i="20"/>
  <c r="S12" i="20"/>
  <c r="G13" i="20"/>
  <c r="U14" i="20"/>
  <c r="I15" i="20"/>
  <c r="V15" i="20"/>
  <c r="J16" i="20"/>
  <c r="F20" i="20"/>
  <c r="I19" i="20"/>
  <c r="S15" i="20"/>
  <c r="I18" i="20"/>
  <c r="U16" i="20"/>
  <c r="L10" i="20"/>
  <c r="S11" i="20"/>
  <c r="G12" i="20"/>
  <c r="U13" i="20"/>
  <c r="I14" i="20"/>
  <c r="V14" i="20"/>
  <c r="J15" i="20"/>
  <c r="W15" i="20"/>
  <c r="Z15" i="20" s="1"/>
  <c r="K16" i="20"/>
  <c r="S19" i="20"/>
  <c r="G15" i="20"/>
  <c r="G11" i="20"/>
  <c r="U12" i="20"/>
  <c r="I13" i="20"/>
  <c r="V13" i="20"/>
  <c r="J14" i="20"/>
  <c r="W14" i="20"/>
  <c r="K15" i="20"/>
  <c r="S18" i="20"/>
  <c r="G19" i="20"/>
  <c r="G17" i="20"/>
  <c r="R20" i="20"/>
  <c r="T16" i="20" s="1"/>
  <c r="Y16" i="20" s="1"/>
  <c r="S10" i="20"/>
  <c r="U11" i="20"/>
  <c r="I12" i="20"/>
  <c r="S17" i="20"/>
  <c r="G18" i="20"/>
  <c r="L10" i="19"/>
  <c r="L15" i="19"/>
  <c r="X15" i="19"/>
  <c r="X14" i="19"/>
  <c r="L16" i="19"/>
  <c r="X13" i="19"/>
  <c r="X16" i="19"/>
  <c r="L17" i="19"/>
  <c r="X17" i="19"/>
  <c r="X11" i="19"/>
  <c r="L18" i="19"/>
  <c r="L12" i="19"/>
  <c r="X18" i="19"/>
  <c r="X12" i="19"/>
  <c r="L19" i="19"/>
  <c r="L14" i="19"/>
  <c r="L13" i="19"/>
  <c r="K16" i="19"/>
  <c r="W15" i="19"/>
  <c r="K10" i="19"/>
  <c r="K14" i="19"/>
  <c r="K15" i="19"/>
  <c r="W14" i="19"/>
  <c r="W13" i="19"/>
  <c r="G20" i="19"/>
  <c r="X19" i="19"/>
  <c r="U12" i="19"/>
  <c r="I11" i="19"/>
  <c r="V11" i="19"/>
  <c r="J12" i="19"/>
  <c r="W12" i="19"/>
  <c r="K13" i="19"/>
  <c r="S16" i="19"/>
  <c r="G17" i="19"/>
  <c r="U18" i="19"/>
  <c r="I19" i="19"/>
  <c r="V19" i="19"/>
  <c r="S18" i="19"/>
  <c r="S10" i="19"/>
  <c r="J13" i="19"/>
  <c r="S17" i="19"/>
  <c r="G10" i="19"/>
  <c r="V10" i="19"/>
  <c r="J11" i="19"/>
  <c r="W11" i="19"/>
  <c r="K12" i="19"/>
  <c r="S15" i="19"/>
  <c r="G16" i="19"/>
  <c r="U17" i="19"/>
  <c r="I18" i="19"/>
  <c r="V18" i="19"/>
  <c r="J19" i="19"/>
  <c r="W19" i="19"/>
  <c r="Z19" i="19" s="1"/>
  <c r="R20" i="19"/>
  <c r="T19" i="19" s="1"/>
  <c r="Y19" i="19" s="1"/>
  <c r="V12" i="19"/>
  <c r="G18" i="19"/>
  <c r="F21" i="19"/>
  <c r="W10" i="19"/>
  <c r="K11" i="19"/>
  <c r="S14" i="19"/>
  <c r="G15" i="19"/>
  <c r="U16" i="19"/>
  <c r="I17" i="19"/>
  <c r="V17" i="19"/>
  <c r="J18" i="19"/>
  <c r="W18" i="19"/>
  <c r="K19" i="19"/>
  <c r="I12" i="19"/>
  <c r="U19" i="19"/>
  <c r="J10" i="19"/>
  <c r="X10" i="19"/>
  <c r="L11" i="19"/>
  <c r="S13" i="19"/>
  <c r="G14" i="19"/>
  <c r="U15" i="19"/>
  <c r="I16" i="19"/>
  <c r="V16" i="19"/>
  <c r="J17" i="19"/>
  <c r="W17" i="19"/>
  <c r="K18" i="19"/>
  <c r="R21" i="19"/>
  <c r="U11" i="19"/>
  <c r="S12" i="19"/>
  <c r="G13" i="19"/>
  <c r="U14" i="19"/>
  <c r="I15" i="19"/>
  <c r="V15" i="19"/>
  <c r="J16" i="19"/>
  <c r="W16" i="19"/>
  <c r="K17" i="19"/>
  <c r="S11" i="19"/>
  <c r="G12" i="19"/>
  <c r="U13" i="19"/>
  <c r="V14" i="19"/>
  <c r="R19" i="16"/>
  <c r="V19" i="16" s="1"/>
  <c r="F19" i="16"/>
  <c r="R18" i="16"/>
  <c r="F18" i="16"/>
  <c r="R17" i="16"/>
  <c r="F17" i="16"/>
  <c r="R16" i="16"/>
  <c r="F16" i="16"/>
  <c r="R15" i="16"/>
  <c r="F15" i="16"/>
  <c r="R14" i="16"/>
  <c r="F14" i="16"/>
  <c r="R13" i="16"/>
  <c r="F13" i="16"/>
  <c r="R12" i="16"/>
  <c r="F12" i="16"/>
  <c r="R11" i="16"/>
  <c r="F11" i="16"/>
  <c r="R10" i="16"/>
  <c r="F10" i="16"/>
  <c r="X9" i="16"/>
  <c r="W9" i="16"/>
  <c r="V9" i="16"/>
  <c r="L9" i="16"/>
  <c r="K9" i="16"/>
  <c r="J9" i="16"/>
  <c r="B6" i="16"/>
  <c r="C6" i="16" s="1"/>
  <c r="B5" i="16"/>
  <c r="C5" i="16" s="1"/>
  <c r="C4" i="16"/>
  <c r="B4" i="16"/>
  <c r="R19" i="15"/>
  <c r="F19" i="15"/>
  <c r="L19" i="15" s="1"/>
  <c r="R18" i="15"/>
  <c r="F18" i="15"/>
  <c r="R17" i="15"/>
  <c r="F17" i="15"/>
  <c r="K17" i="15" s="1"/>
  <c r="R16" i="15"/>
  <c r="F16" i="15"/>
  <c r="R15" i="15"/>
  <c r="F15" i="15"/>
  <c r="R14" i="15"/>
  <c r="F14" i="15"/>
  <c r="R13" i="15"/>
  <c r="W13" i="15" s="1"/>
  <c r="F13" i="15"/>
  <c r="R12" i="15"/>
  <c r="F12" i="15"/>
  <c r="R11" i="15"/>
  <c r="F11" i="15"/>
  <c r="R10" i="15"/>
  <c r="F10" i="15"/>
  <c r="X9" i="15"/>
  <c r="W9" i="15"/>
  <c r="V9" i="15"/>
  <c r="L9" i="15"/>
  <c r="K9" i="15"/>
  <c r="J9" i="15"/>
  <c r="C6" i="15"/>
  <c r="B6" i="15"/>
  <c r="B5" i="15"/>
  <c r="C5" i="15" s="1"/>
  <c r="B4" i="15"/>
  <c r="C4" i="15" s="1"/>
  <c r="R19" i="14"/>
  <c r="F19" i="14"/>
  <c r="R18" i="14"/>
  <c r="F18" i="14"/>
  <c r="R17" i="14"/>
  <c r="F17" i="14"/>
  <c r="R16" i="14"/>
  <c r="F16" i="14"/>
  <c r="R15" i="14"/>
  <c r="F15" i="14"/>
  <c r="R14" i="14"/>
  <c r="F14" i="14"/>
  <c r="R13" i="14"/>
  <c r="F13" i="14"/>
  <c r="R12" i="14"/>
  <c r="F12" i="14"/>
  <c r="R11" i="14"/>
  <c r="F11" i="14"/>
  <c r="R10" i="14"/>
  <c r="F10" i="14"/>
  <c r="X9" i="14"/>
  <c r="W9" i="14"/>
  <c r="V9" i="14"/>
  <c r="L9" i="14"/>
  <c r="K9" i="14"/>
  <c r="J9" i="14"/>
  <c r="B6" i="14"/>
  <c r="C6" i="14" s="1"/>
  <c r="B5" i="14"/>
  <c r="C5" i="14" s="1"/>
  <c r="B4" i="14"/>
  <c r="C4" i="14" s="1"/>
  <c r="R19" i="13"/>
  <c r="F19" i="13"/>
  <c r="R18" i="13"/>
  <c r="F18" i="13"/>
  <c r="R17" i="13"/>
  <c r="F17" i="13"/>
  <c r="R16" i="13"/>
  <c r="F16" i="13"/>
  <c r="R15" i="13"/>
  <c r="F15" i="13"/>
  <c r="R14" i="13"/>
  <c r="F14" i="13"/>
  <c r="R13" i="13"/>
  <c r="F13" i="13"/>
  <c r="R12" i="13"/>
  <c r="F12" i="13"/>
  <c r="R11" i="13"/>
  <c r="F11" i="13"/>
  <c r="R10" i="13"/>
  <c r="F10" i="13"/>
  <c r="X9" i="13"/>
  <c r="W9" i="13"/>
  <c r="V9" i="13"/>
  <c r="L9" i="13"/>
  <c r="K9" i="13"/>
  <c r="J9" i="13"/>
  <c r="B6" i="13"/>
  <c r="C6" i="13" s="1"/>
  <c r="B5" i="13"/>
  <c r="C5" i="13" s="1"/>
  <c r="B4" i="13"/>
  <c r="C4" i="13" s="1"/>
  <c r="G50" i="69" l="1"/>
  <c r="E51" i="69"/>
  <c r="E53" i="68"/>
  <c r="G52" i="68"/>
  <c r="G48" i="67"/>
  <c r="E49" i="67"/>
  <c r="E49" i="66"/>
  <c r="G48" i="66"/>
  <c r="G50" i="65"/>
  <c r="E51" i="65"/>
  <c r="G51" i="64"/>
  <c r="E52" i="64"/>
  <c r="E52" i="63"/>
  <c r="G51" i="63"/>
  <c r="E50" i="62"/>
  <c r="G49" i="62"/>
  <c r="G48" i="61"/>
  <c r="E49" i="61"/>
  <c r="E50" i="60"/>
  <c r="G49" i="60"/>
  <c r="G47" i="59"/>
  <c r="E48" i="59"/>
  <c r="E53" i="58"/>
  <c r="G52" i="58"/>
  <c r="E50" i="57"/>
  <c r="G49" i="57"/>
  <c r="G51" i="56"/>
  <c r="E52" i="56"/>
  <c r="E50" i="55"/>
  <c r="G49" i="55"/>
  <c r="E49" i="54"/>
  <c r="G48" i="54"/>
  <c r="G49" i="53"/>
  <c r="E50" i="53"/>
  <c r="G50" i="52"/>
  <c r="E51" i="52"/>
  <c r="G51" i="51"/>
  <c r="E52" i="51"/>
  <c r="E49" i="50"/>
  <c r="G48" i="50"/>
  <c r="E49" i="48"/>
  <c r="G48" i="48"/>
  <c r="E49" i="47"/>
  <c r="G48" i="47"/>
  <c r="G49" i="46"/>
  <c r="E50" i="46"/>
  <c r="E49" i="45"/>
  <c r="G48" i="45"/>
  <c r="E51" i="44"/>
  <c r="G50" i="44"/>
  <c r="G48" i="43"/>
  <c r="E49" i="43"/>
  <c r="G50" i="42"/>
  <c r="E51" i="42"/>
  <c r="E49" i="41"/>
  <c r="G48" i="41"/>
  <c r="G48" i="40"/>
  <c r="E49" i="40"/>
  <c r="E56" i="39"/>
  <c r="G55" i="39"/>
  <c r="W13" i="13"/>
  <c r="V15" i="15"/>
  <c r="W17" i="13"/>
  <c r="L11" i="15"/>
  <c r="K12" i="13"/>
  <c r="K18" i="13"/>
  <c r="X17" i="15"/>
  <c r="Z11" i="19"/>
  <c r="Z15" i="23"/>
  <c r="W11" i="13"/>
  <c r="W12" i="13"/>
  <c r="Z12" i="13" s="1"/>
  <c r="L18" i="15"/>
  <c r="K13" i="13"/>
  <c r="X18" i="15"/>
  <c r="Z13" i="23"/>
  <c r="Z19" i="20"/>
  <c r="Z17" i="24"/>
  <c r="V19" i="14"/>
  <c r="W19" i="13"/>
  <c r="V11" i="14"/>
  <c r="K14" i="15"/>
  <c r="H10" i="21"/>
  <c r="M10" i="21" s="1"/>
  <c r="K14" i="13"/>
  <c r="J12" i="14"/>
  <c r="X14" i="15"/>
  <c r="V11" i="16"/>
  <c r="T16" i="26"/>
  <c r="Y16" i="26" s="1"/>
  <c r="J16" i="15"/>
  <c r="J11" i="14"/>
  <c r="V12" i="14"/>
  <c r="L15" i="15"/>
  <c r="J12" i="16"/>
  <c r="AA13" i="29"/>
  <c r="AA12" i="29"/>
  <c r="AA19" i="29"/>
  <c r="AA11" i="29"/>
  <c r="AA15" i="29"/>
  <c r="AA18" i="29"/>
  <c r="AA10" i="29"/>
  <c r="AA17" i="29"/>
  <c r="AA14" i="29"/>
  <c r="AA16" i="29"/>
  <c r="AA19" i="28"/>
  <c r="AA14" i="28"/>
  <c r="AA18" i="28"/>
  <c r="AA12" i="28"/>
  <c r="AA17" i="28"/>
  <c r="AA11" i="28"/>
  <c r="AA13" i="28"/>
  <c r="AA10" i="28"/>
  <c r="AA16" i="28"/>
  <c r="AA15" i="28"/>
  <c r="Z19" i="27"/>
  <c r="Z13" i="27"/>
  <c r="H17" i="27"/>
  <c r="M17" i="27" s="1"/>
  <c r="L21" i="27"/>
  <c r="T11" i="27"/>
  <c r="Y11" i="27" s="1"/>
  <c r="T19" i="27"/>
  <c r="Y19" i="27" s="1"/>
  <c r="T17" i="27"/>
  <c r="Y17" i="27" s="1"/>
  <c r="T12" i="27"/>
  <c r="Y12" i="27" s="1"/>
  <c r="H16" i="27"/>
  <c r="M16" i="27" s="1"/>
  <c r="T10" i="27"/>
  <c r="Y10" i="27" s="1"/>
  <c r="T18" i="27"/>
  <c r="Y18" i="27" s="1"/>
  <c r="T15" i="27"/>
  <c r="Y15" i="27" s="1"/>
  <c r="H18" i="27"/>
  <c r="M18" i="27" s="1"/>
  <c r="H19" i="27"/>
  <c r="M19" i="27" s="1"/>
  <c r="Z17" i="26"/>
  <c r="H18" i="26"/>
  <c r="M18" i="26" s="1"/>
  <c r="Z15" i="26"/>
  <c r="Z14" i="26"/>
  <c r="T11" i="26"/>
  <c r="Y11" i="26" s="1"/>
  <c r="T18" i="26"/>
  <c r="Y18" i="26" s="1"/>
  <c r="T19" i="26"/>
  <c r="Y19" i="26" s="1"/>
  <c r="T13" i="26"/>
  <c r="Y13" i="26" s="1"/>
  <c r="T17" i="26"/>
  <c r="Y17" i="26" s="1"/>
  <c r="T14" i="26"/>
  <c r="Y14" i="26" s="1"/>
  <c r="T15" i="26"/>
  <c r="Y15" i="26" s="1"/>
  <c r="H10" i="26"/>
  <c r="M10" i="26" s="1"/>
  <c r="Z15" i="25"/>
  <c r="Z14" i="25"/>
  <c r="Z12" i="25"/>
  <c r="T10" i="25"/>
  <c r="Y10" i="25" s="1"/>
  <c r="T11" i="25"/>
  <c r="Y11" i="25" s="1"/>
  <c r="T18" i="25"/>
  <c r="Y18" i="25" s="1"/>
  <c r="T19" i="25"/>
  <c r="Y19" i="25" s="1"/>
  <c r="T16" i="25"/>
  <c r="Y16" i="25" s="1"/>
  <c r="T14" i="25"/>
  <c r="Y14" i="25" s="1"/>
  <c r="T15" i="25"/>
  <c r="Y15" i="25" s="1"/>
  <c r="T17" i="25"/>
  <c r="Y17" i="25" s="1"/>
  <c r="Z16" i="23"/>
  <c r="H19" i="23"/>
  <c r="M19" i="23" s="1"/>
  <c r="J21" i="23"/>
  <c r="L21" i="23"/>
  <c r="X21" i="23"/>
  <c r="H15" i="23"/>
  <c r="M15" i="23" s="1"/>
  <c r="Z11" i="23"/>
  <c r="T19" i="23"/>
  <c r="Y19" i="23" s="1"/>
  <c r="T11" i="23"/>
  <c r="Y11" i="23" s="1"/>
  <c r="T12" i="23"/>
  <c r="Y12" i="23" s="1"/>
  <c r="T10" i="23"/>
  <c r="Y10" i="23" s="1"/>
  <c r="T18" i="23"/>
  <c r="Y18" i="23" s="1"/>
  <c r="T14" i="23"/>
  <c r="Y14" i="23" s="1"/>
  <c r="T13" i="23"/>
  <c r="Y13" i="23" s="1"/>
  <c r="T16" i="23"/>
  <c r="Y16" i="23" s="1"/>
  <c r="H16" i="23"/>
  <c r="M16" i="23" s="1"/>
  <c r="Z12" i="24"/>
  <c r="T12" i="24"/>
  <c r="Y12" i="24" s="1"/>
  <c r="T19" i="24"/>
  <c r="Y19" i="24" s="1"/>
  <c r="T18" i="24"/>
  <c r="Y18" i="24" s="1"/>
  <c r="T13" i="24"/>
  <c r="Y13" i="24" s="1"/>
  <c r="T10" i="24"/>
  <c r="Y10" i="24" s="1"/>
  <c r="T14" i="24"/>
  <c r="Y14" i="24" s="1"/>
  <c r="T15" i="24"/>
  <c r="Y15" i="24" s="1"/>
  <c r="T11" i="24"/>
  <c r="Y11" i="24" s="1"/>
  <c r="Z11" i="24"/>
  <c r="H18" i="24"/>
  <c r="M18" i="24" s="1"/>
  <c r="H11" i="24"/>
  <c r="M11" i="24" s="1"/>
  <c r="H12" i="24"/>
  <c r="M12" i="24" s="1"/>
  <c r="H19" i="24"/>
  <c r="M19" i="24" s="1"/>
  <c r="H14" i="24"/>
  <c r="M14" i="24" s="1"/>
  <c r="H17" i="24"/>
  <c r="M17" i="24" s="1"/>
  <c r="Z18" i="22"/>
  <c r="T19" i="22"/>
  <c r="Y19" i="22" s="1"/>
  <c r="Z12" i="22"/>
  <c r="H15" i="22"/>
  <c r="M15" i="22" s="1"/>
  <c r="Z11" i="22"/>
  <c r="H17" i="22"/>
  <c r="M17" i="22" s="1"/>
  <c r="H16" i="22"/>
  <c r="M16" i="22" s="1"/>
  <c r="H19" i="22"/>
  <c r="M19" i="22" s="1"/>
  <c r="H18" i="22"/>
  <c r="M18" i="22" s="1"/>
  <c r="H12" i="22"/>
  <c r="M12" i="22" s="1"/>
  <c r="H14" i="22"/>
  <c r="M14" i="22" s="1"/>
  <c r="T12" i="22"/>
  <c r="Y12" i="22" s="1"/>
  <c r="T10" i="22"/>
  <c r="Y10" i="22" s="1"/>
  <c r="T17" i="22"/>
  <c r="Y17" i="22" s="1"/>
  <c r="T11" i="22"/>
  <c r="Y11" i="22" s="1"/>
  <c r="T13" i="22"/>
  <c r="Y13" i="22" s="1"/>
  <c r="T14" i="22"/>
  <c r="Y14" i="22" s="1"/>
  <c r="H10" i="22"/>
  <c r="M10" i="22" s="1"/>
  <c r="Z19" i="21"/>
  <c r="Z18" i="21"/>
  <c r="Z11" i="21"/>
  <c r="T17" i="21"/>
  <c r="Y17" i="21" s="1"/>
  <c r="V21" i="21"/>
  <c r="H18" i="21"/>
  <c r="M18" i="21" s="1"/>
  <c r="H13" i="21"/>
  <c r="M13" i="21" s="1"/>
  <c r="H19" i="21"/>
  <c r="M19" i="21" s="1"/>
  <c r="Z18" i="20"/>
  <c r="Z17" i="20"/>
  <c r="Z13" i="20"/>
  <c r="T12" i="20"/>
  <c r="Y12" i="20" s="1"/>
  <c r="T14" i="20"/>
  <c r="Y14" i="20" s="1"/>
  <c r="H11" i="20"/>
  <c r="M11" i="20" s="1"/>
  <c r="H12" i="20"/>
  <c r="M12" i="20" s="1"/>
  <c r="H19" i="20"/>
  <c r="M19" i="20" s="1"/>
  <c r="H18" i="20"/>
  <c r="M18" i="20" s="1"/>
  <c r="H15" i="20"/>
  <c r="M15" i="20" s="1"/>
  <c r="H19" i="19"/>
  <c r="M19" i="19" s="1"/>
  <c r="H18" i="19"/>
  <c r="M18" i="19" s="1"/>
  <c r="H16" i="19"/>
  <c r="M16" i="19" s="1"/>
  <c r="Z17" i="19"/>
  <c r="Z16" i="19"/>
  <c r="K20" i="19"/>
  <c r="Z15" i="19"/>
  <c r="Z14" i="19"/>
  <c r="J20" i="19"/>
  <c r="H15" i="19"/>
  <c r="M15" i="19" s="1"/>
  <c r="Z13" i="19"/>
  <c r="H12" i="19"/>
  <c r="M12" i="19" s="1"/>
  <c r="H13" i="19"/>
  <c r="M13" i="19" s="1"/>
  <c r="H14" i="19"/>
  <c r="M14" i="19" s="1"/>
  <c r="H10" i="19"/>
  <c r="M10" i="19" s="1"/>
  <c r="H17" i="19"/>
  <c r="M17" i="19" s="1"/>
  <c r="H11" i="19"/>
  <c r="M11" i="19" s="1"/>
  <c r="K21" i="19"/>
  <c r="T11" i="19"/>
  <c r="Y11" i="19" s="1"/>
  <c r="T12" i="19"/>
  <c r="Y12" i="19" s="1"/>
  <c r="T13" i="19"/>
  <c r="Y13" i="19" s="1"/>
  <c r="T16" i="19"/>
  <c r="Y16" i="19" s="1"/>
  <c r="T17" i="19"/>
  <c r="Y17" i="19" s="1"/>
  <c r="T15" i="19"/>
  <c r="Y15" i="19" s="1"/>
  <c r="T14" i="19"/>
  <c r="Y14" i="19" s="1"/>
  <c r="J13" i="16"/>
  <c r="F21" i="16"/>
  <c r="U19" i="16"/>
  <c r="V18" i="15"/>
  <c r="L16" i="15"/>
  <c r="J13" i="15"/>
  <c r="U19" i="15"/>
  <c r="G11" i="15"/>
  <c r="G10" i="15"/>
  <c r="Z21" i="29"/>
  <c r="D79" i="29"/>
  <c r="D41" i="29"/>
  <c r="F90" i="29"/>
  <c r="F88" i="29"/>
  <c r="F86" i="29"/>
  <c r="F84" i="29"/>
  <c r="F82" i="29"/>
  <c r="F80" i="29"/>
  <c r="F78" i="29"/>
  <c r="F76" i="29"/>
  <c r="F74" i="29"/>
  <c r="F72" i="29"/>
  <c r="F70" i="29"/>
  <c r="F68" i="29"/>
  <c r="F66" i="29"/>
  <c r="F64" i="29"/>
  <c r="F62" i="29"/>
  <c r="F60" i="29"/>
  <c r="F58" i="29"/>
  <c r="F56" i="29"/>
  <c r="F54" i="29"/>
  <c r="F52" i="29"/>
  <c r="F50" i="29"/>
  <c r="F48" i="29"/>
  <c r="F46" i="29"/>
  <c r="F44" i="29"/>
  <c r="F42" i="29"/>
  <c r="D85" i="29"/>
  <c r="D71" i="29"/>
  <c r="D65" i="29"/>
  <c r="D59" i="29"/>
  <c r="D57" i="29"/>
  <c r="D53" i="29"/>
  <c r="D43" i="29"/>
  <c r="D83" i="29"/>
  <c r="D45" i="29"/>
  <c r="D81" i="29"/>
  <c r="D51" i="29"/>
  <c r="F89" i="29"/>
  <c r="F87" i="29"/>
  <c r="F85" i="29"/>
  <c r="F83" i="29"/>
  <c r="F81" i="29"/>
  <c r="F79" i="29"/>
  <c r="F77" i="29"/>
  <c r="F75" i="29"/>
  <c r="F73" i="29"/>
  <c r="F71" i="29"/>
  <c r="F69" i="29"/>
  <c r="F67" i="29"/>
  <c r="F65" i="29"/>
  <c r="F63" i="29"/>
  <c r="F61" i="29"/>
  <c r="F59" i="29"/>
  <c r="F57" i="29"/>
  <c r="F55" i="29"/>
  <c r="F53" i="29"/>
  <c r="F51" i="29"/>
  <c r="F49" i="29"/>
  <c r="F47" i="29"/>
  <c r="F45" i="29"/>
  <c r="F43" i="29"/>
  <c r="F41" i="29"/>
  <c r="D87" i="29"/>
  <c r="D63" i="29"/>
  <c r="D47" i="29"/>
  <c r="E41" i="29"/>
  <c r="D89" i="29"/>
  <c r="D77" i="29"/>
  <c r="D75" i="29"/>
  <c r="D73" i="29"/>
  <c r="D69" i="29"/>
  <c r="D67" i="29"/>
  <c r="D61" i="29"/>
  <c r="D55" i="29"/>
  <c r="D49" i="29"/>
  <c r="Z20" i="29"/>
  <c r="D90" i="29"/>
  <c r="D88" i="29"/>
  <c r="D86" i="29"/>
  <c r="D84" i="29"/>
  <c r="D82" i="29"/>
  <c r="D80" i="29"/>
  <c r="D78" i="29"/>
  <c r="D76" i="29"/>
  <c r="D74" i="29"/>
  <c r="D72" i="29"/>
  <c r="D70" i="29"/>
  <c r="D68" i="29"/>
  <c r="D66" i="29"/>
  <c r="D64" i="29"/>
  <c r="D62" i="29"/>
  <c r="D60" i="29"/>
  <c r="D58" i="29"/>
  <c r="D56" i="29"/>
  <c r="D54" i="29"/>
  <c r="D52" i="29"/>
  <c r="D50" i="29"/>
  <c r="D48" i="29"/>
  <c r="D46" i="29"/>
  <c r="D44" i="29"/>
  <c r="D42" i="29"/>
  <c r="F63" i="28"/>
  <c r="F47" i="28"/>
  <c r="D87" i="28"/>
  <c r="D77" i="28"/>
  <c r="D73" i="28"/>
  <c r="D67" i="28"/>
  <c r="D57" i="28"/>
  <c r="D49" i="28"/>
  <c r="D41" i="28"/>
  <c r="F90" i="28"/>
  <c r="F88" i="28"/>
  <c r="F86" i="28"/>
  <c r="F84" i="28"/>
  <c r="F82" i="28"/>
  <c r="F80" i="28"/>
  <c r="F78" i="28"/>
  <c r="F76" i="28"/>
  <c r="F74" i="28"/>
  <c r="F72" i="28"/>
  <c r="F70" i="28"/>
  <c r="F68" i="28"/>
  <c r="F66" i="28"/>
  <c r="F64" i="28"/>
  <c r="F62" i="28"/>
  <c r="F60" i="28"/>
  <c r="F58" i="28"/>
  <c r="F56" i="28"/>
  <c r="F54" i="28"/>
  <c r="F52" i="28"/>
  <c r="F50" i="28"/>
  <c r="F48" i="28"/>
  <c r="F46" i="28"/>
  <c r="F44" i="28"/>
  <c r="F42" i="28"/>
  <c r="F65" i="28"/>
  <c r="F49" i="28"/>
  <c r="D79" i="28"/>
  <c r="D75" i="28"/>
  <c r="D69" i="28"/>
  <c r="D61" i="28"/>
  <c r="D51" i="28"/>
  <c r="F61" i="28"/>
  <c r="F41" i="28"/>
  <c r="E41" i="28"/>
  <c r="D85" i="28"/>
  <c r="D59" i="28"/>
  <c r="D45" i="28"/>
  <c r="F69" i="28"/>
  <c r="F45" i="28"/>
  <c r="D83" i="28"/>
  <c r="D63" i="28"/>
  <c r="D53" i="28"/>
  <c r="D43" i="28"/>
  <c r="F89" i="28"/>
  <c r="F87" i="28"/>
  <c r="F85" i="28"/>
  <c r="F83" i="28"/>
  <c r="F81" i="28"/>
  <c r="F79" i="28"/>
  <c r="F77" i="28"/>
  <c r="F75" i="28"/>
  <c r="F73" i="28"/>
  <c r="F71" i="28"/>
  <c r="F67" i="28"/>
  <c r="F59" i="28"/>
  <c r="F57" i="28"/>
  <c r="F55" i="28"/>
  <c r="F53" i="28"/>
  <c r="F51" i="28"/>
  <c r="F43" i="28"/>
  <c r="D81" i="28"/>
  <c r="D71" i="28"/>
  <c r="D65" i="28"/>
  <c r="D55" i="28"/>
  <c r="D47" i="28"/>
  <c r="D89" i="28"/>
  <c r="Z20" i="28"/>
  <c r="D90" i="28"/>
  <c r="D88" i="28"/>
  <c r="D86" i="28"/>
  <c r="D84" i="28"/>
  <c r="D82" i="28"/>
  <c r="D80" i="28"/>
  <c r="D78" i="28"/>
  <c r="D76" i="28"/>
  <c r="D74" i="28"/>
  <c r="D72" i="28"/>
  <c r="D70" i="28"/>
  <c r="D68" i="28"/>
  <c r="D66" i="28"/>
  <c r="D64" i="28"/>
  <c r="D62" i="28"/>
  <c r="D60" i="28"/>
  <c r="D58" i="28"/>
  <c r="D56" i="28"/>
  <c r="D54" i="28"/>
  <c r="D52" i="28"/>
  <c r="D50" i="28"/>
  <c r="D48" i="28"/>
  <c r="D46" i="28"/>
  <c r="D44" i="28"/>
  <c r="D42" i="28"/>
  <c r="Z21" i="28"/>
  <c r="Z16" i="27"/>
  <c r="K20" i="27"/>
  <c r="J20" i="27"/>
  <c r="G20" i="27"/>
  <c r="L20" i="27"/>
  <c r="H15" i="27"/>
  <c r="M15" i="27" s="1"/>
  <c r="W21" i="27"/>
  <c r="Z10" i="27"/>
  <c r="K21" i="27"/>
  <c r="T14" i="27"/>
  <c r="Y14" i="27" s="1"/>
  <c r="V21" i="27"/>
  <c r="Z18" i="27"/>
  <c r="H14" i="27"/>
  <c r="M14" i="27" s="1"/>
  <c r="X20" i="27"/>
  <c r="W20" i="27"/>
  <c r="V20" i="27"/>
  <c r="S20" i="27"/>
  <c r="H10" i="27"/>
  <c r="M10" i="27" s="1"/>
  <c r="X21" i="27"/>
  <c r="Z15" i="27"/>
  <c r="H11" i="27"/>
  <c r="M11" i="27" s="1"/>
  <c r="H12" i="27"/>
  <c r="M12" i="27" s="1"/>
  <c r="T13" i="27"/>
  <c r="Y13" i="27" s="1"/>
  <c r="T16" i="27"/>
  <c r="Y16" i="27" s="1"/>
  <c r="Z12" i="27"/>
  <c r="H13" i="27"/>
  <c r="M13" i="27" s="1"/>
  <c r="J21" i="27"/>
  <c r="Z11" i="27"/>
  <c r="Z17" i="27"/>
  <c r="J21" i="26"/>
  <c r="H15" i="26"/>
  <c r="M15" i="26" s="1"/>
  <c r="K21" i="26"/>
  <c r="H16" i="26"/>
  <c r="M16" i="26" s="1"/>
  <c r="H17" i="26"/>
  <c r="M17" i="26" s="1"/>
  <c r="Z16" i="26"/>
  <c r="H19" i="26"/>
  <c r="M19" i="26" s="1"/>
  <c r="H11" i="26"/>
  <c r="M11" i="26" s="1"/>
  <c r="H12" i="26"/>
  <c r="M12" i="26" s="1"/>
  <c r="W20" i="26"/>
  <c r="X20" i="26"/>
  <c r="V20" i="26"/>
  <c r="T10" i="26"/>
  <c r="Y10" i="26" s="1"/>
  <c r="S20" i="26"/>
  <c r="T12" i="26"/>
  <c r="Y12" i="26" s="1"/>
  <c r="K20" i="26"/>
  <c r="J20" i="26"/>
  <c r="G20" i="26"/>
  <c r="L20" i="26"/>
  <c r="Z10" i="26"/>
  <c r="W21" i="26"/>
  <c r="X21" i="26"/>
  <c r="Z19" i="26"/>
  <c r="Z11" i="26"/>
  <c r="Z13" i="26"/>
  <c r="H13" i="26"/>
  <c r="M13" i="26" s="1"/>
  <c r="L21" i="26"/>
  <c r="H14" i="26"/>
  <c r="M14" i="26" s="1"/>
  <c r="Z18" i="26"/>
  <c r="Z12" i="26"/>
  <c r="V21" i="26"/>
  <c r="Z18" i="25"/>
  <c r="X20" i="25"/>
  <c r="W20" i="25"/>
  <c r="V20" i="25"/>
  <c r="S20" i="25"/>
  <c r="V21" i="25"/>
  <c r="H10" i="25"/>
  <c r="M10" i="25" s="1"/>
  <c r="K20" i="25"/>
  <c r="J20" i="25"/>
  <c r="G20" i="25"/>
  <c r="L20" i="25"/>
  <c r="H12" i="25"/>
  <c r="M12" i="25" s="1"/>
  <c r="H17" i="25"/>
  <c r="M17" i="25" s="1"/>
  <c r="Z16" i="25"/>
  <c r="H19" i="25"/>
  <c r="M19" i="25" s="1"/>
  <c r="H11" i="25"/>
  <c r="M11" i="25" s="1"/>
  <c r="J21" i="25"/>
  <c r="L21" i="25"/>
  <c r="H13" i="25"/>
  <c r="M13" i="25" s="1"/>
  <c r="H14" i="25"/>
  <c r="M14" i="25" s="1"/>
  <c r="Z19" i="25"/>
  <c r="T12" i="25"/>
  <c r="Y12" i="25" s="1"/>
  <c r="T13" i="25"/>
  <c r="Y13" i="25" s="1"/>
  <c r="H15" i="25"/>
  <c r="M15" i="25" s="1"/>
  <c r="H16" i="25"/>
  <c r="M16" i="25" s="1"/>
  <c r="W21" i="25"/>
  <c r="Z10" i="25"/>
  <c r="Z13" i="25"/>
  <c r="H18" i="25"/>
  <c r="M18" i="25" s="1"/>
  <c r="K21" i="25"/>
  <c r="X21" i="25"/>
  <c r="Z18" i="24"/>
  <c r="H13" i="24"/>
  <c r="M13" i="24" s="1"/>
  <c r="K21" i="24"/>
  <c r="H15" i="24"/>
  <c r="M15" i="24" s="1"/>
  <c r="H16" i="24"/>
  <c r="M16" i="24" s="1"/>
  <c r="K20" i="24"/>
  <c r="J20" i="24"/>
  <c r="G20" i="24"/>
  <c r="L20" i="24"/>
  <c r="X21" i="24"/>
  <c r="Z16" i="24"/>
  <c r="J21" i="24"/>
  <c r="W21" i="24"/>
  <c r="Z10" i="24"/>
  <c r="X20" i="24"/>
  <c r="W20" i="24"/>
  <c r="V20" i="24"/>
  <c r="S20" i="24"/>
  <c r="V21" i="24"/>
  <c r="Z19" i="24"/>
  <c r="Z14" i="24"/>
  <c r="L21" i="24"/>
  <c r="H10" i="24"/>
  <c r="M10" i="24" s="1"/>
  <c r="K20" i="23"/>
  <c r="J20" i="23"/>
  <c r="G20" i="23"/>
  <c r="H10" i="23"/>
  <c r="M10" i="23" s="1"/>
  <c r="L20" i="23"/>
  <c r="H14" i="23"/>
  <c r="M14" i="23" s="1"/>
  <c r="T15" i="23"/>
  <c r="Y15" i="23" s="1"/>
  <c r="H17" i="23"/>
  <c r="M17" i="23" s="1"/>
  <c r="H11" i="23"/>
  <c r="M11" i="23" s="1"/>
  <c r="Z19" i="23"/>
  <c r="Z14" i="23"/>
  <c r="W21" i="23"/>
  <c r="Z10" i="23"/>
  <c r="Z17" i="23"/>
  <c r="V21" i="23"/>
  <c r="Z18" i="23"/>
  <c r="X20" i="23"/>
  <c r="S20" i="23"/>
  <c r="W20" i="23"/>
  <c r="V20" i="23"/>
  <c r="T17" i="23"/>
  <c r="Y17" i="23" s="1"/>
  <c r="K21" i="23"/>
  <c r="Z12" i="23"/>
  <c r="H12" i="23"/>
  <c r="M12" i="23" s="1"/>
  <c r="H13" i="23"/>
  <c r="M13" i="23" s="1"/>
  <c r="H18" i="23"/>
  <c r="M18" i="23" s="1"/>
  <c r="K21" i="22"/>
  <c r="L21" i="22"/>
  <c r="W20" i="22"/>
  <c r="X20" i="22"/>
  <c r="V20" i="22"/>
  <c r="S20" i="22"/>
  <c r="Z14" i="22"/>
  <c r="J21" i="22"/>
  <c r="V21" i="22"/>
  <c r="Z17" i="22"/>
  <c r="T16" i="22"/>
  <c r="Y16" i="22" s="1"/>
  <c r="Z13" i="22"/>
  <c r="T18" i="22"/>
  <c r="Y18" i="22" s="1"/>
  <c r="K20" i="22"/>
  <c r="J20" i="22"/>
  <c r="G20" i="22"/>
  <c r="L20" i="22"/>
  <c r="W21" i="22"/>
  <c r="Z10" i="22"/>
  <c r="T15" i="22"/>
  <c r="Y15" i="22" s="1"/>
  <c r="H13" i="22"/>
  <c r="M13" i="22" s="1"/>
  <c r="Z15" i="22"/>
  <c r="X21" i="22"/>
  <c r="X20" i="21"/>
  <c r="W20" i="21"/>
  <c r="V20" i="21"/>
  <c r="S20" i="21"/>
  <c r="J21" i="21"/>
  <c r="T16" i="21"/>
  <c r="Y16" i="21" s="1"/>
  <c r="T15" i="21"/>
  <c r="Y15" i="21" s="1"/>
  <c r="T14" i="21"/>
  <c r="Y14" i="21" s="1"/>
  <c r="Z15" i="21"/>
  <c r="T12" i="21"/>
  <c r="Y12" i="21" s="1"/>
  <c r="H14" i="21"/>
  <c r="M14" i="21" s="1"/>
  <c r="Z16" i="21"/>
  <c r="K21" i="21"/>
  <c r="T10" i="21"/>
  <c r="Y10" i="21" s="1"/>
  <c r="H16" i="21"/>
  <c r="M16" i="21" s="1"/>
  <c r="H15" i="21"/>
  <c r="M15" i="21" s="1"/>
  <c r="T13" i="21"/>
  <c r="Y13" i="21" s="1"/>
  <c r="T11" i="21"/>
  <c r="Y11" i="21" s="1"/>
  <c r="Z13" i="21"/>
  <c r="T18" i="21"/>
  <c r="Y18" i="21" s="1"/>
  <c r="T19" i="21"/>
  <c r="Y19" i="21" s="1"/>
  <c r="L21" i="21"/>
  <c r="K20" i="21"/>
  <c r="J20" i="21"/>
  <c r="G20" i="21"/>
  <c r="L20" i="21"/>
  <c r="X21" i="21"/>
  <c r="H17" i="21"/>
  <c r="M17" i="21" s="1"/>
  <c r="H12" i="21"/>
  <c r="M12" i="21" s="1"/>
  <c r="W21" i="21"/>
  <c r="Z10" i="21"/>
  <c r="H11" i="21"/>
  <c r="M11" i="21" s="1"/>
  <c r="J21" i="20"/>
  <c r="T10" i="20"/>
  <c r="Y10" i="20" s="1"/>
  <c r="H13" i="20"/>
  <c r="M13" i="20" s="1"/>
  <c r="T15" i="20"/>
  <c r="Y15" i="20" s="1"/>
  <c r="H17" i="20"/>
  <c r="M17" i="20" s="1"/>
  <c r="K21" i="20"/>
  <c r="H16" i="20"/>
  <c r="M16" i="20" s="1"/>
  <c r="W21" i="20"/>
  <c r="Z10" i="20"/>
  <c r="K20" i="20"/>
  <c r="J20" i="20"/>
  <c r="G20" i="20"/>
  <c r="L20" i="20"/>
  <c r="H10" i="20"/>
  <c r="M10" i="20" s="1"/>
  <c r="H14" i="20"/>
  <c r="M14" i="20" s="1"/>
  <c r="V21" i="20"/>
  <c r="X20" i="20"/>
  <c r="W20" i="20"/>
  <c r="V20" i="20"/>
  <c r="S20" i="20"/>
  <c r="T17" i="20"/>
  <c r="Y17" i="20" s="1"/>
  <c r="T19" i="20"/>
  <c r="Y19" i="20" s="1"/>
  <c r="T11" i="20"/>
  <c r="Y11" i="20" s="1"/>
  <c r="T13" i="20"/>
  <c r="Y13" i="20" s="1"/>
  <c r="Z12" i="20"/>
  <c r="T18" i="20"/>
  <c r="Y18" i="20" s="1"/>
  <c r="Z14" i="20"/>
  <c r="L21" i="20"/>
  <c r="X21" i="20"/>
  <c r="Z11" i="20"/>
  <c r="Z16" i="20"/>
  <c r="L21" i="19"/>
  <c r="V21" i="19"/>
  <c r="Z18" i="19"/>
  <c r="W21" i="19"/>
  <c r="Z10" i="19"/>
  <c r="X21" i="19"/>
  <c r="T10" i="19"/>
  <c r="Y10" i="19" s="1"/>
  <c r="Z12" i="19"/>
  <c r="D85" i="19"/>
  <c r="D83" i="19"/>
  <c r="D69" i="19"/>
  <c r="D67" i="19"/>
  <c r="D53" i="19"/>
  <c r="D51" i="19"/>
  <c r="J21" i="19"/>
  <c r="X20" i="19"/>
  <c r="W20" i="19"/>
  <c r="F75" i="19" s="1"/>
  <c r="V20" i="19"/>
  <c r="S20" i="19"/>
  <c r="T18" i="19"/>
  <c r="Y18" i="19" s="1"/>
  <c r="U19" i="14"/>
  <c r="K17" i="13"/>
  <c r="Z17" i="13" s="1"/>
  <c r="Z13" i="13"/>
  <c r="U19" i="13"/>
  <c r="S10" i="13"/>
  <c r="U11" i="13"/>
  <c r="V10" i="15"/>
  <c r="S15" i="15"/>
  <c r="J11" i="15"/>
  <c r="F21" i="15"/>
  <c r="J19" i="15"/>
  <c r="I13" i="15"/>
  <c r="S16" i="14"/>
  <c r="J13" i="14"/>
  <c r="F21" i="14"/>
  <c r="F21" i="13"/>
  <c r="W13" i="16"/>
  <c r="X17" i="16"/>
  <c r="K13" i="16"/>
  <c r="K15" i="16"/>
  <c r="W14" i="16"/>
  <c r="W12" i="16"/>
  <c r="Z12" i="16" s="1"/>
  <c r="K19" i="16"/>
  <c r="W18" i="16"/>
  <c r="K11" i="16"/>
  <c r="W19" i="16"/>
  <c r="K12" i="16"/>
  <c r="W11" i="16"/>
  <c r="K17" i="16"/>
  <c r="W16" i="16"/>
  <c r="K14" i="16"/>
  <c r="X18" i="16"/>
  <c r="L15" i="16"/>
  <c r="L19" i="16"/>
  <c r="L17" i="16"/>
  <c r="X16" i="16"/>
  <c r="X13" i="16"/>
  <c r="L14" i="16"/>
  <c r="X19" i="16"/>
  <c r="L12" i="16"/>
  <c r="X11" i="16"/>
  <c r="L13" i="16"/>
  <c r="X12" i="16"/>
  <c r="L18" i="16"/>
  <c r="X14" i="16"/>
  <c r="X15" i="16"/>
  <c r="L11" i="16"/>
  <c r="L16" i="16"/>
  <c r="I19" i="16"/>
  <c r="G10" i="16"/>
  <c r="V10" i="16"/>
  <c r="J11" i="16"/>
  <c r="S15" i="16"/>
  <c r="G16" i="16"/>
  <c r="U17" i="16"/>
  <c r="I18" i="16"/>
  <c r="V18" i="16"/>
  <c r="J19" i="16"/>
  <c r="R20" i="16"/>
  <c r="W10" i="16"/>
  <c r="S14" i="16"/>
  <c r="G15" i="16"/>
  <c r="U16" i="16"/>
  <c r="I17" i="16"/>
  <c r="V17" i="16"/>
  <c r="J18" i="16"/>
  <c r="I11" i="16"/>
  <c r="G17" i="16"/>
  <c r="J10" i="16"/>
  <c r="X10" i="16"/>
  <c r="S13" i="16"/>
  <c r="G14" i="16"/>
  <c r="U15" i="16"/>
  <c r="I16" i="16"/>
  <c r="V16" i="16"/>
  <c r="J17" i="16"/>
  <c r="W17" i="16"/>
  <c r="Z17" i="16" s="1"/>
  <c r="K18" i="16"/>
  <c r="R21" i="16"/>
  <c r="S16" i="16"/>
  <c r="K10" i="16"/>
  <c r="S12" i="16"/>
  <c r="G13" i="16"/>
  <c r="U14" i="16"/>
  <c r="I15" i="16"/>
  <c r="V15" i="16"/>
  <c r="J16" i="16"/>
  <c r="F20" i="16"/>
  <c r="U18" i="16"/>
  <c r="L10" i="16"/>
  <c r="S11" i="16"/>
  <c r="G12" i="16"/>
  <c r="U13" i="16"/>
  <c r="I14" i="16"/>
  <c r="V14" i="16"/>
  <c r="J15" i="16"/>
  <c r="W15" i="16"/>
  <c r="K16" i="16"/>
  <c r="S19" i="16"/>
  <c r="T19" i="16" s="1"/>
  <c r="Y19" i="16" s="1"/>
  <c r="G11" i="16"/>
  <c r="U12" i="16"/>
  <c r="I13" i="16"/>
  <c r="V13" i="16"/>
  <c r="J14" i="16"/>
  <c r="S18" i="16"/>
  <c r="G19" i="16"/>
  <c r="S10" i="16"/>
  <c r="U11" i="16"/>
  <c r="I12" i="16"/>
  <c r="V12" i="16"/>
  <c r="S17" i="16"/>
  <c r="G18" i="16"/>
  <c r="K16" i="15"/>
  <c r="W15" i="15"/>
  <c r="K12" i="15"/>
  <c r="K11" i="15"/>
  <c r="W19" i="15"/>
  <c r="K13" i="15"/>
  <c r="Z13" i="15" s="1"/>
  <c r="W12" i="15"/>
  <c r="W11" i="15"/>
  <c r="W16" i="15"/>
  <c r="Z16" i="15" s="1"/>
  <c r="I11" i="15"/>
  <c r="V11" i="15"/>
  <c r="J12" i="15"/>
  <c r="X13" i="15"/>
  <c r="L14" i="15"/>
  <c r="S16" i="15"/>
  <c r="G17" i="15"/>
  <c r="U18" i="15"/>
  <c r="I19" i="15"/>
  <c r="V19" i="15"/>
  <c r="X12" i="15"/>
  <c r="U17" i="15"/>
  <c r="W10" i="15"/>
  <c r="X11" i="15"/>
  <c r="L12" i="15"/>
  <c r="S14" i="15"/>
  <c r="G15" i="15"/>
  <c r="U16" i="15"/>
  <c r="I17" i="15"/>
  <c r="V17" i="15"/>
  <c r="J18" i="15"/>
  <c r="W18" i="15"/>
  <c r="K19" i="15"/>
  <c r="X19" i="15"/>
  <c r="L13" i="15"/>
  <c r="G16" i="15"/>
  <c r="J10" i="15"/>
  <c r="X10" i="15"/>
  <c r="S13" i="15"/>
  <c r="G14" i="15"/>
  <c r="U15" i="15"/>
  <c r="I16" i="15"/>
  <c r="V16" i="15"/>
  <c r="J17" i="15"/>
  <c r="W17" i="15"/>
  <c r="Z17" i="15" s="1"/>
  <c r="K18" i="15"/>
  <c r="R21" i="15"/>
  <c r="I18" i="15"/>
  <c r="K10" i="15"/>
  <c r="S12" i="15"/>
  <c r="G13" i="15"/>
  <c r="U14" i="15"/>
  <c r="I15" i="15"/>
  <c r="F20" i="15"/>
  <c r="R20" i="15"/>
  <c r="L10" i="15"/>
  <c r="S11" i="15"/>
  <c r="G12" i="15"/>
  <c r="U13" i="15"/>
  <c r="I14" i="15"/>
  <c r="V14" i="15"/>
  <c r="J15" i="15"/>
  <c r="X16" i="15"/>
  <c r="L17" i="15"/>
  <c r="S19" i="15"/>
  <c r="U12" i="15"/>
  <c r="V13" i="15"/>
  <c r="J14" i="15"/>
  <c r="W14" i="15"/>
  <c r="Z14" i="15" s="1"/>
  <c r="K15" i="15"/>
  <c r="X15" i="15"/>
  <c r="S18" i="15"/>
  <c r="G19" i="15"/>
  <c r="S10" i="15"/>
  <c r="U11" i="15"/>
  <c r="I12" i="15"/>
  <c r="V12" i="15"/>
  <c r="S17" i="15"/>
  <c r="G18" i="15"/>
  <c r="L11" i="14"/>
  <c r="W13" i="14"/>
  <c r="K17" i="14"/>
  <c r="K14" i="14"/>
  <c r="X17" i="14"/>
  <c r="K13" i="14"/>
  <c r="W12" i="14"/>
  <c r="W11" i="14"/>
  <c r="W19" i="14"/>
  <c r="K12" i="14"/>
  <c r="X14" i="14"/>
  <c r="L18" i="14"/>
  <c r="L15" i="14"/>
  <c r="X18" i="14"/>
  <c r="X15" i="14"/>
  <c r="L19" i="14"/>
  <c r="X13" i="14"/>
  <c r="L17" i="14"/>
  <c r="X16" i="14"/>
  <c r="L14" i="14"/>
  <c r="X12" i="14"/>
  <c r="X19" i="14"/>
  <c r="L12" i="14"/>
  <c r="X11" i="14"/>
  <c r="L13" i="14"/>
  <c r="L16" i="14"/>
  <c r="W16" i="14"/>
  <c r="S15" i="14"/>
  <c r="G16" i="14"/>
  <c r="U17" i="14"/>
  <c r="I18" i="14"/>
  <c r="V18" i="14"/>
  <c r="J19" i="14"/>
  <c r="R20" i="14"/>
  <c r="V10" i="14"/>
  <c r="W10" i="14"/>
  <c r="K11" i="14"/>
  <c r="S14" i="14"/>
  <c r="G15" i="14"/>
  <c r="U16" i="14"/>
  <c r="I17" i="14"/>
  <c r="V17" i="14"/>
  <c r="J18" i="14"/>
  <c r="W18" i="14"/>
  <c r="K19" i="14"/>
  <c r="G10" i="14"/>
  <c r="J10" i="14"/>
  <c r="X10" i="14"/>
  <c r="S13" i="14"/>
  <c r="G14" i="14"/>
  <c r="U15" i="14"/>
  <c r="I16" i="14"/>
  <c r="V16" i="14"/>
  <c r="J17" i="14"/>
  <c r="W17" i="14"/>
  <c r="K18" i="14"/>
  <c r="R21" i="14"/>
  <c r="K10" i="14"/>
  <c r="S12" i="14"/>
  <c r="G13" i="14"/>
  <c r="U14" i="14"/>
  <c r="I15" i="14"/>
  <c r="V15" i="14"/>
  <c r="J16" i="14"/>
  <c r="F20" i="14"/>
  <c r="U18" i="14"/>
  <c r="L10" i="14"/>
  <c r="S11" i="14"/>
  <c r="G12" i="14"/>
  <c r="U13" i="14"/>
  <c r="I14" i="14"/>
  <c r="V14" i="14"/>
  <c r="J15" i="14"/>
  <c r="W15" i="14"/>
  <c r="K16" i="14"/>
  <c r="S19" i="14"/>
  <c r="I11" i="14"/>
  <c r="G17" i="14"/>
  <c r="G11" i="14"/>
  <c r="U12" i="14"/>
  <c r="I13" i="14"/>
  <c r="V13" i="14"/>
  <c r="J14" i="14"/>
  <c r="W14" i="14"/>
  <c r="K15" i="14"/>
  <c r="S18" i="14"/>
  <c r="G19" i="14"/>
  <c r="I19" i="14"/>
  <c r="S10" i="14"/>
  <c r="U11" i="14"/>
  <c r="I12" i="14"/>
  <c r="S17" i="14"/>
  <c r="G18" i="14"/>
  <c r="J13" i="13"/>
  <c r="V12" i="13"/>
  <c r="J19" i="13"/>
  <c r="V10" i="13"/>
  <c r="V19" i="13"/>
  <c r="V18" i="13"/>
  <c r="J11" i="13"/>
  <c r="V11" i="13"/>
  <c r="V17" i="13"/>
  <c r="J12" i="13"/>
  <c r="J18" i="13"/>
  <c r="L13" i="13"/>
  <c r="X12" i="13"/>
  <c r="L14" i="13"/>
  <c r="L18" i="13"/>
  <c r="X17" i="13"/>
  <c r="L12" i="13"/>
  <c r="X11" i="13"/>
  <c r="X13" i="13"/>
  <c r="L11" i="13"/>
  <c r="X19" i="13"/>
  <c r="X16" i="13"/>
  <c r="L17" i="13"/>
  <c r="X14" i="13"/>
  <c r="X18" i="13"/>
  <c r="L15" i="13"/>
  <c r="L19" i="13"/>
  <c r="X15" i="13"/>
  <c r="L16" i="13"/>
  <c r="U18" i="13"/>
  <c r="U17" i="13"/>
  <c r="K11" i="13"/>
  <c r="Z11" i="13" s="1"/>
  <c r="G15" i="13"/>
  <c r="I17" i="13"/>
  <c r="K19" i="13"/>
  <c r="Z19" i="13" s="1"/>
  <c r="J10" i="13"/>
  <c r="X10" i="13"/>
  <c r="S13" i="13"/>
  <c r="G14" i="13"/>
  <c r="U15" i="13"/>
  <c r="I16" i="13"/>
  <c r="V16" i="13"/>
  <c r="J17" i="13"/>
  <c r="R21" i="13"/>
  <c r="I11" i="13"/>
  <c r="S16" i="13"/>
  <c r="S15" i="13"/>
  <c r="I18" i="13"/>
  <c r="R20" i="13"/>
  <c r="W10" i="13"/>
  <c r="S14" i="13"/>
  <c r="U16" i="13"/>
  <c r="W18" i="13"/>
  <c r="Z18" i="13" s="1"/>
  <c r="K10" i="13"/>
  <c r="S12" i="13"/>
  <c r="G13" i="13"/>
  <c r="U14" i="13"/>
  <c r="I15" i="13"/>
  <c r="V15" i="13"/>
  <c r="J16" i="13"/>
  <c r="W16" i="13"/>
  <c r="F20" i="13"/>
  <c r="G17" i="13"/>
  <c r="G10" i="13"/>
  <c r="G16" i="13"/>
  <c r="L10" i="13"/>
  <c r="S11" i="13"/>
  <c r="G12" i="13"/>
  <c r="U13" i="13"/>
  <c r="I14" i="13"/>
  <c r="V14" i="13"/>
  <c r="J15" i="13"/>
  <c r="W15" i="13"/>
  <c r="K16" i="13"/>
  <c r="S19" i="13"/>
  <c r="I19" i="13"/>
  <c r="G11" i="13"/>
  <c r="U12" i="13"/>
  <c r="I13" i="13"/>
  <c r="V13" i="13"/>
  <c r="J14" i="13"/>
  <c r="W14" i="13"/>
  <c r="K15" i="13"/>
  <c r="S18" i="13"/>
  <c r="G19" i="13"/>
  <c r="I12" i="13"/>
  <c r="S17" i="13"/>
  <c r="G18" i="13"/>
  <c r="R19" i="12"/>
  <c r="X19" i="12" s="1"/>
  <c r="F19" i="12"/>
  <c r="R18" i="12"/>
  <c r="F18" i="12"/>
  <c r="R17" i="12"/>
  <c r="F17" i="12"/>
  <c r="R16" i="12"/>
  <c r="F16" i="12"/>
  <c r="L16" i="12" s="1"/>
  <c r="R15" i="12"/>
  <c r="F15" i="12"/>
  <c r="R14" i="12"/>
  <c r="F14" i="12"/>
  <c r="L14" i="12" s="1"/>
  <c r="R13" i="12"/>
  <c r="X13" i="12" s="1"/>
  <c r="F13" i="12"/>
  <c r="R12" i="12"/>
  <c r="F12" i="12"/>
  <c r="R11" i="12"/>
  <c r="X11" i="12" s="1"/>
  <c r="F11" i="12"/>
  <c r="I14" i="12" s="1"/>
  <c r="R10" i="12"/>
  <c r="F10" i="12"/>
  <c r="X9" i="12"/>
  <c r="W9" i="12"/>
  <c r="V9" i="12"/>
  <c r="L9" i="12"/>
  <c r="K9" i="12"/>
  <c r="J9" i="12"/>
  <c r="C6" i="12"/>
  <c r="X12" i="12" s="1"/>
  <c r="B6" i="12"/>
  <c r="B5" i="12"/>
  <c r="C5" i="12" s="1"/>
  <c r="C4" i="12"/>
  <c r="V14" i="12" s="1"/>
  <c r="B4" i="12"/>
  <c r="E52" i="69" l="1"/>
  <c r="G51" i="69"/>
  <c r="G53" i="68"/>
  <c r="E54" i="68"/>
  <c r="E50" i="67"/>
  <c r="G49" i="67"/>
  <c r="E50" i="66"/>
  <c r="G49" i="66"/>
  <c r="G51" i="65"/>
  <c r="E52" i="65"/>
  <c r="G52" i="64"/>
  <c r="E53" i="64"/>
  <c r="E53" i="63"/>
  <c r="G52" i="63"/>
  <c r="G50" i="62"/>
  <c r="E51" i="62"/>
  <c r="E50" i="61"/>
  <c r="G49" i="61"/>
  <c r="G50" i="60"/>
  <c r="E51" i="60"/>
  <c r="G48" i="59"/>
  <c r="E49" i="59"/>
  <c r="G53" i="58"/>
  <c r="E54" i="58"/>
  <c r="E51" i="57"/>
  <c r="G50" i="57"/>
  <c r="E53" i="56"/>
  <c r="G52" i="56"/>
  <c r="E51" i="55"/>
  <c r="G50" i="55"/>
  <c r="G49" i="54"/>
  <c r="E50" i="54"/>
  <c r="E51" i="53"/>
  <c r="G50" i="53"/>
  <c r="G51" i="52"/>
  <c r="E52" i="52"/>
  <c r="E53" i="51"/>
  <c r="G52" i="51"/>
  <c r="G49" i="50"/>
  <c r="E50" i="50"/>
  <c r="E50" i="48"/>
  <c r="G49" i="48"/>
  <c r="G49" i="47"/>
  <c r="E50" i="47"/>
  <c r="E51" i="46"/>
  <c r="G50" i="46"/>
  <c r="G49" i="45"/>
  <c r="E50" i="45"/>
  <c r="E52" i="44"/>
  <c r="G51" i="44"/>
  <c r="E50" i="43"/>
  <c r="G49" i="43"/>
  <c r="G51" i="42"/>
  <c r="E52" i="42"/>
  <c r="G49" i="41"/>
  <c r="E50" i="41"/>
  <c r="G49" i="40"/>
  <c r="E50" i="40"/>
  <c r="E57" i="39"/>
  <c r="G56" i="39"/>
  <c r="AA12" i="19"/>
  <c r="AA11" i="19"/>
  <c r="AA10" i="19"/>
  <c r="AA19" i="19"/>
  <c r="AA18" i="19"/>
  <c r="AA17" i="19"/>
  <c r="AA13" i="19"/>
  <c r="AB13" i="19" s="1"/>
  <c r="AA16" i="19"/>
  <c r="AB16" i="19" s="1"/>
  <c r="AA15" i="19"/>
  <c r="AA14" i="19"/>
  <c r="X14" i="12"/>
  <c r="AA18" i="22"/>
  <c r="AA17" i="22"/>
  <c r="AA16" i="22"/>
  <c r="AA15" i="22"/>
  <c r="AA14" i="22"/>
  <c r="AA13" i="22"/>
  <c r="AA12" i="22"/>
  <c r="AA11" i="22"/>
  <c r="AA19" i="22"/>
  <c r="AA10" i="22"/>
  <c r="Z14" i="14"/>
  <c r="T15" i="15"/>
  <c r="Y15" i="15" s="1"/>
  <c r="L15" i="12"/>
  <c r="H10" i="15"/>
  <c r="M10" i="15" s="1"/>
  <c r="X15" i="12"/>
  <c r="L12" i="12"/>
  <c r="L17" i="12"/>
  <c r="Z14" i="13"/>
  <c r="Z17" i="14"/>
  <c r="W16" i="12"/>
  <c r="AA16" i="21"/>
  <c r="AA15" i="21"/>
  <c r="AA14" i="21"/>
  <c r="AA13" i="21"/>
  <c r="AA12" i="21"/>
  <c r="AA11" i="21"/>
  <c r="AA10" i="21"/>
  <c r="AA17" i="21"/>
  <c r="AA19" i="21"/>
  <c r="AA18" i="21"/>
  <c r="X17" i="12"/>
  <c r="AA14" i="20"/>
  <c r="AA13" i="20"/>
  <c r="AA12" i="20"/>
  <c r="AA11" i="20"/>
  <c r="AA10" i="20"/>
  <c r="AA19" i="20"/>
  <c r="AA15" i="20"/>
  <c r="AA16" i="20"/>
  <c r="AA18" i="20"/>
  <c r="AB18" i="20" s="1"/>
  <c r="AA17" i="20"/>
  <c r="AB17" i="20" s="1"/>
  <c r="K13" i="12"/>
  <c r="L18" i="12"/>
  <c r="E42" i="29"/>
  <c r="G42" i="29" s="1"/>
  <c r="G41" i="29"/>
  <c r="AB18" i="29"/>
  <c r="AB17" i="29"/>
  <c r="AB10" i="29"/>
  <c r="AB11" i="29"/>
  <c r="AB15" i="29"/>
  <c r="AB19" i="29"/>
  <c r="AB16" i="29"/>
  <c r="AB12" i="29"/>
  <c r="AB14" i="29"/>
  <c r="AB13" i="29"/>
  <c r="AB10" i="28"/>
  <c r="G41" i="28"/>
  <c r="AB13" i="28"/>
  <c r="AB17" i="28"/>
  <c r="AB12" i="28"/>
  <c r="AB11" i="28"/>
  <c r="AB18" i="28"/>
  <c r="E42" i="28"/>
  <c r="E43" i="28" s="1"/>
  <c r="AB15" i="28"/>
  <c r="AB14" i="28"/>
  <c r="AB16" i="28"/>
  <c r="AB19" i="28"/>
  <c r="Z21" i="27"/>
  <c r="AA19" i="27"/>
  <c r="AA11" i="27"/>
  <c r="AA18" i="27"/>
  <c r="AA10" i="27"/>
  <c r="AA17" i="27"/>
  <c r="AA14" i="27"/>
  <c r="AA16" i="27"/>
  <c r="AA15" i="27"/>
  <c r="AA13" i="27"/>
  <c r="AA12" i="27"/>
  <c r="AA18" i="26"/>
  <c r="AA17" i="26"/>
  <c r="AA11" i="26"/>
  <c r="AA12" i="26"/>
  <c r="AA16" i="26"/>
  <c r="AA10" i="26"/>
  <c r="AA15" i="26"/>
  <c r="AA14" i="26"/>
  <c r="AA13" i="26"/>
  <c r="AA19" i="26"/>
  <c r="AA19" i="25"/>
  <c r="AA11" i="25"/>
  <c r="AA18" i="25"/>
  <c r="AA10" i="25"/>
  <c r="AA17" i="25"/>
  <c r="AA16" i="25"/>
  <c r="AA15" i="25"/>
  <c r="AA14" i="25"/>
  <c r="AA13" i="25"/>
  <c r="AA12" i="25"/>
  <c r="AA17" i="23"/>
  <c r="AA16" i="23"/>
  <c r="AA10" i="23"/>
  <c r="AA15" i="23"/>
  <c r="AA14" i="23"/>
  <c r="AA13" i="23"/>
  <c r="AA18" i="23"/>
  <c r="AA12" i="23"/>
  <c r="AA19" i="23"/>
  <c r="AA11" i="23"/>
  <c r="Z21" i="24"/>
  <c r="AA12" i="24"/>
  <c r="AA11" i="24"/>
  <c r="AA19" i="24"/>
  <c r="AA18" i="24"/>
  <c r="AA10" i="24"/>
  <c r="AA17" i="24"/>
  <c r="AA16" i="24"/>
  <c r="AA15" i="24"/>
  <c r="AA14" i="24"/>
  <c r="AA13" i="24"/>
  <c r="Z21" i="21"/>
  <c r="D47" i="19"/>
  <c r="D63" i="19"/>
  <c r="D49" i="19"/>
  <c r="D65" i="19"/>
  <c r="D81" i="19"/>
  <c r="D55" i="19"/>
  <c r="D71" i="19"/>
  <c r="D87" i="19"/>
  <c r="D41" i="19"/>
  <c r="D57" i="19"/>
  <c r="D73" i="19"/>
  <c r="D89" i="19"/>
  <c r="D43" i="19"/>
  <c r="D59" i="19"/>
  <c r="D75" i="19"/>
  <c r="E41" i="19"/>
  <c r="D45" i="19"/>
  <c r="D61" i="19"/>
  <c r="D77" i="19"/>
  <c r="D79" i="19"/>
  <c r="Z21" i="19"/>
  <c r="F58" i="19"/>
  <c r="F64" i="19"/>
  <c r="F48" i="19"/>
  <c r="F84" i="19"/>
  <c r="F43" i="19"/>
  <c r="F42" i="19"/>
  <c r="F59" i="19"/>
  <c r="F88" i="19"/>
  <c r="F67" i="19"/>
  <c r="F69" i="19"/>
  <c r="F60" i="19"/>
  <c r="F45" i="19"/>
  <c r="F77" i="19"/>
  <c r="F52" i="19"/>
  <c r="F51" i="19"/>
  <c r="F83" i="19"/>
  <c r="F68" i="19"/>
  <c r="F53" i="19"/>
  <c r="F85" i="19"/>
  <c r="F72" i="19"/>
  <c r="F44" i="19"/>
  <c r="F61" i="19"/>
  <c r="F62" i="19"/>
  <c r="F90" i="19"/>
  <c r="T11" i="16"/>
  <c r="Y11" i="16" s="1"/>
  <c r="T10" i="16"/>
  <c r="Y10" i="16" s="1"/>
  <c r="Z13" i="16"/>
  <c r="Z11" i="16"/>
  <c r="H18" i="16"/>
  <c r="M18" i="16" s="1"/>
  <c r="H11" i="16"/>
  <c r="M11" i="16" s="1"/>
  <c r="H12" i="16"/>
  <c r="M12" i="16" s="1"/>
  <c r="H17" i="16"/>
  <c r="M17" i="16" s="1"/>
  <c r="Z19" i="15"/>
  <c r="T10" i="15"/>
  <c r="Y10" i="15" s="1"/>
  <c r="T12" i="15"/>
  <c r="Y12" i="15" s="1"/>
  <c r="T19" i="15"/>
  <c r="Y19" i="15" s="1"/>
  <c r="T11" i="15"/>
  <c r="Y11" i="15" s="1"/>
  <c r="T17" i="15"/>
  <c r="Y17" i="15" s="1"/>
  <c r="T14" i="15"/>
  <c r="Y14" i="15" s="1"/>
  <c r="T18" i="15"/>
  <c r="Y18" i="15" s="1"/>
  <c r="Z20" i="27"/>
  <c r="D90" i="27"/>
  <c r="D88" i="27"/>
  <c r="D86" i="27"/>
  <c r="D84" i="27"/>
  <c r="D82" i="27"/>
  <c r="D80" i="27"/>
  <c r="D78" i="27"/>
  <c r="D76" i="27"/>
  <c r="D74" i="27"/>
  <c r="D72" i="27"/>
  <c r="D70" i="27"/>
  <c r="D68" i="27"/>
  <c r="D66" i="27"/>
  <c r="D64" i="27"/>
  <c r="D62" i="27"/>
  <c r="D60" i="27"/>
  <c r="D58" i="27"/>
  <c r="D56" i="27"/>
  <c r="D54" i="27"/>
  <c r="D52" i="27"/>
  <c r="D50" i="27"/>
  <c r="D48" i="27"/>
  <c r="D46" i="27"/>
  <c r="D44" i="27"/>
  <c r="D42" i="27"/>
  <c r="D79" i="27"/>
  <c r="D71" i="27"/>
  <c r="D59" i="27"/>
  <c r="D47" i="27"/>
  <c r="F90" i="27"/>
  <c r="F88" i="27"/>
  <c r="F86" i="27"/>
  <c r="F84" i="27"/>
  <c r="F82" i="27"/>
  <c r="F80" i="27"/>
  <c r="F78" i="27"/>
  <c r="F76" i="27"/>
  <c r="F74" i="27"/>
  <c r="F72" i="27"/>
  <c r="F70" i="27"/>
  <c r="F68" i="27"/>
  <c r="F66" i="27"/>
  <c r="F64" i="27"/>
  <c r="F62" i="27"/>
  <c r="F60" i="27"/>
  <c r="F58" i="27"/>
  <c r="F56" i="27"/>
  <c r="F54" i="27"/>
  <c r="F52" i="27"/>
  <c r="F50" i="27"/>
  <c r="F48" i="27"/>
  <c r="F46" i="27"/>
  <c r="F44" i="27"/>
  <c r="F42" i="27"/>
  <c r="D83" i="27"/>
  <c r="D69" i="27"/>
  <c r="D49" i="27"/>
  <c r="D81" i="27"/>
  <c r="D67" i="27"/>
  <c r="D55" i="27"/>
  <c r="D41" i="27"/>
  <c r="D77" i="27"/>
  <c r="D87" i="27"/>
  <c r="D75" i="27"/>
  <c r="D61" i="27"/>
  <c r="D53" i="27"/>
  <c r="D43" i="27"/>
  <c r="F89" i="27"/>
  <c r="F87" i="27"/>
  <c r="F85" i="27"/>
  <c r="F83" i="27"/>
  <c r="F81" i="27"/>
  <c r="F79" i="27"/>
  <c r="F77" i="27"/>
  <c r="F75" i="27"/>
  <c r="F73" i="27"/>
  <c r="F71" i="27"/>
  <c r="F69" i="27"/>
  <c r="F67" i="27"/>
  <c r="F65" i="27"/>
  <c r="F63" i="27"/>
  <c r="F61" i="27"/>
  <c r="F59" i="27"/>
  <c r="F57" i="27"/>
  <c r="F55" i="27"/>
  <c r="F53" i="27"/>
  <c r="F51" i="27"/>
  <c r="F49" i="27"/>
  <c r="F47" i="27"/>
  <c r="F45" i="27"/>
  <c r="F43" i="27"/>
  <c r="F41" i="27"/>
  <c r="D85" i="27"/>
  <c r="D73" i="27"/>
  <c r="D63" i="27"/>
  <c r="D57" i="27"/>
  <c r="D45" i="27"/>
  <c r="E41" i="27"/>
  <c r="D89" i="27"/>
  <c r="D65" i="27"/>
  <c r="D51" i="27"/>
  <c r="F90" i="26"/>
  <c r="F88" i="26"/>
  <c r="F86" i="26"/>
  <c r="F84" i="26"/>
  <c r="F82" i="26"/>
  <c r="F80" i="26"/>
  <c r="F78" i="26"/>
  <c r="F76" i="26"/>
  <c r="F74" i="26"/>
  <c r="F72" i="26"/>
  <c r="F70" i="26"/>
  <c r="F68" i="26"/>
  <c r="F66" i="26"/>
  <c r="F64" i="26"/>
  <c r="F62" i="26"/>
  <c r="F60" i="26"/>
  <c r="F58" i="26"/>
  <c r="F56" i="26"/>
  <c r="F54" i="26"/>
  <c r="F52" i="26"/>
  <c r="F50" i="26"/>
  <c r="F48" i="26"/>
  <c r="F46" i="26"/>
  <c r="F44" i="26"/>
  <c r="F42" i="26"/>
  <c r="D87" i="26"/>
  <c r="D83" i="26"/>
  <c r="D81" i="26"/>
  <c r="D79" i="26"/>
  <c r="D75" i="26"/>
  <c r="D73" i="26"/>
  <c r="D69" i="26"/>
  <c r="D67" i="26"/>
  <c r="D63" i="26"/>
  <c r="D59" i="26"/>
  <c r="D55" i="26"/>
  <c r="D51" i="26"/>
  <c r="D45" i="26"/>
  <c r="D43" i="26"/>
  <c r="F89" i="26"/>
  <c r="F87" i="26"/>
  <c r="F85" i="26"/>
  <c r="F83" i="26"/>
  <c r="F81" i="26"/>
  <c r="F79" i="26"/>
  <c r="F77" i="26"/>
  <c r="F75" i="26"/>
  <c r="F73" i="26"/>
  <c r="F71" i="26"/>
  <c r="F69" i="26"/>
  <c r="F67" i="26"/>
  <c r="F65" i="26"/>
  <c r="F63" i="26"/>
  <c r="F61" i="26"/>
  <c r="F59" i="26"/>
  <c r="F57" i="26"/>
  <c r="F55" i="26"/>
  <c r="F53" i="26"/>
  <c r="F51" i="26"/>
  <c r="F49" i="26"/>
  <c r="F47" i="26"/>
  <c r="F45" i="26"/>
  <c r="F43" i="26"/>
  <c r="F41" i="26"/>
  <c r="D85" i="26"/>
  <c r="D49" i="26"/>
  <c r="E41" i="26"/>
  <c r="D89" i="26"/>
  <c r="D77" i="26"/>
  <c r="D71" i="26"/>
  <c r="D65" i="26"/>
  <c r="D61" i="26"/>
  <c r="D57" i="26"/>
  <c r="D53" i="26"/>
  <c r="D47" i="26"/>
  <c r="D41" i="26"/>
  <c r="Z21" i="26"/>
  <c r="D78" i="26"/>
  <c r="D76" i="26"/>
  <c r="D70" i="26"/>
  <c r="D66" i="26"/>
  <c r="D60" i="26"/>
  <c r="D54" i="26"/>
  <c r="D48" i="26"/>
  <c r="D42" i="26"/>
  <c r="Z20" i="26"/>
  <c r="D80" i="26"/>
  <c r="D72" i="26"/>
  <c r="D64" i="26"/>
  <c r="D58" i="26"/>
  <c r="D52" i="26"/>
  <c r="D46" i="26"/>
  <c r="D82" i="26"/>
  <c r="D74" i="26"/>
  <c r="D68" i="26"/>
  <c r="D62" i="26"/>
  <c r="D56" i="26"/>
  <c r="D50" i="26"/>
  <c r="D44" i="26"/>
  <c r="D90" i="26"/>
  <c r="D88" i="26"/>
  <c r="D86" i="26"/>
  <c r="D84" i="26"/>
  <c r="D83" i="25"/>
  <c r="D75" i="25"/>
  <c r="D63" i="25"/>
  <c r="D53" i="25"/>
  <c r="D41" i="25"/>
  <c r="F90" i="25"/>
  <c r="F88" i="25"/>
  <c r="F86" i="25"/>
  <c r="F84" i="25"/>
  <c r="F82" i="25"/>
  <c r="F80" i="25"/>
  <c r="F78" i="25"/>
  <c r="F76" i="25"/>
  <c r="F74" i="25"/>
  <c r="F72" i="25"/>
  <c r="F70" i="25"/>
  <c r="F68" i="25"/>
  <c r="F66" i="25"/>
  <c r="F64" i="25"/>
  <c r="F62" i="25"/>
  <c r="F60" i="25"/>
  <c r="F58" i="25"/>
  <c r="F56" i="25"/>
  <c r="F54" i="25"/>
  <c r="F52" i="25"/>
  <c r="F50" i="25"/>
  <c r="F48" i="25"/>
  <c r="F46" i="25"/>
  <c r="F44" i="25"/>
  <c r="F42" i="25"/>
  <c r="D77" i="25"/>
  <c r="D71" i="25"/>
  <c r="D59" i="25"/>
  <c r="D47" i="25"/>
  <c r="D79" i="25"/>
  <c r="D69" i="25"/>
  <c r="D57" i="25"/>
  <c r="D45" i="25"/>
  <c r="D81" i="25"/>
  <c r="D85" i="25"/>
  <c r="D67" i="25"/>
  <c r="D55" i="25"/>
  <c r="D43" i="25"/>
  <c r="F89" i="25"/>
  <c r="F87" i="25"/>
  <c r="F85" i="25"/>
  <c r="F83" i="25"/>
  <c r="F81" i="25"/>
  <c r="F79" i="25"/>
  <c r="F77" i="25"/>
  <c r="F75" i="25"/>
  <c r="F73" i="25"/>
  <c r="F71" i="25"/>
  <c r="F69" i="25"/>
  <c r="F67" i="25"/>
  <c r="F65" i="25"/>
  <c r="F63" i="25"/>
  <c r="F61" i="25"/>
  <c r="F59" i="25"/>
  <c r="F57" i="25"/>
  <c r="F55" i="25"/>
  <c r="F53" i="25"/>
  <c r="F51" i="25"/>
  <c r="F49" i="25"/>
  <c r="F47" i="25"/>
  <c r="F45" i="25"/>
  <c r="F43" i="25"/>
  <c r="F41" i="25"/>
  <c r="D87" i="25"/>
  <c r="D73" i="25"/>
  <c r="D61" i="25"/>
  <c r="D49" i="25"/>
  <c r="E41" i="25"/>
  <c r="D89" i="25"/>
  <c r="D65" i="25"/>
  <c r="D51" i="25"/>
  <c r="Z21" i="25"/>
  <c r="Z20" i="25"/>
  <c r="D90" i="25"/>
  <c r="D88" i="25"/>
  <c r="D86" i="25"/>
  <c r="D84" i="25"/>
  <c r="D82" i="25"/>
  <c r="D80" i="25"/>
  <c r="D78" i="25"/>
  <c r="D76" i="25"/>
  <c r="D74" i="25"/>
  <c r="D72" i="25"/>
  <c r="D70" i="25"/>
  <c r="D68" i="25"/>
  <c r="D66" i="25"/>
  <c r="D64" i="25"/>
  <c r="D62" i="25"/>
  <c r="D60" i="25"/>
  <c r="D58" i="25"/>
  <c r="D56" i="25"/>
  <c r="D54" i="25"/>
  <c r="D52" i="25"/>
  <c r="D50" i="25"/>
  <c r="D48" i="25"/>
  <c r="D46" i="25"/>
  <c r="D44" i="25"/>
  <c r="D42" i="25"/>
  <c r="D77" i="24"/>
  <c r="D69" i="24"/>
  <c r="D57" i="24"/>
  <c r="D45" i="24"/>
  <c r="F90" i="24"/>
  <c r="F88" i="24"/>
  <c r="F86" i="24"/>
  <c r="F84" i="24"/>
  <c r="F82" i="24"/>
  <c r="F80" i="24"/>
  <c r="F78" i="24"/>
  <c r="F76" i="24"/>
  <c r="F74" i="24"/>
  <c r="F72" i="24"/>
  <c r="F70" i="24"/>
  <c r="F68" i="24"/>
  <c r="F66" i="24"/>
  <c r="F64" i="24"/>
  <c r="F62" i="24"/>
  <c r="F60" i="24"/>
  <c r="F58" i="24"/>
  <c r="F56" i="24"/>
  <c r="F54" i="24"/>
  <c r="F52" i="24"/>
  <c r="F50" i="24"/>
  <c r="F48" i="24"/>
  <c r="F46" i="24"/>
  <c r="F44" i="24"/>
  <c r="F42" i="24"/>
  <c r="D81" i="24"/>
  <c r="D79" i="24"/>
  <c r="D71" i="24"/>
  <c r="D59" i="24"/>
  <c r="D49" i="24"/>
  <c r="D83" i="24"/>
  <c r="D67" i="24"/>
  <c r="D55" i="24"/>
  <c r="D43" i="24"/>
  <c r="D85" i="24"/>
  <c r="D75" i="24"/>
  <c r="D65" i="24"/>
  <c r="D53" i="24"/>
  <c r="D41" i="24"/>
  <c r="F89" i="24"/>
  <c r="F87" i="24"/>
  <c r="F85" i="24"/>
  <c r="F83" i="24"/>
  <c r="F81" i="24"/>
  <c r="F79" i="24"/>
  <c r="F77" i="24"/>
  <c r="F75" i="24"/>
  <c r="F73" i="24"/>
  <c r="F71" i="24"/>
  <c r="F69" i="24"/>
  <c r="F67" i="24"/>
  <c r="F65" i="24"/>
  <c r="F63" i="24"/>
  <c r="F61" i="24"/>
  <c r="F59" i="24"/>
  <c r="F57" i="24"/>
  <c r="F55" i="24"/>
  <c r="F53" i="24"/>
  <c r="F51" i="24"/>
  <c r="F49" i="24"/>
  <c r="F47" i="24"/>
  <c r="F45" i="24"/>
  <c r="F43" i="24"/>
  <c r="F41" i="24"/>
  <c r="D87" i="24"/>
  <c r="D73" i="24"/>
  <c r="D63" i="24"/>
  <c r="D51" i="24"/>
  <c r="E41" i="24"/>
  <c r="D89" i="24"/>
  <c r="D61" i="24"/>
  <c r="D47" i="24"/>
  <c r="Z20" i="24"/>
  <c r="D90" i="24"/>
  <c r="D88" i="24"/>
  <c r="D86" i="24"/>
  <c r="D84" i="24"/>
  <c r="D82" i="24"/>
  <c r="D80" i="24"/>
  <c r="D78" i="24"/>
  <c r="D76" i="24"/>
  <c r="D74" i="24"/>
  <c r="D72" i="24"/>
  <c r="D70" i="24"/>
  <c r="D68" i="24"/>
  <c r="D66" i="24"/>
  <c r="D64" i="24"/>
  <c r="D62" i="24"/>
  <c r="D60" i="24"/>
  <c r="D58" i="24"/>
  <c r="D56" i="24"/>
  <c r="D54" i="24"/>
  <c r="D52" i="24"/>
  <c r="D50" i="24"/>
  <c r="D48" i="24"/>
  <c r="D46" i="24"/>
  <c r="D44" i="24"/>
  <c r="D42" i="24"/>
  <c r="F90" i="23"/>
  <c r="F88" i="23"/>
  <c r="F86" i="23"/>
  <c r="F84" i="23"/>
  <c r="F82" i="23"/>
  <c r="F80" i="23"/>
  <c r="F78" i="23"/>
  <c r="F76" i="23"/>
  <c r="F74" i="23"/>
  <c r="F72" i="23"/>
  <c r="F70" i="23"/>
  <c r="F68" i="23"/>
  <c r="F66" i="23"/>
  <c r="F64" i="23"/>
  <c r="F62" i="23"/>
  <c r="F60" i="23"/>
  <c r="F58" i="23"/>
  <c r="F56" i="23"/>
  <c r="F54" i="23"/>
  <c r="F52" i="23"/>
  <c r="F50" i="23"/>
  <c r="F48" i="23"/>
  <c r="F46" i="23"/>
  <c r="F44" i="23"/>
  <c r="F42" i="23"/>
  <c r="F87" i="23"/>
  <c r="F83" i="23"/>
  <c r="F75" i="23"/>
  <c r="F69" i="23"/>
  <c r="F61" i="23"/>
  <c r="F55" i="23"/>
  <c r="F49" i="23"/>
  <c r="F43" i="23"/>
  <c r="F85" i="23"/>
  <c r="F79" i="23"/>
  <c r="F73" i="23"/>
  <c r="F67" i="23"/>
  <c r="F63" i="23"/>
  <c r="F59" i="23"/>
  <c r="F53" i="23"/>
  <c r="F47" i="23"/>
  <c r="F41" i="23"/>
  <c r="F89" i="23"/>
  <c r="F81" i="23"/>
  <c r="F77" i="23"/>
  <c r="F71" i="23"/>
  <c r="F65" i="23"/>
  <c r="F57" i="23"/>
  <c r="F51" i="23"/>
  <c r="F45" i="23"/>
  <c r="E41" i="23"/>
  <c r="D89" i="23"/>
  <c r="D87" i="23"/>
  <c r="D85" i="23"/>
  <c r="D83" i="23"/>
  <c r="D81" i="23"/>
  <c r="D79" i="23"/>
  <c r="D77" i="23"/>
  <c r="D75" i="23"/>
  <c r="D73" i="23"/>
  <c r="D71" i="23"/>
  <c r="D69" i="23"/>
  <c r="D67" i="23"/>
  <c r="D65" i="23"/>
  <c r="D63" i="23"/>
  <c r="D61" i="23"/>
  <c r="D59" i="23"/>
  <c r="D57" i="23"/>
  <c r="D55" i="23"/>
  <c r="D53" i="23"/>
  <c r="D51" i="23"/>
  <c r="D49" i="23"/>
  <c r="D47" i="23"/>
  <c r="D45" i="23"/>
  <c r="D43" i="23"/>
  <c r="D41" i="23"/>
  <c r="Z21" i="23"/>
  <c r="Z20" i="23"/>
  <c r="D90" i="23"/>
  <c r="D88" i="23"/>
  <c r="D86" i="23"/>
  <c r="D84" i="23"/>
  <c r="D82" i="23"/>
  <c r="D80" i="23"/>
  <c r="D78" i="23"/>
  <c r="D76" i="23"/>
  <c r="D74" i="23"/>
  <c r="D72" i="23"/>
  <c r="D70" i="23"/>
  <c r="D68" i="23"/>
  <c r="D66" i="23"/>
  <c r="D64" i="23"/>
  <c r="D62" i="23"/>
  <c r="D60" i="23"/>
  <c r="D58" i="23"/>
  <c r="D56" i="23"/>
  <c r="D54" i="23"/>
  <c r="D52" i="23"/>
  <c r="D50" i="23"/>
  <c r="D48" i="23"/>
  <c r="D46" i="23"/>
  <c r="D44" i="23"/>
  <c r="D42" i="23"/>
  <c r="F89" i="22"/>
  <c r="F75" i="22"/>
  <c r="F65" i="22"/>
  <c r="F49" i="22"/>
  <c r="F90" i="22"/>
  <c r="F88" i="22"/>
  <c r="F86" i="22"/>
  <c r="F84" i="22"/>
  <c r="F82" i="22"/>
  <c r="F80" i="22"/>
  <c r="F78" i="22"/>
  <c r="F76" i="22"/>
  <c r="F74" i="22"/>
  <c r="F72" i="22"/>
  <c r="F70" i="22"/>
  <c r="F68" i="22"/>
  <c r="F66" i="22"/>
  <c r="F64" i="22"/>
  <c r="F62" i="22"/>
  <c r="F60" i="22"/>
  <c r="F58" i="22"/>
  <c r="F56" i="22"/>
  <c r="F54" i="22"/>
  <c r="F52" i="22"/>
  <c r="F50" i="22"/>
  <c r="F48" i="22"/>
  <c r="F46" i="22"/>
  <c r="F44" i="22"/>
  <c r="F42" i="22"/>
  <c r="F77" i="22"/>
  <c r="F59" i="22"/>
  <c r="F87" i="22"/>
  <c r="F73" i="22"/>
  <c r="F61" i="22"/>
  <c r="F47" i="22"/>
  <c r="F81" i="22"/>
  <c r="F57" i="22"/>
  <c r="F41" i="22"/>
  <c r="F85" i="22"/>
  <c r="F55" i="22"/>
  <c r="E41" i="22"/>
  <c r="F83" i="22"/>
  <c r="F71" i="22"/>
  <c r="F67" i="22"/>
  <c r="F53" i="22"/>
  <c r="F43" i="22"/>
  <c r="D89" i="22"/>
  <c r="D87" i="22"/>
  <c r="D85" i="22"/>
  <c r="D83" i="22"/>
  <c r="D81" i="22"/>
  <c r="D79" i="22"/>
  <c r="D77" i="22"/>
  <c r="D75" i="22"/>
  <c r="D73" i="22"/>
  <c r="D71" i="22"/>
  <c r="D69" i="22"/>
  <c r="D67" i="22"/>
  <c r="D65" i="22"/>
  <c r="D63" i="22"/>
  <c r="D61" i="22"/>
  <c r="D59" i="22"/>
  <c r="D57" i="22"/>
  <c r="D55" i="22"/>
  <c r="D53" i="22"/>
  <c r="D51" i="22"/>
  <c r="D49" i="22"/>
  <c r="D47" i="22"/>
  <c r="D45" i="22"/>
  <c r="D43" i="22"/>
  <c r="D41" i="22"/>
  <c r="F79" i="22"/>
  <c r="F69" i="22"/>
  <c r="F63" i="22"/>
  <c r="F51" i="22"/>
  <c r="F45" i="22"/>
  <c r="Z21" i="22"/>
  <c r="Z20" i="22"/>
  <c r="D42" i="22"/>
  <c r="D90" i="22"/>
  <c r="D88" i="22"/>
  <c r="D86" i="22"/>
  <c r="D84" i="22"/>
  <c r="D82" i="22"/>
  <c r="D80" i="22"/>
  <c r="D78" i="22"/>
  <c r="D76" i="22"/>
  <c r="D74" i="22"/>
  <c r="D72" i="22"/>
  <c r="D70" i="22"/>
  <c r="D68" i="22"/>
  <c r="D66" i="22"/>
  <c r="D64" i="22"/>
  <c r="D62" i="22"/>
  <c r="D60" i="22"/>
  <c r="D58" i="22"/>
  <c r="D56" i="22"/>
  <c r="D54" i="22"/>
  <c r="D52" i="22"/>
  <c r="D50" i="22"/>
  <c r="D48" i="22"/>
  <c r="D46" i="22"/>
  <c r="D44" i="22"/>
  <c r="F81" i="21"/>
  <c r="F90" i="21"/>
  <c r="F88" i="21"/>
  <c r="F86" i="21"/>
  <c r="F84" i="21"/>
  <c r="F82" i="21"/>
  <c r="F80" i="21"/>
  <c r="F78" i="21"/>
  <c r="F76" i="21"/>
  <c r="F74" i="21"/>
  <c r="F72" i="21"/>
  <c r="F70" i="21"/>
  <c r="F68" i="21"/>
  <c r="F66" i="21"/>
  <c r="F64" i="21"/>
  <c r="F62" i="21"/>
  <c r="F60" i="21"/>
  <c r="F58" i="21"/>
  <c r="F56" i="21"/>
  <c r="F54" i="21"/>
  <c r="F52" i="21"/>
  <c r="F50" i="21"/>
  <c r="F48" i="21"/>
  <c r="F46" i="21"/>
  <c r="F44" i="21"/>
  <c r="F42" i="21"/>
  <c r="F79" i="21"/>
  <c r="F55" i="21"/>
  <c r="F87" i="21"/>
  <c r="F73" i="21"/>
  <c r="F61" i="21"/>
  <c r="F51" i="21"/>
  <c r="F43" i="21"/>
  <c r="E41" i="21"/>
  <c r="F85" i="21"/>
  <c r="F77" i="21"/>
  <c r="F71" i="21"/>
  <c r="F65" i="21"/>
  <c r="F57" i="21"/>
  <c r="F47" i="21"/>
  <c r="F89" i="21"/>
  <c r="F75" i="21"/>
  <c r="F69" i="21"/>
  <c r="F67" i="21"/>
  <c r="F59" i="21"/>
  <c r="F53" i="21"/>
  <c r="F45" i="21"/>
  <c r="D89" i="21"/>
  <c r="D87" i="21"/>
  <c r="D85" i="21"/>
  <c r="D83" i="21"/>
  <c r="D81" i="21"/>
  <c r="D79" i="21"/>
  <c r="D77" i="21"/>
  <c r="D75" i="21"/>
  <c r="D73" i="21"/>
  <c r="D71" i="21"/>
  <c r="D69" i="21"/>
  <c r="D67" i="21"/>
  <c r="D65" i="21"/>
  <c r="D63" i="21"/>
  <c r="D61" i="21"/>
  <c r="D59" i="21"/>
  <c r="D57" i="21"/>
  <c r="D55" i="21"/>
  <c r="D53" i="21"/>
  <c r="D51" i="21"/>
  <c r="D49" i="21"/>
  <c r="D47" i="21"/>
  <c r="D45" i="21"/>
  <c r="D43" i="21"/>
  <c r="D41" i="21"/>
  <c r="F83" i="21"/>
  <c r="F63" i="21"/>
  <c r="F49" i="21"/>
  <c r="F41" i="21"/>
  <c r="Z20" i="21"/>
  <c r="D90" i="21"/>
  <c r="D88" i="21"/>
  <c r="D86" i="21"/>
  <c r="D84" i="21"/>
  <c r="D82" i="21"/>
  <c r="D80" i="21"/>
  <c r="D78" i="21"/>
  <c r="D76" i="21"/>
  <c r="D74" i="21"/>
  <c r="D72" i="21"/>
  <c r="D70" i="21"/>
  <c r="D68" i="21"/>
  <c r="D66" i="21"/>
  <c r="D64" i="21"/>
  <c r="D62" i="21"/>
  <c r="D60" i="21"/>
  <c r="D58" i="21"/>
  <c r="D56" i="21"/>
  <c r="D54" i="21"/>
  <c r="D52" i="21"/>
  <c r="D50" i="21"/>
  <c r="D48" i="21"/>
  <c r="D46" i="21"/>
  <c r="D44" i="21"/>
  <c r="D42" i="21"/>
  <c r="Z20" i="20"/>
  <c r="D90" i="20"/>
  <c r="D88" i="20"/>
  <c r="D86" i="20"/>
  <c r="D84" i="20"/>
  <c r="D82" i="20"/>
  <c r="D80" i="20"/>
  <c r="D78" i="20"/>
  <c r="D76" i="20"/>
  <c r="D74" i="20"/>
  <c r="D72" i="20"/>
  <c r="D70" i="20"/>
  <c r="D68" i="20"/>
  <c r="D66" i="20"/>
  <c r="D64" i="20"/>
  <c r="D62" i="20"/>
  <c r="D60" i="20"/>
  <c r="D58" i="20"/>
  <c r="D56" i="20"/>
  <c r="D54" i="20"/>
  <c r="D52" i="20"/>
  <c r="D50" i="20"/>
  <c r="D48" i="20"/>
  <c r="D46" i="20"/>
  <c r="D44" i="20"/>
  <c r="D42" i="20"/>
  <c r="F83" i="20"/>
  <c r="F59" i="20"/>
  <c r="F45" i="20"/>
  <c r="D81" i="20"/>
  <c r="D63" i="20"/>
  <c r="D49" i="20"/>
  <c r="F90" i="20"/>
  <c r="F88" i="20"/>
  <c r="F86" i="20"/>
  <c r="F84" i="20"/>
  <c r="F82" i="20"/>
  <c r="F80" i="20"/>
  <c r="F78" i="20"/>
  <c r="F76" i="20"/>
  <c r="F74" i="20"/>
  <c r="F72" i="20"/>
  <c r="F70" i="20"/>
  <c r="F68" i="20"/>
  <c r="F66" i="20"/>
  <c r="F64" i="20"/>
  <c r="F62" i="20"/>
  <c r="F60" i="20"/>
  <c r="F58" i="20"/>
  <c r="F56" i="20"/>
  <c r="F54" i="20"/>
  <c r="F52" i="20"/>
  <c r="F50" i="20"/>
  <c r="F48" i="20"/>
  <c r="F46" i="20"/>
  <c r="F44" i="20"/>
  <c r="F42" i="20"/>
  <c r="F81" i="20"/>
  <c r="F79" i="20"/>
  <c r="F75" i="20"/>
  <c r="F67" i="20"/>
  <c r="F57" i="20"/>
  <c r="F49" i="20"/>
  <c r="D83" i="20"/>
  <c r="D65" i="20"/>
  <c r="D55" i="20"/>
  <c r="D45" i="20"/>
  <c r="F85" i="20"/>
  <c r="F73" i="20"/>
  <c r="F61" i="20"/>
  <c r="F51" i="20"/>
  <c r="F43" i="20"/>
  <c r="D87" i="20"/>
  <c r="D77" i="20"/>
  <c r="D71" i="20"/>
  <c r="D67" i="20"/>
  <c r="D57" i="20"/>
  <c r="D51" i="20"/>
  <c r="D41" i="20"/>
  <c r="F87" i="20"/>
  <c r="F71" i="20"/>
  <c r="F65" i="20"/>
  <c r="F53" i="20"/>
  <c r="F41" i="20"/>
  <c r="D89" i="20"/>
  <c r="D79" i="20"/>
  <c r="D73" i="20"/>
  <c r="D69" i="20"/>
  <c r="D59" i="20"/>
  <c r="D53" i="20"/>
  <c r="D43" i="20"/>
  <c r="F89" i="20"/>
  <c r="F77" i="20"/>
  <c r="F69" i="20"/>
  <c r="F63" i="20"/>
  <c r="F55" i="20"/>
  <c r="F47" i="20"/>
  <c r="E41" i="20"/>
  <c r="D85" i="20"/>
  <c r="D61" i="20"/>
  <c r="D47" i="20"/>
  <c r="D75" i="20"/>
  <c r="Z21" i="20"/>
  <c r="F56" i="19"/>
  <c r="F47" i="19"/>
  <c r="F63" i="19"/>
  <c r="F79" i="19"/>
  <c r="F80" i="19"/>
  <c r="D90" i="19"/>
  <c r="D88" i="19"/>
  <c r="D86" i="19"/>
  <c r="D84" i="19"/>
  <c r="D82" i="19"/>
  <c r="D80" i="19"/>
  <c r="D78" i="19"/>
  <c r="D76" i="19"/>
  <c r="D74" i="19"/>
  <c r="D72" i="19"/>
  <c r="D70" i="19"/>
  <c r="D68" i="19"/>
  <c r="D66" i="19"/>
  <c r="D64" i="19"/>
  <c r="D62" i="19"/>
  <c r="D60" i="19"/>
  <c r="D58" i="19"/>
  <c r="D56" i="19"/>
  <c r="D54" i="19"/>
  <c r="D52" i="19"/>
  <c r="D50" i="19"/>
  <c r="D48" i="19"/>
  <c r="D46" i="19"/>
  <c r="D44" i="19"/>
  <c r="D42" i="19"/>
  <c r="Z20" i="19"/>
  <c r="F78" i="19"/>
  <c r="F49" i="19"/>
  <c r="F65" i="19"/>
  <c r="F81" i="19"/>
  <c r="F50" i="19"/>
  <c r="F66" i="19"/>
  <c r="F54" i="19"/>
  <c r="F86" i="19"/>
  <c r="F55" i="19"/>
  <c r="F71" i="19"/>
  <c r="F87" i="19"/>
  <c r="F46" i="19"/>
  <c r="F74" i="19"/>
  <c r="F82" i="19"/>
  <c r="F41" i="19"/>
  <c r="F57" i="19"/>
  <c r="F73" i="19"/>
  <c r="F89" i="19"/>
  <c r="F70" i="19"/>
  <c r="F76" i="19"/>
  <c r="Z18" i="14"/>
  <c r="J21" i="14"/>
  <c r="T17" i="14"/>
  <c r="Y17" i="14" s="1"/>
  <c r="T12" i="14"/>
  <c r="Y12" i="14" s="1"/>
  <c r="H19" i="14"/>
  <c r="M19" i="14" s="1"/>
  <c r="H11" i="14"/>
  <c r="M11" i="14" s="1"/>
  <c r="H15" i="14"/>
  <c r="M15" i="14" s="1"/>
  <c r="H17" i="14"/>
  <c r="M17" i="14" s="1"/>
  <c r="H18" i="14"/>
  <c r="M18" i="14" s="1"/>
  <c r="H12" i="14"/>
  <c r="M12" i="14" s="1"/>
  <c r="H13" i="14"/>
  <c r="M13" i="14" s="1"/>
  <c r="T17" i="13"/>
  <c r="Y17" i="13" s="1"/>
  <c r="T16" i="13"/>
  <c r="Y16" i="13" s="1"/>
  <c r="T13" i="13"/>
  <c r="Y13" i="13" s="1"/>
  <c r="T19" i="13"/>
  <c r="Y19" i="13" s="1"/>
  <c r="L21" i="13"/>
  <c r="T12" i="16"/>
  <c r="Y12" i="16" s="1"/>
  <c r="T18" i="16"/>
  <c r="Y18" i="16" s="1"/>
  <c r="T16" i="16"/>
  <c r="Y16" i="16" s="1"/>
  <c r="T17" i="16"/>
  <c r="Y17" i="16" s="1"/>
  <c r="T13" i="16"/>
  <c r="Y13" i="16" s="1"/>
  <c r="T14" i="16"/>
  <c r="Y14" i="16" s="1"/>
  <c r="T15" i="16"/>
  <c r="Y15" i="16" s="1"/>
  <c r="Z15" i="16"/>
  <c r="H15" i="16"/>
  <c r="M15" i="16" s="1"/>
  <c r="H16" i="16"/>
  <c r="M16" i="16" s="1"/>
  <c r="Z16" i="16"/>
  <c r="V21" i="15"/>
  <c r="H18" i="15"/>
  <c r="M18" i="15" s="1"/>
  <c r="H16" i="15"/>
  <c r="M16" i="15" s="1"/>
  <c r="H13" i="15"/>
  <c r="M13" i="15" s="1"/>
  <c r="H15" i="15"/>
  <c r="M15" i="15" s="1"/>
  <c r="H12" i="15"/>
  <c r="M12" i="15" s="1"/>
  <c r="H19" i="15"/>
  <c r="M19" i="15" s="1"/>
  <c r="T19" i="14"/>
  <c r="Y19" i="14" s="1"/>
  <c r="T11" i="14"/>
  <c r="Y11" i="14" s="1"/>
  <c r="T15" i="14"/>
  <c r="Y15" i="14" s="1"/>
  <c r="T10" i="14"/>
  <c r="Y10" i="14" s="1"/>
  <c r="T13" i="14"/>
  <c r="Y13" i="14" s="1"/>
  <c r="T18" i="14"/>
  <c r="Y18" i="14" s="1"/>
  <c r="T14" i="14"/>
  <c r="Y14" i="14" s="1"/>
  <c r="Z12" i="14"/>
  <c r="H10" i="14"/>
  <c r="M10" i="14" s="1"/>
  <c r="T18" i="13"/>
  <c r="Y18" i="13" s="1"/>
  <c r="T11" i="13"/>
  <c r="Y11" i="13" s="1"/>
  <c r="T14" i="13"/>
  <c r="Y14" i="13" s="1"/>
  <c r="K21" i="13"/>
  <c r="Z16" i="13"/>
  <c r="W21" i="16"/>
  <c r="Z10" i="16"/>
  <c r="K20" i="16"/>
  <c r="J20" i="16"/>
  <c r="G20" i="16"/>
  <c r="L20" i="16"/>
  <c r="H14" i="16"/>
  <c r="M14" i="16" s="1"/>
  <c r="Z18" i="16"/>
  <c r="J21" i="16"/>
  <c r="Z14" i="16"/>
  <c r="H13" i="16"/>
  <c r="M13" i="16" s="1"/>
  <c r="X20" i="16"/>
  <c r="W20" i="16"/>
  <c r="V20" i="16"/>
  <c r="S20" i="16"/>
  <c r="V21" i="16"/>
  <c r="X21" i="16"/>
  <c r="H19" i="16"/>
  <c r="M19" i="16" s="1"/>
  <c r="L21" i="16"/>
  <c r="H10" i="16"/>
  <c r="M10" i="16" s="1"/>
  <c r="Z19" i="16"/>
  <c r="K21" i="16"/>
  <c r="K21" i="15"/>
  <c r="H17" i="15"/>
  <c r="M17" i="15" s="1"/>
  <c r="L21" i="15"/>
  <c r="H14" i="15"/>
  <c r="M14" i="15" s="1"/>
  <c r="Z18" i="15"/>
  <c r="T16" i="15"/>
  <c r="Y16" i="15" s="1"/>
  <c r="Z15" i="15"/>
  <c r="X20" i="15"/>
  <c r="W20" i="15"/>
  <c r="V20" i="15"/>
  <c r="S20" i="15"/>
  <c r="T13" i="15"/>
  <c r="Y13" i="15" s="1"/>
  <c r="W21" i="15"/>
  <c r="Z10" i="15"/>
  <c r="K20" i="15"/>
  <c r="J20" i="15"/>
  <c r="G20" i="15"/>
  <c r="L20" i="15"/>
  <c r="X21" i="15"/>
  <c r="Z11" i="15"/>
  <c r="H11" i="15"/>
  <c r="M11" i="15" s="1"/>
  <c r="J21" i="15"/>
  <c r="Z12" i="15"/>
  <c r="H16" i="14"/>
  <c r="M16" i="14" s="1"/>
  <c r="W21" i="14"/>
  <c r="Z10" i="14"/>
  <c r="L21" i="14"/>
  <c r="V21" i="14"/>
  <c r="Z16" i="14"/>
  <c r="Z15" i="14"/>
  <c r="K21" i="14"/>
  <c r="H14" i="14"/>
  <c r="M14" i="14" s="1"/>
  <c r="X20" i="14"/>
  <c r="W20" i="14"/>
  <c r="V20" i="14"/>
  <c r="S20" i="14"/>
  <c r="Z13" i="14"/>
  <c r="K20" i="14"/>
  <c r="J20" i="14"/>
  <c r="L20" i="14"/>
  <c r="G20" i="14"/>
  <c r="Z19" i="14"/>
  <c r="X21" i="14"/>
  <c r="Z11" i="14"/>
  <c r="T16" i="14"/>
  <c r="Y16" i="14" s="1"/>
  <c r="H19" i="13"/>
  <c r="M19" i="13" s="1"/>
  <c r="H11" i="13"/>
  <c r="M11" i="13" s="1"/>
  <c r="X21" i="13"/>
  <c r="H12" i="13"/>
  <c r="M12" i="13" s="1"/>
  <c r="J21" i="13"/>
  <c r="W21" i="13"/>
  <c r="Z10" i="13"/>
  <c r="V21" i="13"/>
  <c r="H16" i="13"/>
  <c r="M16" i="13" s="1"/>
  <c r="T10" i="13"/>
  <c r="Y10" i="13" s="1"/>
  <c r="X20" i="13"/>
  <c r="W20" i="13"/>
  <c r="V20" i="13"/>
  <c r="S20" i="13"/>
  <c r="H15" i="13"/>
  <c r="M15" i="13" s="1"/>
  <c r="K20" i="13"/>
  <c r="J20" i="13"/>
  <c r="G20" i="13"/>
  <c r="L20" i="13"/>
  <c r="Z15" i="13"/>
  <c r="H18" i="13"/>
  <c r="M18" i="13" s="1"/>
  <c r="H10" i="13"/>
  <c r="M10" i="13" s="1"/>
  <c r="H13" i="13"/>
  <c r="M13" i="13" s="1"/>
  <c r="H17" i="13"/>
  <c r="M17" i="13" s="1"/>
  <c r="T12" i="13"/>
  <c r="Y12" i="13" s="1"/>
  <c r="T15" i="13"/>
  <c r="Y15" i="13" s="1"/>
  <c r="H14" i="13"/>
  <c r="M14" i="13" s="1"/>
  <c r="X16" i="12"/>
  <c r="K16" i="12"/>
  <c r="J15" i="12"/>
  <c r="I16" i="12"/>
  <c r="U14" i="12"/>
  <c r="U13" i="12"/>
  <c r="S11" i="12"/>
  <c r="S19" i="12"/>
  <c r="G12" i="12"/>
  <c r="G10" i="12"/>
  <c r="L10" i="12"/>
  <c r="F20" i="12"/>
  <c r="I15" i="12"/>
  <c r="G13" i="12"/>
  <c r="L11" i="12"/>
  <c r="J11" i="12"/>
  <c r="K11" i="12"/>
  <c r="I18" i="12"/>
  <c r="G18" i="12"/>
  <c r="G19" i="12"/>
  <c r="G16" i="12"/>
  <c r="F21" i="12"/>
  <c r="I12" i="12"/>
  <c r="I13" i="12"/>
  <c r="G11" i="12"/>
  <c r="X18" i="12"/>
  <c r="W18" i="12"/>
  <c r="V18" i="12"/>
  <c r="L19" i="12"/>
  <c r="K19" i="12"/>
  <c r="J19" i="12"/>
  <c r="K10" i="12"/>
  <c r="W13" i="12"/>
  <c r="Z13" i="12" s="1"/>
  <c r="W19" i="12"/>
  <c r="W14" i="12"/>
  <c r="K14" i="12"/>
  <c r="K15" i="12"/>
  <c r="K17" i="12"/>
  <c r="J16" i="12"/>
  <c r="V15" i="12"/>
  <c r="J10" i="12"/>
  <c r="J13" i="12"/>
  <c r="V12" i="12"/>
  <c r="V13" i="12"/>
  <c r="J14" i="12"/>
  <c r="W15" i="12"/>
  <c r="W12" i="12"/>
  <c r="S17" i="12"/>
  <c r="U19" i="12"/>
  <c r="I11" i="12"/>
  <c r="V11" i="12"/>
  <c r="J12" i="12"/>
  <c r="S16" i="12"/>
  <c r="G17" i="12"/>
  <c r="U18" i="12"/>
  <c r="I19" i="12"/>
  <c r="V19" i="12"/>
  <c r="U11" i="12"/>
  <c r="W11" i="12"/>
  <c r="U17" i="12"/>
  <c r="S10" i="12"/>
  <c r="V10" i="12"/>
  <c r="K12" i="12"/>
  <c r="L13" i="12"/>
  <c r="R20" i="12"/>
  <c r="W10" i="12"/>
  <c r="S14" i="12"/>
  <c r="G15" i="12"/>
  <c r="U16" i="12"/>
  <c r="I17" i="12"/>
  <c r="V17" i="12"/>
  <c r="J18" i="12"/>
  <c r="U12" i="12"/>
  <c r="S15" i="12"/>
  <c r="X10" i="12"/>
  <c r="S13" i="12"/>
  <c r="G14" i="12"/>
  <c r="U15" i="12"/>
  <c r="V16" i="12"/>
  <c r="J17" i="12"/>
  <c r="W17" i="12"/>
  <c r="K18" i="12"/>
  <c r="R21" i="12"/>
  <c r="S18" i="12"/>
  <c r="S12" i="12"/>
  <c r="E53" i="69" l="1"/>
  <c r="G52" i="69"/>
  <c r="E55" i="68"/>
  <c r="G54" i="68"/>
  <c r="G50" i="67"/>
  <c r="E51" i="67"/>
  <c r="G50" i="66"/>
  <c r="E51" i="66"/>
  <c r="E53" i="65"/>
  <c r="G52" i="65"/>
  <c r="G53" i="64"/>
  <c r="E54" i="64"/>
  <c r="E54" i="63"/>
  <c r="G53" i="63"/>
  <c r="E52" i="62"/>
  <c r="G51" i="62"/>
  <c r="G50" i="61"/>
  <c r="E51" i="61"/>
  <c r="G51" i="60"/>
  <c r="E52" i="60"/>
  <c r="G49" i="59"/>
  <c r="E50" i="59"/>
  <c r="E55" i="58"/>
  <c r="G54" i="58"/>
  <c r="E52" i="57"/>
  <c r="G51" i="57"/>
  <c r="G53" i="56"/>
  <c r="E54" i="56"/>
  <c r="E52" i="55"/>
  <c r="G51" i="55"/>
  <c r="E51" i="54"/>
  <c r="G50" i="54"/>
  <c r="E52" i="53"/>
  <c r="G51" i="53"/>
  <c r="G52" i="52"/>
  <c r="E53" i="52"/>
  <c r="G53" i="51"/>
  <c r="E54" i="51"/>
  <c r="G50" i="50"/>
  <c r="E51" i="50"/>
  <c r="E51" i="48"/>
  <c r="G50" i="48"/>
  <c r="G50" i="47"/>
  <c r="E51" i="47"/>
  <c r="G51" i="46"/>
  <c r="E52" i="46"/>
  <c r="E51" i="45"/>
  <c r="G50" i="45"/>
  <c r="G52" i="44"/>
  <c r="E53" i="44"/>
  <c r="E51" i="43"/>
  <c r="G50" i="43"/>
  <c r="G52" i="42"/>
  <c r="E53" i="42"/>
  <c r="E51" i="41"/>
  <c r="G50" i="41"/>
  <c r="E51" i="40"/>
  <c r="G50" i="40"/>
  <c r="E58" i="39"/>
  <c r="G57" i="39"/>
  <c r="G41" i="24"/>
  <c r="AB16" i="21"/>
  <c r="AB13" i="22"/>
  <c r="AB15" i="19"/>
  <c r="AB16" i="20"/>
  <c r="AB18" i="21"/>
  <c r="AB16" i="22"/>
  <c r="AB17" i="19"/>
  <c r="AB15" i="22"/>
  <c r="AB15" i="20"/>
  <c r="AB19" i="21"/>
  <c r="AB17" i="22"/>
  <c r="AB18" i="19"/>
  <c r="AB19" i="20"/>
  <c r="AB17" i="21"/>
  <c r="AB18" i="22"/>
  <c r="AB19" i="19"/>
  <c r="AB14" i="22"/>
  <c r="AA16" i="13"/>
  <c r="AA15" i="13"/>
  <c r="AA14" i="13"/>
  <c r="AA13" i="13"/>
  <c r="AB13" i="13" s="1"/>
  <c r="AA12" i="13"/>
  <c r="AB12" i="13" s="1"/>
  <c r="AA11" i="13"/>
  <c r="AA10" i="13"/>
  <c r="AA17" i="13"/>
  <c r="AA18" i="13"/>
  <c r="AA19" i="13"/>
  <c r="AA10" i="16"/>
  <c r="AA19" i="16"/>
  <c r="AA18" i="16"/>
  <c r="AA17" i="16"/>
  <c r="AA16" i="16"/>
  <c r="AA15" i="16"/>
  <c r="AB15" i="16" s="1"/>
  <c r="AA11" i="16"/>
  <c r="AB11" i="16" s="1"/>
  <c r="AA14" i="16"/>
  <c r="AA13" i="16"/>
  <c r="AA12" i="16"/>
  <c r="AB10" i="20"/>
  <c r="AB10" i="21"/>
  <c r="AB10" i="19"/>
  <c r="AB11" i="20"/>
  <c r="AB11" i="21"/>
  <c r="AB11" i="19"/>
  <c r="Z16" i="12"/>
  <c r="AA18" i="14"/>
  <c r="AB18" i="14" s="1"/>
  <c r="AA17" i="14"/>
  <c r="AB17" i="14" s="1"/>
  <c r="AA16" i="14"/>
  <c r="AA15" i="14"/>
  <c r="AA14" i="14"/>
  <c r="AA13" i="14"/>
  <c r="AA12" i="14"/>
  <c r="AA11" i="14"/>
  <c r="AA19" i="14"/>
  <c r="AA10" i="14"/>
  <c r="AA19" i="15"/>
  <c r="AA18" i="15"/>
  <c r="AA17" i="15"/>
  <c r="AB17" i="15" s="1"/>
  <c r="AA16" i="15"/>
  <c r="AB16" i="15" s="1"/>
  <c r="AA15" i="15"/>
  <c r="AA14" i="15"/>
  <c r="AA13" i="15"/>
  <c r="AA12" i="15"/>
  <c r="AA11" i="15"/>
  <c r="AA10" i="15"/>
  <c r="E42" i="25"/>
  <c r="AB12" i="20"/>
  <c r="AB12" i="21"/>
  <c r="AB10" i="22"/>
  <c r="AB12" i="19"/>
  <c r="AB13" i="20"/>
  <c r="AB13" i="21"/>
  <c r="AB19" i="22"/>
  <c r="AB14" i="20"/>
  <c r="AB14" i="21"/>
  <c r="AB11" i="22"/>
  <c r="AB15" i="21"/>
  <c r="AB12" i="22"/>
  <c r="AB14" i="19"/>
  <c r="E43" i="29"/>
  <c r="G43" i="29" s="1"/>
  <c r="E44" i="28"/>
  <c r="G43" i="28"/>
  <c r="G42" i="28"/>
  <c r="AB15" i="27"/>
  <c r="AB16" i="27"/>
  <c r="AB14" i="27"/>
  <c r="AB18" i="27"/>
  <c r="G41" i="27"/>
  <c r="AB17" i="27"/>
  <c r="AB10" i="27"/>
  <c r="AB12" i="27"/>
  <c r="AB11" i="27"/>
  <c r="AB13" i="27"/>
  <c r="AB19" i="27"/>
  <c r="G41" i="26"/>
  <c r="E42" i="26"/>
  <c r="E43" i="26" s="1"/>
  <c r="G43" i="26" s="1"/>
  <c r="AB14" i="26"/>
  <c r="AB15" i="26"/>
  <c r="AB10" i="26"/>
  <c r="AB16" i="26"/>
  <c r="AB12" i="26"/>
  <c r="AB11" i="26"/>
  <c r="AB19" i="26"/>
  <c r="AB17" i="26"/>
  <c r="AB13" i="26"/>
  <c r="AB18" i="26"/>
  <c r="AB14" i="25"/>
  <c r="G41" i="25"/>
  <c r="AB17" i="25"/>
  <c r="AB15" i="25"/>
  <c r="AB16" i="25"/>
  <c r="AB10" i="25"/>
  <c r="AB18" i="25"/>
  <c r="AB12" i="25"/>
  <c r="AB11" i="25"/>
  <c r="AB13" i="25"/>
  <c r="AB19" i="25"/>
  <c r="AB18" i="23"/>
  <c r="AB13" i="23"/>
  <c r="AB12" i="23"/>
  <c r="AB14" i="23"/>
  <c r="AB15" i="23"/>
  <c r="E42" i="23"/>
  <c r="G42" i="23" s="1"/>
  <c r="AB10" i="23"/>
  <c r="AB11" i="23"/>
  <c r="AB16" i="23"/>
  <c r="AB19" i="23"/>
  <c r="AB17" i="23"/>
  <c r="E42" i="24"/>
  <c r="G42" i="24" s="1"/>
  <c r="AB17" i="24"/>
  <c r="AB10" i="24"/>
  <c r="AB16" i="24"/>
  <c r="AB18" i="24"/>
  <c r="AB19" i="24"/>
  <c r="AB13" i="24"/>
  <c r="AB11" i="24"/>
  <c r="AB14" i="24"/>
  <c r="AB12" i="24"/>
  <c r="AB15" i="24"/>
  <c r="E42" i="22"/>
  <c r="E43" i="22" s="1"/>
  <c r="G41" i="22"/>
  <c r="G41" i="21"/>
  <c r="E42" i="21"/>
  <c r="E43" i="21" s="1"/>
  <c r="G43" i="21" s="1"/>
  <c r="G41" i="20"/>
  <c r="G41" i="19"/>
  <c r="E42" i="19"/>
  <c r="G42" i="19" s="1"/>
  <c r="E42" i="27"/>
  <c r="E43" i="27" s="1"/>
  <c r="G42" i="25"/>
  <c r="E43" i="25"/>
  <c r="E44" i="25" s="1"/>
  <c r="G41" i="23"/>
  <c r="E42" i="20"/>
  <c r="E43" i="20" s="1"/>
  <c r="Z21" i="13"/>
  <c r="Z20" i="16"/>
  <c r="D90" i="16"/>
  <c r="D88" i="16"/>
  <c r="D86" i="16"/>
  <c r="D84" i="16"/>
  <c r="D82" i="16"/>
  <c r="D80" i="16"/>
  <c r="D78" i="16"/>
  <c r="D76" i="16"/>
  <c r="D74" i="16"/>
  <c r="D72" i="16"/>
  <c r="D70" i="16"/>
  <c r="D68" i="16"/>
  <c r="D66" i="16"/>
  <c r="D64" i="16"/>
  <c r="D62" i="16"/>
  <c r="D60" i="16"/>
  <c r="D58" i="16"/>
  <c r="D56" i="16"/>
  <c r="D54" i="16"/>
  <c r="D52" i="16"/>
  <c r="D50" i="16"/>
  <c r="D48" i="16"/>
  <c r="D46" i="16"/>
  <c r="D44" i="16"/>
  <c r="D42" i="16"/>
  <c r="D79" i="16"/>
  <c r="D53" i="16"/>
  <c r="F90" i="16"/>
  <c r="F88" i="16"/>
  <c r="F86" i="16"/>
  <c r="F84" i="16"/>
  <c r="F82" i="16"/>
  <c r="F80" i="16"/>
  <c r="F78" i="16"/>
  <c r="F76" i="16"/>
  <c r="F74" i="16"/>
  <c r="F72" i="16"/>
  <c r="F70" i="16"/>
  <c r="F68" i="16"/>
  <c r="F66" i="16"/>
  <c r="F64" i="16"/>
  <c r="F62" i="16"/>
  <c r="F60" i="16"/>
  <c r="F58" i="16"/>
  <c r="F56" i="16"/>
  <c r="F54" i="16"/>
  <c r="F52" i="16"/>
  <c r="F50" i="16"/>
  <c r="F48" i="16"/>
  <c r="F46" i="16"/>
  <c r="F44" i="16"/>
  <c r="F42" i="16"/>
  <c r="D77" i="16"/>
  <c r="D75" i="16"/>
  <c r="D67" i="16"/>
  <c r="D59" i="16"/>
  <c r="D51" i="16"/>
  <c r="D41" i="16"/>
  <c r="D81" i="16"/>
  <c r="D71" i="16"/>
  <c r="D57" i="16"/>
  <c r="D43" i="16"/>
  <c r="D85" i="16"/>
  <c r="D69" i="16"/>
  <c r="D55" i="16"/>
  <c r="D87" i="16"/>
  <c r="D65" i="16"/>
  <c r="D47" i="16"/>
  <c r="F89" i="16"/>
  <c r="F87" i="16"/>
  <c r="F85" i="16"/>
  <c r="F83" i="16"/>
  <c r="F81" i="16"/>
  <c r="F79" i="16"/>
  <c r="F77" i="16"/>
  <c r="F75" i="16"/>
  <c r="F73" i="16"/>
  <c r="F71" i="16"/>
  <c r="F69" i="16"/>
  <c r="F67" i="16"/>
  <c r="F65" i="16"/>
  <c r="F63" i="16"/>
  <c r="F61" i="16"/>
  <c r="F59" i="16"/>
  <c r="F57" i="16"/>
  <c r="F55" i="16"/>
  <c r="F53" i="16"/>
  <c r="F51" i="16"/>
  <c r="F49" i="16"/>
  <c r="F47" i="16"/>
  <c r="F45" i="16"/>
  <c r="F43" i="16"/>
  <c r="F41" i="16"/>
  <c r="D83" i="16"/>
  <c r="D73" i="16"/>
  <c r="D61" i="16"/>
  <c r="D45" i="16"/>
  <c r="E41" i="16"/>
  <c r="D89" i="16"/>
  <c r="D63" i="16"/>
  <c r="D49" i="16"/>
  <c r="Z21" i="16"/>
  <c r="Z21" i="15"/>
  <c r="F90" i="15"/>
  <c r="F88" i="15"/>
  <c r="F86" i="15"/>
  <c r="F84" i="15"/>
  <c r="F82" i="15"/>
  <c r="F80" i="15"/>
  <c r="F78" i="15"/>
  <c r="F76" i="15"/>
  <c r="F74" i="15"/>
  <c r="F72" i="15"/>
  <c r="F70" i="15"/>
  <c r="F68" i="15"/>
  <c r="F66" i="15"/>
  <c r="F64" i="15"/>
  <c r="F62" i="15"/>
  <c r="F60" i="15"/>
  <c r="F58" i="15"/>
  <c r="F56" i="15"/>
  <c r="F54" i="15"/>
  <c r="F52" i="15"/>
  <c r="F50" i="15"/>
  <c r="F48" i="15"/>
  <c r="F46" i="15"/>
  <c r="F44" i="15"/>
  <c r="F42" i="15"/>
  <c r="E41" i="15"/>
  <c r="F89" i="15"/>
  <c r="F87" i="15"/>
  <c r="F85" i="15"/>
  <c r="F83" i="15"/>
  <c r="F81" i="15"/>
  <c r="F79" i="15"/>
  <c r="F77" i="15"/>
  <c r="F75" i="15"/>
  <c r="F73" i="15"/>
  <c r="F71" i="15"/>
  <c r="F69" i="15"/>
  <c r="F67" i="15"/>
  <c r="F65" i="15"/>
  <c r="F63" i="15"/>
  <c r="F61" i="15"/>
  <c r="F59" i="15"/>
  <c r="F57" i="15"/>
  <c r="F55" i="15"/>
  <c r="F53" i="15"/>
  <c r="F51" i="15"/>
  <c r="F49" i="15"/>
  <c r="F47" i="15"/>
  <c r="F45" i="15"/>
  <c r="F43" i="15"/>
  <c r="F41" i="15"/>
  <c r="D89" i="15"/>
  <c r="D87" i="15"/>
  <c r="D85" i="15"/>
  <c r="D83" i="15"/>
  <c r="D81" i="15"/>
  <c r="D79" i="15"/>
  <c r="D77" i="15"/>
  <c r="D75" i="15"/>
  <c r="D73" i="15"/>
  <c r="D71" i="15"/>
  <c r="D69" i="15"/>
  <c r="D67" i="15"/>
  <c r="D65" i="15"/>
  <c r="D63" i="15"/>
  <c r="D61" i="15"/>
  <c r="D59" i="15"/>
  <c r="D57" i="15"/>
  <c r="D55" i="15"/>
  <c r="D53" i="15"/>
  <c r="D51" i="15"/>
  <c r="D49" i="15"/>
  <c r="D47" i="15"/>
  <c r="D45" i="15"/>
  <c r="D43" i="15"/>
  <c r="D41" i="15"/>
  <c r="Z20" i="15"/>
  <c r="D90" i="15"/>
  <c r="D88" i="15"/>
  <c r="D86" i="15"/>
  <c r="D84" i="15"/>
  <c r="D82" i="15"/>
  <c r="D80" i="15"/>
  <c r="D78" i="15"/>
  <c r="D76" i="15"/>
  <c r="D74" i="15"/>
  <c r="D72" i="15"/>
  <c r="D70" i="15"/>
  <c r="D68" i="15"/>
  <c r="D66" i="15"/>
  <c r="D64" i="15"/>
  <c r="D62" i="15"/>
  <c r="D60" i="15"/>
  <c r="D58" i="15"/>
  <c r="D56" i="15"/>
  <c r="D54" i="15"/>
  <c r="D52" i="15"/>
  <c r="D50" i="15"/>
  <c r="D48" i="15"/>
  <c r="D46" i="15"/>
  <c r="D44" i="15"/>
  <c r="D42" i="15"/>
  <c r="D77" i="14"/>
  <c r="D55" i="14"/>
  <c r="D47" i="14"/>
  <c r="F90" i="14"/>
  <c r="F88" i="14"/>
  <c r="F86" i="14"/>
  <c r="F84" i="14"/>
  <c r="F82" i="14"/>
  <c r="F80" i="14"/>
  <c r="F78" i="14"/>
  <c r="F76" i="14"/>
  <c r="F74" i="14"/>
  <c r="F72" i="14"/>
  <c r="F70" i="14"/>
  <c r="F68" i="14"/>
  <c r="F66" i="14"/>
  <c r="F64" i="14"/>
  <c r="F62" i="14"/>
  <c r="F60" i="14"/>
  <c r="F58" i="14"/>
  <c r="F56" i="14"/>
  <c r="F54" i="14"/>
  <c r="F52" i="14"/>
  <c r="F50" i="14"/>
  <c r="F48" i="14"/>
  <c r="F46" i="14"/>
  <c r="F44" i="14"/>
  <c r="F42" i="14"/>
  <c r="D79" i="14"/>
  <c r="D75" i="14"/>
  <c r="D69" i="14"/>
  <c r="D63" i="14"/>
  <c r="D89" i="14"/>
  <c r="D65" i="14"/>
  <c r="D51" i="14"/>
  <c r="D43" i="14"/>
  <c r="D87" i="14"/>
  <c r="D57" i="14"/>
  <c r="D83" i="14"/>
  <c r="D61" i="14"/>
  <c r="D49" i="14"/>
  <c r="D41" i="14"/>
  <c r="F89" i="14"/>
  <c r="F87" i="14"/>
  <c r="F85" i="14"/>
  <c r="F83" i="14"/>
  <c r="F81" i="14"/>
  <c r="F79" i="14"/>
  <c r="F77" i="14"/>
  <c r="F75" i="14"/>
  <c r="F73" i="14"/>
  <c r="F71" i="14"/>
  <c r="F69" i="14"/>
  <c r="F67" i="14"/>
  <c r="F65" i="14"/>
  <c r="F63" i="14"/>
  <c r="F61" i="14"/>
  <c r="F59" i="14"/>
  <c r="F57" i="14"/>
  <c r="F55" i="14"/>
  <c r="F53" i="14"/>
  <c r="F51" i="14"/>
  <c r="F49" i="14"/>
  <c r="F47" i="14"/>
  <c r="F45" i="14"/>
  <c r="F43" i="14"/>
  <c r="F41" i="14"/>
  <c r="D85" i="14"/>
  <c r="D71" i="14"/>
  <c r="D67" i="14"/>
  <c r="E41" i="14"/>
  <c r="D81" i="14"/>
  <c r="D73" i="14"/>
  <c r="D59" i="14"/>
  <c r="D53" i="14"/>
  <c r="D45" i="14"/>
  <c r="Z20" i="14"/>
  <c r="D90" i="14"/>
  <c r="D88" i="14"/>
  <c r="D86" i="14"/>
  <c r="D84" i="14"/>
  <c r="D82" i="14"/>
  <c r="D80" i="14"/>
  <c r="D78" i="14"/>
  <c r="D76" i="14"/>
  <c r="D74" i="14"/>
  <c r="D72" i="14"/>
  <c r="D70" i="14"/>
  <c r="D68" i="14"/>
  <c r="D66" i="14"/>
  <c r="D64" i="14"/>
  <c r="D62" i="14"/>
  <c r="D60" i="14"/>
  <c r="D58" i="14"/>
  <c r="D56" i="14"/>
  <c r="D54" i="14"/>
  <c r="D52" i="14"/>
  <c r="D50" i="14"/>
  <c r="D48" i="14"/>
  <c r="D46" i="14"/>
  <c r="D44" i="14"/>
  <c r="D42" i="14"/>
  <c r="Z21" i="14"/>
  <c r="Z20" i="13"/>
  <c r="D90" i="13"/>
  <c r="D88" i="13"/>
  <c r="D86" i="13"/>
  <c r="D84" i="13"/>
  <c r="D82" i="13"/>
  <c r="D80" i="13"/>
  <c r="D78" i="13"/>
  <c r="D76" i="13"/>
  <c r="D74" i="13"/>
  <c r="D72" i="13"/>
  <c r="D70" i="13"/>
  <c r="D68" i="13"/>
  <c r="D66" i="13"/>
  <c r="D64" i="13"/>
  <c r="D62" i="13"/>
  <c r="D60" i="13"/>
  <c r="D58" i="13"/>
  <c r="D56" i="13"/>
  <c r="D54" i="13"/>
  <c r="D52" i="13"/>
  <c r="D50" i="13"/>
  <c r="D48" i="13"/>
  <c r="D46" i="13"/>
  <c r="D44" i="13"/>
  <c r="D42" i="13"/>
  <c r="D87" i="13"/>
  <c r="D77" i="13"/>
  <c r="D75" i="13"/>
  <c r="D71" i="13"/>
  <c r="D67" i="13"/>
  <c r="D59" i="13"/>
  <c r="D51" i="13"/>
  <c r="D43" i="13"/>
  <c r="F90" i="13"/>
  <c r="F88" i="13"/>
  <c r="F86" i="13"/>
  <c r="F84" i="13"/>
  <c r="F82" i="13"/>
  <c r="F80" i="13"/>
  <c r="F78" i="13"/>
  <c r="F76" i="13"/>
  <c r="F74" i="13"/>
  <c r="F72" i="13"/>
  <c r="F70" i="13"/>
  <c r="F68" i="13"/>
  <c r="F66" i="13"/>
  <c r="F64" i="13"/>
  <c r="F62" i="13"/>
  <c r="F60" i="13"/>
  <c r="F58" i="13"/>
  <c r="F56" i="13"/>
  <c r="F54" i="13"/>
  <c r="F52" i="13"/>
  <c r="F50" i="13"/>
  <c r="F48" i="13"/>
  <c r="F46" i="13"/>
  <c r="F44" i="13"/>
  <c r="F42" i="13"/>
  <c r="E41" i="13"/>
  <c r="D89" i="13"/>
  <c r="D49" i="13"/>
  <c r="D83" i="13"/>
  <c r="D63" i="13"/>
  <c r="D55" i="13"/>
  <c r="D47" i="13"/>
  <c r="F85" i="13"/>
  <c r="F73" i="13"/>
  <c r="F67" i="13"/>
  <c r="F61" i="13"/>
  <c r="F57" i="13"/>
  <c r="F53" i="13"/>
  <c r="F47" i="13"/>
  <c r="F43" i="13"/>
  <c r="D85" i="13"/>
  <c r="D79" i="13"/>
  <c r="D73" i="13"/>
  <c r="D69" i="13"/>
  <c r="D65" i="13"/>
  <c r="D61" i="13"/>
  <c r="D53" i="13"/>
  <c r="D45" i="13"/>
  <c r="F87" i="13"/>
  <c r="F83" i="13"/>
  <c r="F81" i="13"/>
  <c r="F79" i="13"/>
  <c r="F77" i="13"/>
  <c r="F75" i="13"/>
  <c r="F71" i="13"/>
  <c r="F69" i="13"/>
  <c r="F65" i="13"/>
  <c r="F63" i="13"/>
  <c r="F59" i="13"/>
  <c r="F55" i="13"/>
  <c r="F51" i="13"/>
  <c r="F49" i="13"/>
  <c r="F45" i="13"/>
  <c r="F41" i="13"/>
  <c r="G41" i="13" s="1"/>
  <c r="D81" i="13"/>
  <c r="D57" i="13"/>
  <c r="D41" i="13"/>
  <c r="F89" i="13"/>
  <c r="Z19" i="12"/>
  <c r="Z17" i="12"/>
  <c r="T14" i="12"/>
  <c r="Y14" i="12" s="1"/>
  <c r="T18" i="12"/>
  <c r="Y18" i="12" s="1"/>
  <c r="Z15" i="12"/>
  <c r="T13" i="12"/>
  <c r="Y13" i="12" s="1"/>
  <c r="T12" i="12"/>
  <c r="Y12" i="12" s="1"/>
  <c r="L21" i="12"/>
  <c r="H19" i="12"/>
  <c r="M19" i="12" s="1"/>
  <c r="V21" i="12"/>
  <c r="T10" i="12"/>
  <c r="Y10" i="12" s="1"/>
  <c r="T15" i="12"/>
  <c r="Y15" i="12" s="1"/>
  <c r="H17" i="12"/>
  <c r="M17" i="12" s="1"/>
  <c r="H14" i="12"/>
  <c r="M14" i="12" s="1"/>
  <c r="H10" i="12"/>
  <c r="M10" i="12" s="1"/>
  <c r="J21" i="12"/>
  <c r="T16" i="12"/>
  <c r="Y16" i="12" s="1"/>
  <c r="T19" i="12"/>
  <c r="Y19" i="12" s="1"/>
  <c r="H11" i="12"/>
  <c r="M11" i="12" s="1"/>
  <c r="H12" i="12"/>
  <c r="M12" i="12" s="1"/>
  <c r="H15" i="12"/>
  <c r="M15" i="12" s="1"/>
  <c r="H13" i="12"/>
  <c r="M13" i="12" s="1"/>
  <c r="H16" i="12"/>
  <c r="M16" i="12" s="1"/>
  <c r="T11" i="12"/>
  <c r="Y11" i="12" s="1"/>
  <c r="K21" i="12"/>
  <c r="Z11" i="12"/>
  <c r="Z10" i="12"/>
  <c r="W21" i="12"/>
  <c r="W20" i="12"/>
  <c r="V20" i="12"/>
  <c r="S20" i="12"/>
  <c r="X20" i="12"/>
  <c r="X21" i="12"/>
  <c r="T17" i="12"/>
  <c r="Y17" i="12" s="1"/>
  <c r="L20" i="12"/>
  <c r="K20" i="12"/>
  <c r="J20" i="12"/>
  <c r="G20" i="12"/>
  <c r="Z12" i="12"/>
  <c r="Z14" i="12"/>
  <c r="Z18" i="12"/>
  <c r="H18" i="12"/>
  <c r="M18" i="12" s="1"/>
  <c r="R19" i="11"/>
  <c r="F19" i="11"/>
  <c r="R18" i="11"/>
  <c r="F18" i="11"/>
  <c r="R17" i="11"/>
  <c r="F17" i="11"/>
  <c r="R16" i="11"/>
  <c r="F16" i="11"/>
  <c r="R15" i="11"/>
  <c r="F15" i="11"/>
  <c r="R14" i="11"/>
  <c r="F14" i="11"/>
  <c r="R13" i="11"/>
  <c r="F13" i="11"/>
  <c r="R12" i="11"/>
  <c r="F12" i="11"/>
  <c r="R11" i="11"/>
  <c r="F11" i="11"/>
  <c r="K11" i="11" s="1"/>
  <c r="R10" i="11"/>
  <c r="F10" i="11"/>
  <c r="X9" i="11"/>
  <c r="W9" i="11"/>
  <c r="V9" i="11"/>
  <c r="L9" i="11"/>
  <c r="K9" i="11"/>
  <c r="J9" i="11"/>
  <c r="B6" i="11"/>
  <c r="C6" i="11" s="1"/>
  <c r="B5" i="11"/>
  <c r="C5" i="11" s="1"/>
  <c r="B4" i="11"/>
  <c r="C4" i="11" s="1"/>
  <c r="R19" i="10"/>
  <c r="F19" i="10"/>
  <c r="R18" i="10"/>
  <c r="F18" i="10"/>
  <c r="R17" i="10"/>
  <c r="F17" i="10"/>
  <c r="L17" i="10" s="1"/>
  <c r="R16" i="10"/>
  <c r="F16" i="10"/>
  <c r="R15" i="10"/>
  <c r="F15" i="10"/>
  <c r="R14" i="10"/>
  <c r="F14" i="10"/>
  <c r="R13" i="10"/>
  <c r="F13" i="10"/>
  <c r="R12" i="10"/>
  <c r="F12" i="10"/>
  <c r="R11" i="10"/>
  <c r="F11" i="10"/>
  <c r="R10" i="10"/>
  <c r="F10" i="10"/>
  <c r="X9" i="10"/>
  <c r="W9" i="10"/>
  <c r="V9" i="10"/>
  <c r="L9" i="10"/>
  <c r="K9" i="10"/>
  <c r="J9" i="10"/>
  <c r="B6" i="10"/>
  <c r="C6" i="10" s="1"/>
  <c r="B5" i="10"/>
  <c r="C5" i="10" s="1"/>
  <c r="B4" i="10"/>
  <c r="C4" i="10" s="1"/>
  <c r="R19" i="9"/>
  <c r="F19" i="9"/>
  <c r="R18" i="9"/>
  <c r="F18" i="9"/>
  <c r="R17" i="9"/>
  <c r="F17" i="9"/>
  <c r="J17" i="9" s="1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X9" i="9"/>
  <c r="W9" i="9"/>
  <c r="V9" i="9"/>
  <c r="L9" i="9"/>
  <c r="K9" i="9"/>
  <c r="J9" i="9"/>
  <c r="B6" i="9"/>
  <c r="C6" i="9" s="1"/>
  <c r="B5" i="9"/>
  <c r="C5" i="9" s="1"/>
  <c r="B4" i="9"/>
  <c r="C4" i="9" s="1"/>
  <c r="R19" i="8"/>
  <c r="F19" i="8"/>
  <c r="R18" i="8"/>
  <c r="F18" i="8"/>
  <c r="R17" i="8"/>
  <c r="F17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S10" i="8" s="1"/>
  <c r="F10" i="8"/>
  <c r="X9" i="8"/>
  <c r="W9" i="8"/>
  <c r="V9" i="8"/>
  <c r="L9" i="8"/>
  <c r="K9" i="8"/>
  <c r="J9" i="8"/>
  <c r="B6" i="8"/>
  <c r="C6" i="8" s="1"/>
  <c r="B5" i="8"/>
  <c r="C5" i="8" s="1"/>
  <c r="B4" i="8"/>
  <c r="C4" i="8" s="1"/>
  <c r="R19" i="7"/>
  <c r="F19" i="7"/>
  <c r="R18" i="7"/>
  <c r="F18" i="7"/>
  <c r="R17" i="7"/>
  <c r="F17" i="7"/>
  <c r="R16" i="7"/>
  <c r="F16" i="7"/>
  <c r="R15" i="7"/>
  <c r="F15" i="7"/>
  <c r="R14" i="7"/>
  <c r="F14" i="7"/>
  <c r="R13" i="7"/>
  <c r="F13" i="7"/>
  <c r="R12" i="7"/>
  <c r="F12" i="7"/>
  <c r="R11" i="7"/>
  <c r="F11" i="7"/>
  <c r="R10" i="7"/>
  <c r="F10" i="7"/>
  <c r="I12" i="7" s="1"/>
  <c r="X9" i="7"/>
  <c r="W9" i="7"/>
  <c r="V9" i="7"/>
  <c r="L9" i="7"/>
  <c r="K9" i="7"/>
  <c r="J9" i="7"/>
  <c r="B6" i="7"/>
  <c r="C6" i="7" s="1"/>
  <c r="B5" i="7"/>
  <c r="C5" i="7" s="1"/>
  <c r="B4" i="7"/>
  <c r="C4" i="7" s="1"/>
  <c r="R19" i="6"/>
  <c r="F19" i="6"/>
  <c r="R18" i="6"/>
  <c r="F18" i="6"/>
  <c r="R17" i="6"/>
  <c r="F17" i="6"/>
  <c r="R16" i="6"/>
  <c r="F16" i="6"/>
  <c r="R15" i="6"/>
  <c r="F15" i="6"/>
  <c r="R14" i="6"/>
  <c r="F14" i="6"/>
  <c r="R13" i="6"/>
  <c r="F13" i="6"/>
  <c r="R12" i="6"/>
  <c r="F12" i="6"/>
  <c r="R11" i="6"/>
  <c r="F11" i="6"/>
  <c r="R10" i="6"/>
  <c r="F10" i="6"/>
  <c r="X9" i="6"/>
  <c r="W9" i="6"/>
  <c r="V9" i="6"/>
  <c r="L9" i="6"/>
  <c r="K9" i="6"/>
  <c r="J9" i="6"/>
  <c r="B6" i="6"/>
  <c r="C6" i="6" s="1"/>
  <c r="B5" i="6"/>
  <c r="C5" i="6" s="1"/>
  <c r="B4" i="6"/>
  <c r="C4" i="6" s="1"/>
  <c r="R19" i="5"/>
  <c r="F19" i="5"/>
  <c r="R18" i="5"/>
  <c r="F18" i="5"/>
  <c r="R17" i="5"/>
  <c r="F17" i="5"/>
  <c r="L17" i="5" s="1"/>
  <c r="R16" i="5"/>
  <c r="F16" i="5"/>
  <c r="R15" i="5"/>
  <c r="F15" i="5"/>
  <c r="R14" i="5"/>
  <c r="F14" i="5"/>
  <c r="R13" i="5"/>
  <c r="F13" i="5"/>
  <c r="R12" i="5"/>
  <c r="F12" i="5"/>
  <c r="R11" i="5"/>
  <c r="F11" i="5"/>
  <c r="R10" i="5"/>
  <c r="F10" i="5"/>
  <c r="X9" i="5"/>
  <c r="W9" i="5"/>
  <c r="V9" i="5"/>
  <c r="L9" i="5"/>
  <c r="K9" i="5"/>
  <c r="J9" i="5"/>
  <c r="B6" i="5"/>
  <c r="C6" i="5" s="1"/>
  <c r="B5" i="5"/>
  <c r="C5" i="5" s="1"/>
  <c r="B4" i="5"/>
  <c r="C4" i="5" s="1"/>
  <c r="R19" i="4"/>
  <c r="F19" i="4"/>
  <c r="R18" i="4"/>
  <c r="F18" i="4"/>
  <c r="R17" i="4"/>
  <c r="F17" i="4"/>
  <c r="R16" i="4"/>
  <c r="F16" i="4"/>
  <c r="R15" i="4"/>
  <c r="F15" i="4"/>
  <c r="R14" i="4"/>
  <c r="F14" i="4"/>
  <c r="R13" i="4"/>
  <c r="F13" i="4"/>
  <c r="R12" i="4"/>
  <c r="F12" i="4"/>
  <c r="R11" i="4"/>
  <c r="U11" i="4" s="1"/>
  <c r="F11" i="4"/>
  <c r="R10" i="4"/>
  <c r="F10" i="4"/>
  <c r="X9" i="4"/>
  <c r="W9" i="4"/>
  <c r="V9" i="4"/>
  <c r="L9" i="4"/>
  <c r="K9" i="4"/>
  <c r="J9" i="4"/>
  <c r="B6" i="4"/>
  <c r="C6" i="4" s="1"/>
  <c r="B5" i="4"/>
  <c r="C5" i="4" s="1"/>
  <c r="B4" i="4"/>
  <c r="C4" i="4" s="1"/>
  <c r="R19" i="3"/>
  <c r="F19" i="3"/>
  <c r="R18" i="3"/>
  <c r="F18" i="3"/>
  <c r="R17" i="3"/>
  <c r="F17" i="3"/>
  <c r="R16" i="3"/>
  <c r="X16" i="3" s="1"/>
  <c r="F16" i="3"/>
  <c r="R15" i="3"/>
  <c r="F15" i="3"/>
  <c r="R14" i="3"/>
  <c r="F14" i="3"/>
  <c r="R13" i="3"/>
  <c r="F13" i="3"/>
  <c r="R12" i="3"/>
  <c r="F12" i="3"/>
  <c r="R11" i="3"/>
  <c r="F11" i="3"/>
  <c r="R10" i="3"/>
  <c r="F10" i="3"/>
  <c r="X9" i="3"/>
  <c r="W9" i="3"/>
  <c r="V9" i="3"/>
  <c r="L9" i="3"/>
  <c r="K9" i="3"/>
  <c r="J9" i="3"/>
  <c r="B6" i="3"/>
  <c r="C6" i="3" s="1"/>
  <c r="B5" i="3"/>
  <c r="C5" i="3" s="1"/>
  <c r="B4" i="3"/>
  <c r="C4" i="3" s="1"/>
  <c r="R19" i="2"/>
  <c r="F19" i="2"/>
  <c r="R18" i="2"/>
  <c r="F18" i="2"/>
  <c r="R17" i="2"/>
  <c r="F17" i="2"/>
  <c r="R16" i="2"/>
  <c r="F16" i="2"/>
  <c r="R15" i="2"/>
  <c r="F15" i="2"/>
  <c r="R14" i="2"/>
  <c r="F14" i="2"/>
  <c r="R13" i="2"/>
  <c r="F13" i="2"/>
  <c r="R12" i="2"/>
  <c r="F12" i="2"/>
  <c r="R11" i="2"/>
  <c r="F11" i="2"/>
  <c r="R10" i="2"/>
  <c r="F10" i="2"/>
  <c r="X9" i="2"/>
  <c r="W9" i="2"/>
  <c r="V9" i="2"/>
  <c r="L9" i="2"/>
  <c r="K9" i="2"/>
  <c r="J9" i="2"/>
  <c r="B6" i="2"/>
  <c r="C6" i="2" s="1"/>
  <c r="B5" i="2"/>
  <c r="C5" i="2" s="1"/>
  <c r="B4" i="2"/>
  <c r="C4" i="2" s="1"/>
  <c r="R19" i="1"/>
  <c r="F19" i="1"/>
  <c r="R18" i="1"/>
  <c r="F18" i="1"/>
  <c r="R17" i="1"/>
  <c r="F17" i="1"/>
  <c r="R16" i="1"/>
  <c r="F16" i="1"/>
  <c r="R15" i="1"/>
  <c r="F15" i="1"/>
  <c r="R14" i="1"/>
  <c r="F14" i="1"/>
  <c r="R13" i="1"/>
  <c r="F13" i="1"/>
  <c r="R12" i="1"/>
  <c r="F12" i="1"/>
  <c r="R11" i="1"/>
  <c r="F11" i="1"/>
  <c r="R10" i="1"/>
  <c r="F10" i="1"/>
  <c r="K10" i="1" s="1"/>
  <c r="X9" i="1"/>
  <c r="W9" i="1"/>
  <c r="V9" i="1"/>
  <c r="L9" i="1"/>
  <c r="K9" i="1"/>
  <c r="J9" i="1"/>
  <c r="B6" i="1"/>
  <c r="C6" i="1" s="1"/>
  <c r="B5" i="1"/>
  <c r="C5" i="1" s="1"/>
  <c r="B4" i="1"/>
  <c r="C4" i="1" s="1"/>
  <c r="E54" i="69" l="1"/>
  <c r="G53" i="69"/>
  <c r="G55" i="68"/>
  <c r="E56" i="68"/>
  <c r="E52" i="67"/>
  <c r="G51" i="67"/>
  <c r="E52" i="66"/>
  <c r="G51" i="66"/>
  <c r="G53" i="65"/>
  <c r="E54" i="65"/>
  <c r="G54" i="64"/>
  <c r="E55" i="64"/>
  <c r="E55" i="63"/>
  <c r="G54" i="63"/>
  <c r="G52" i="62"/>
  <c r="E53" i="62"/>
  <c r="G51" i="61"/>
  <c r="E52" i="61"/>
  <c r="G52" i="60"/>
  <c r="E53" i="60"/>
  <c r="G50" i="59"/>
  <c r="E51" i="59"/>
  <c r="G55" i="58"/>
  <c r="E56" i="58"/>
  <c r="E53" i="57"/>
  <c r="G52" i="57"/>
  <c r="E55" i="56"/>
  <c r="G54" i="56"/>
  <c r="G52" i="55"/>
  <c r="E53" i="55"/>
  <c r="G51" i="54"/>
  <c r="E52" i="54"/>
  <c r="E53" i="53"/>
  <c r="G52" i="53"/>
  <c r="E54" i="52"/>
  <c r="G53" i="52"/>
  <c r="G54" i="51"/>
  <c r="E55" i="51"/>
  <c r="G51" i="50"/>
  <c r="E52" i="50"/>
  <c r="G51" i="48"/>
  <c r="E52" i="48"/>
  <c r="G51" i="47"/>
  <c r="E52" i="47"/>
  <c r="E53" i="46"/>
  <c r="G52" i="46"/>
  <c r="G51" i="45"/>
  <c r="E52" i="45"/>
  <c r="E54" i="44"/>
  <c r="G53" i="44"/>
  <c r="E52" i="43"/>
  <c r="G51" i="43"/>
  <c r="E54" i="42"/>
  <c r="G53" i="42"/>
  <c r="G51" i="41"/>
  <c r="E52" i="41"/>
  <c r="G51" i="40"/>
  <c r="E52" i="40"/>
  <c r="E59" i="39"/>
  <c r="G58" i="39"/>
  <c r="L17" i="11"/>
  <c r="Q29" i="11"/>
  <c r="Q28" i="11"/>
  <c r="Q27" i="11"/>
  <c r="Q26" i="11"/>
  <c r="Q25" i="11"/>
  <c r="Q24" i="11"/>
  <c r="Q23" i="11"/>
  <c r="Q22" i="11"/>
  <c r="Q30" i="11"/>
  <c r="L13" i="2"/>
  <c r="K16" i="3"/>
  <c r="K19" i="4"/>
  <c r="K16" i="7"/>
  <c r="W18" i="8"/>
  <c r="X16" i="11"/>
  <c r="AB15" i="15"/>
  <c r="AB16" i="14"/>
  <c r="AB14" i="16"/>
  <c r="AB11" i="13"/>
  <c r="V17" i="3"/>
  <c r="V14" i="4"/>
  <c r="L12" i="11"/>
  <c r="L18" i="11"/>
  <c r="AB18" i="15"/>
  <c r="AB16" i="16"/>
  <c r="AB14" i="13"/>
  <c r="X11" i="11"/>
  <c r="J18" i="3"/>
  <c r="J15" i="4"/>
  <c r="W15" i="6"/>
  <c r="W18" i="11"/>
  <c r="AB19" i="15"/>
  <c r="AB17" i="16"/>
  <c r="AB15" i="13"/>
  <c r="K11" i="3"/>
  <c r="X12" i="3"/>
  <c r="W18" i="3"/>
  <c r="W15" i="4"/>
  <c r="K16" i="6"/>
  <c r="W18" i="7"/>
  <c r="K13" i="11"/>
  <c r="AB10" i="14"/>
  <c r="AB18" i="16"/>
  <c r="AB16" i="13"/>
  <c r="K19" i="3"/>
  <c r="K16" i="4"/>
  <c r="K19" i="7"/>
  <c r="W15" i="8"/>
  <c r="X19" i="11"/>
  <c r="AB19" i="14"/>
  <c r="AB19" i="16"/>
  <c r="X16" i="2"/>
  <c r="K11" i="6"/>
  <c r="K16" i="8"/>
  <c r="AB10" i="15"/>
  <c r="AB11" i="14"/>
  <c r="AB10" i="16"/>
  <c r="L11" i="4"/>
  <c r="AB11" i="15"/>
  <c r="AB12" i="14"/>
  <c r="AB19" i="13"/>
  <c r="K11" i="7"/>
  <c r="X17" i="11"/>
  <c r="X17" i="4"/>
  <c r="K11" i="8"/>
  <c r="AB12" i="15"/>
  <c r="AB13" i="14"/>
  <c r="AB18" i="13"/>
  <c r="K19" i="8"/>
  <c r="L18" i="4"/>
  <c r="W18" i="6"/>
  <c r="X18" i="10"/>
  <c r="W15" i="11"/>
  <c r="AA14" i="12"/>
  <c r="AA13" i="12"/>
  <c r="AA12" i="12"/>
  <c r="AA11" i="12"/>
  <c r="AA10" i="12"/>
  <c r="AA19" i="12"/>
  <c r="AA15" i="12"/>
  <c r="AA18" i="12"/>
  <c r="AB18" i="12" s="1"/>
  <c r="AA17" i="12"/>
  <c r="AB17" i="12" s="1"/>
  <c r="AA16" i="12"/>
  <c r="AB13" i="15"/>
  <c r="AB14" i="14"/>
  <c r="AB12" i="16"/>
  <c r="AB17" i="13"/>
  <c r="X12" i="2"/>
  <c r="W15" i="3"/>
  <c r="W18" i="4"/>
  <c r="K19" i="6"/>
  <c r="W15" i="7"/>
  <c r="K16" i="11"/>
  <c r="AB14" i="15"/>
  <c r="AB15" i="14"/>
  <c r="AB13" i="16"/>
  <c r="AB10" i="13"/>
  <c r="E44" i="29"/>
  <c r="G44" i="29" s="1"/>
  <c r="E45" i="28"/>
  <c r="G44" i="28"/>
  <c r="G42" i="26"/>
  <c r="E44" i="26"/>
  <c r="E45" i="26" s="1"/>
  <c r="E46" i="26" s="1"/>
  <c r="G43" i="25"/>
  <c r="E43" i="23"/>
  <c r="E43" i="24"/>
  <c r="G43" i="24" s="1"/>
  <c r="G42" i="22"/>
  <c r="E44" i="22"/>
  <c r="G44" i="22" s="1"/>
  <c r="G43" i="22"/>
  <c r="G42" i="21"/>
  <c r="E44" i="21"/>
  <c r="E43" i="19"/>
  <c r="G43" i="19" s="1"/>
  <c r="G41" i="15"/>
  <c r="E42" i="15"/>
  <c r="E43" i="15" s="1"/>
  <c r="G43" i="15" s="1"/>
  <c r="G43" i="27"/>
  <c r="E44" i="27"/>
  <c r="G42" i="27"/>
  <c r="E45" i="25"/>
  <c r="G44" i="25"/>
  <c r="E45" i="22"/>
  <c r="G43" i="20"/>
  <c r="E44" i="20"/>
  <c r="G42" i="20"/>
  <c r="E44" i="19"/>
  <c r="E42" i="14"/>
  <c r="E43" i="14" s="1"/>
  <c r="E44" i="14" s="1"/>
  <c r="G41" i="16"/>
  <c r="E42" i="16"/>
  <c r="G42" i="16" s="1"/>
  <c r="G41" i="14"/>
  <c r="E42" i="13"/>
  <c r="E43" i="13" s="1"/>
  <c r="L16" i="11"/>
  <c r="X15" i="11"/>
  <c r="L13" i="11"/>
  <c r="S19" i="11"/>
  <c r="G11" i="11"/>
  <c r="I14" i="11"/>
  <c r="G10" i="11"/>
  <c r="I13" i="11"/>
  <c r="S19" i="10"/>
  <c r="I14" i="10"/>
  <c r="F21" i="10"/>
  <c r="G11" i="10"/>
  <c r="I13" i="10"/>
  <c r="G19" i="10"/>
  <c r="S19" i="9"/>
  <c r="I14" i="9"/>
  <c r="G11" i="9"/>
  <c r="I13" i="9"/>
  <c r="F21" i="9"/>
  <c r="G19" i="9"/>
  <c r="D90" i="12"/>
  <c r="D88" i="12"/>
  <c r="D86" i="12"/>
  <c r="D84" i="12"/>
  <c r="D82" i="12"/>
  <c r="D80" i="12"/>
  <c r="D78" i="12"/>
  <c r="D76" i="12"/>
  <c r="D74" i="12"/>
  <c r="D72" i="12"/>
  <c r="D70" i="12"/>
  <c r="D68" i="12"/>
  <c r="D66" i="12"/>
  <c r="D64" i="12"/>
  <c r="D62" i="12"/>
  <c r="D60" i="12"/>
  <c r="D58" i="12"/>
  <c r="D56" i="12"/>
  <c r="D54" i="12"/>
  <c r="D52" i="12"/>
  <c r="D50" i="12"/>
  <c r="D48" i="12"/>
  <c r="D46" i="12"/>
  <c r="D44" i="12"/>
  <c r="D42" i="12"/>
  <c r="Z20" i="12"/>
  <c r="F88" i="12"/>
  <c r="F78" i="12"/>
  <c r="F72" i="12"/>
  <c r="F64" i="12"/>
  <c r="F56" i="12"/>
  <c r="F48" i="12"/>
  <c r="F42" i="12"/>
  <c r="F82" i="12"/>
  <c r="F66" i="12"/>
  <c r="F58" i="12"/>
  <c r="F50" i="12"/>
  <c r="F89" i="12"/>
  <c r="F87" i="12"/>
  <c r="F85" i="12"/>
  <c r="F83" i="12"/>
  <c r="F81" i="12"/>
  <c r="F79" i="12"/>
  <c r="F77" i="12"/>
  <c r="F75" i="12"/>
  <c r="F73" i="12"/>
  <c r="F71" i="12"/>
  <c r="F69" i="12"/>
  <c r="F67" i="12"/>
  <c r="F65" i="12"/>
  <c r="F63" i="12"/>
  <c r="F61" i="12"/>
  <c r="F59" i="12"/>
  <c r="F57" i="12"/>
  <c r="F55" i="12"/>
  <c r="F53" i="12"/>
  <c r="F51" i="12"/>
  <c r="F49" i="12"/>
  <c r="F47" i="12"/>
  <c r="F45" i="12"/>
  <c r="F43" i="12"/>
  <c r="F41" i="12"/>
  <c r="F86" i="12"/>
  <c r="F76" i="12"/>
  <c r="F70" i="12"/>
  <c r="F60" i="12"/>
  <c r="F52" i="12"/>
  <c r="F46" i="12"/>
  <c r="E41" i="12"/>
  <c r="F90" i="12"/>
  <c r="F80" i="12"/>
  <c r="D89" i="12"/>
  <c r="D87" i="12"/>
  <c r="D85" i="12"/>
  <c r="D83" i="12"/>
  <c r="D81" i="12"/>
  <c r="D79" i="12"/>
  <c r="D77" i="12"/>
  <c r="D75" i="12"/>
  <c r="D73" i="12"/>
  <c r="D71" i="12"/>
  <c r="D69" i="12"/>
  <c r="D67" i="12"/>
  <c r="D65" i="12"/>
  <c r="D63" i="12"/>
  <c r="D61" i="12"/>
  <c r="D59" i="12"/>
  <c r="D57" i="12"/>
  <c r="D55" i="12"/>
  <c r="D53" i="12"/>
  <c r="D51" i="12"/>
  <c r="D49" i="12"/>
  <c r="D47" i="12"/>
  <c r="D45" i="12"/>
  <c r="D43" i="12"/>
  <c r="D41" i="12"/>
  <c r="F84" i="12"/>
  <c r="F74" i="12"/>
  <c r="F68" i="12"/>
  <c r="F62" i="12"/>
  <c r="F54" i="12"/>
  <c r="F44" i="12"/>
  <c r="Z21" i="12"/>
  <c r="U14" i="8"/>
  <c r="U11" i="8"/>
  <c r="S19" i="8"/>
  <c r="I14" i="8"/>
  <c r="S17" i="8"/>
  <c r="G13" i="8"/>
  <c r="I12" i="8"/>
  <c r="K10" i="8"/>
  <c r="K13" i="7"/>
  <c r="I14" i="7"/>
  <c r="S19" i="7"/>
  <c r="S10" i="7"/>
  <c r="S17" i="7"/>
  <c r="U11" i="7"/>
  <c r="K14" i="6"/>
  <c r="I14" i="6"/>
  <c r="S19" i="6"/>
  <c r="S10" i="6"/>
  <c r="U14" i="6"/>
  <c r="U11" i="6"/>
  <c r="G18" i="6"/>
  <c r="I12" i="6"/>
  <c r="I14" i="5"/>
  <c r="S19" i="5"/>
  <c r="G19" i="5"/>
  <c r="I13" i="5"/>
  <c r="I12" i="5"/>
  <c r="F21" i="5"/>
  <c r="G11" i="5"/>
  <c r="W12" i="4"/>
  <c r="S19" i="4"/>
  <c r="I14" i="4"/>
  <c r="U19" i="4"/>
  <c r="S10" i="4"/>
  <c r="I12" i="4"/>
  <c r="G18" i="4"/>
  <c r="I14" i="3"/>
  <c r="S19" i="3"/>
  <c r="S10" i="3"/>
  <c r="S12" i="3"/>
  <c r="U11" i="3"/>
  <c r="K10" i="3"/>
  <c r="G18" i="3"/>
  <c r="I12" i="3"/>
  <c r="I14" i="2"/>
  <c r="I13" i="2"/>
  <c r="S19" i="2"/>
  <c r="F21" i="2"/>
  <c r="G11" i="2"/>
  <c r="I12" i="2"/>
  <c r="R21" i="1"/>
  <c r="G14" i="1"/>
  <c r="V14" i="11"/>
  <c r="J15" i="11"/>
  <c r="V18" i="11"/>
  <c r="J16" i="11"/>
  <c r="J11" i="11"/>
  <c r="J10" i="11"/>
  <c r="J19" i="11"/>
  <c r="V13" i="11"/>
  <c r="J14" i="11"/>
  <c r="W19" i="11"/>
  <c r="K12" i="11"/>
  <c r="K10" i="11"/>
  <c r="W11" i="11"/>
  <c r="Z11" i="11" s="1"/>
  <c r="K15" i="11"/>
  <c r="Z15" i="11" s="1"/>
  <c r="W14" i="11"/>
  <c r="K14" i="11"/>
  <c r="W13" i="11"/>
  <c r="Z13" i="11" s="1"/>
  <c r="W12" i="11"/>
  <c r="K19" i="11"/>
  <c r="Z19" i="11" s="1"/>
  <c r="U12" i="11"/>
  <c r="S18" i="11"/>
  <c r="F21" i="11"/>
  <c r="S10" i="11"/>
  <c r="U11" i="11"/>
  <c r="I12" i="11"/>
  <c r="V12" i="11"/>
  <c r="J13" i="11"/>
  <c r="X14" i="11"/>
  <c r="L15" i="11"/>
  <c r="S17" i="11"/>
  <c r="G18" i="11"/>
  <c r="U19" i="11"/>
  <c r="G19" i="11"/>
  <c r="I11" i="11"/>
  <c r="V11" i="11"/>
  <c r="J12" i="11"/>
  <c r="X13" i="11"/>
  <c r="L14" i="11"/>
  <c r="S16" i="11"/>
  <c r="G17" i="11"/>
  <c r="U18" i="11"/>
  <c r="I19" i="11"/>
  <c r="V19" i="11"/>
  <c r="I18" i="11"/>
  <c r="W10" i="11"/>
  <c r="S14" i="11"/>
  <c r="G15" i="11"/>
  <c r="U16" i="11"/>
  <c r="I17" i="11"/>
  <c r="V17" i="11"/>
  <c r="J18" i="11"/>
  <c r="R21" i="11"/>
  <c r="V10" i="11"/>
  <c r="X12" i="11"/>
  <c r="R20" i="11"/>
  <c r="X10" i="11"/>
  <c r="L11" i="11"/>
  <c r="S13" i="11"/>
  <c r="G14" i="11"/>
  <c r="U15" i="11"/>
  <c r="I16" i="11"/>
  <c r="V16" i="11"/>
  <c r="J17" i="11"/>
  <c r="W17" i="11"/>
  <c r="K18" i="11"/>
  <c r="Z18" i="11" s="1"/>
  <c r="X18" i="11"/>
  <c r="L19" i="11"/>
  <c r="S15" i="11"/>
  <c r="U17" i="11"/>
  <c r="S12" i="11"/>
  <c r="G13" i="11"/>
  <c r="U14" i="11"/>
  <c r="I15" i="11"/>
  <c r="V15" i="11"/>
  <c r="W16" i="11"/>
  <c r="Z16" i="11" s="1"/>
  <c r="K17" i="11"/>
  <c r="F20" i="11"/>
  <c r="H11" i="11" s="1"/>
  <c r="M11" i="11" s="1"/>
  <c r="G16" i="11"/>
  <c r="L10" i="11"/>
  <c r="S11" i="11"/>
  <c r="G12" i="11"/>
  <c r="U13" i="11"/>
  <c r="X17" i="10"/>
  <c r="X15" i="10"/>
  <c r="L14" i="10"/>
  <c r="X13" i="10"/>
  <c r="L16" i="10"/>
  <c r="L15" i="10"/>
  <c r="X14" i="10"/>
  <c r="L11" i="10"/>
  <c r="L18" i="10"/>
  <c r="X11" i="10"/>
  <c r="L19" i="10"/>
  <c r="L12" i="10"/>
  <c r="W15" i="10"/>
  <c r="X12" i="10"/>
  <c r="K16" i="10"/>
  <c r="X19" i="10"/>
  <c r="K15" i="10"/>
  <c r="W14" i="10"/>
  <c r="K13" i="10"/>
  <c r="W12" i="10"/>
  <c r="K14" i="10"/>
  <c r="W13" i="10"/>
  <c r="J15" i="10"/>
  <c r="V14" i="10"/>
  <c r="J14" i="10"/>
  <c r="V13" i="10"/>
  <c r="V19" i="10"/>
  <c r="J12" i="10"/>
  <c r="V11" i="10"/>
  <c r="J13" i="10"/>
  <c r="V12" i="10"/>
  <c r="L13" i="10"/>
  <c r="X16" i="10"/>
  <c r="S10" i="10"/>
  <c r="U11" i="10"/>
  <c r="I12" i="10"/>
  <c r="S17" i="10"/>
  <c r="G18" i="10"/>
  <c r="U19" i="10"/>
  <c r="U12" i="10"/>
  <c r="I11" i="10"/>
  <c r="S16" i="10"/>
  <c r="G17" i="10"/>
  <c r="U18" i="10"/>
  <c r="I19" i="10"/>
  <c r="G10" i="10"/>
  <c r="V10" i="10"/>
  <c r="J11" i="10"/>
  <c r="W11" i="10"/>
  <c r="K12" i="10"/>
  <c r="S15" i="10"/>
  <c r="G16" i="10"/>
  <c r="U17" i="10"/>
  <c r="I18" i="10"/>
  <c r="V18" i="10"/>
  <c r="J19" i="10"/>
  <c r="W19" i="10"/>
  <c r="R20" i="10"/>
  <c r="W10" i="10"/>
  <c r="K11" i="10"/>
  <c r="S14" i="10"/>
  <c r="G15" i="10"/>
  <c r="U16" i="10"/>
  <c r="I17" i="10"/>
  <c r="V17" i="10"/>
  <c r="J18" i="10"/>
  <c r="W18" i="10"/>
  <c r="Z18" i="10" s="1"/>
  <c r="K19" i="10"/>
  <c r="R21" i="10"/>
  <c r="S18" i="10"/>
  <c r="J10" i="10"/>
  <c r="X10" i="10"/>
  <c r="S13" i="10"/>
  <c r="G14" i="10"/>
  <c r="U15" i="10"/>
  <c r="I16" i="10"/>
  <c r="V16" i="10"/>
  <c r="J17" i="10"/>
  <c r="W17" i="10"/>
  <c r="K18" i="10"/>
  <c r="K10" i="10"/>
  <c r="S12" i="10"/>
  <c r="G13" i="10"/>
  <c r="U14" i="10"/>
  <c r="I15" i="10"/>
  <c r="V15" i="10"/>
  <c r="J16" i="10"/>
  <c r="W16" i="10"/>
  <c r="Z16" i="10" s="1"/>
  <c r="K17" i="10"/>
  <c r="F20" i="10"/>
  <c r="L10" i="10"/>
  <c r="S11" i="10"/>
  <c r="G12" i="10"/>
  <c r="U13" i="10"/>
  <c r="L17" i="9"/>
  <c r="X16" i="9"/>
  <c r="L10" i="9"/>
  <c r="L16" i="9"/>
  <c r="L14" i="9"/>
  <c r="X13" i="9"/>
  <c r="L15" i="9"/>
  <c r="X14" i="9"/>
  <c r="X15" i="9"/>
  <c r="X17" i="9"/>
  <c r="L11" i="9"/>
  <c r="L18" i="9"/>
  <c r="K16" i="9"/>
  <c r="W15" i="9"/>
  <c r="K15" i="9"/>
  <c r="K17" i="9"/>
  <c r="W16" i="9"/>
  <c r="K10" i="9"/>
  <c r="W14" i="9"/>
  <c r="K14" i="9"/>
  <c r="W13" i="9"/>
  <c r="X18" i="9"/>
  <c r="X11" i="9"/>
  <c r="L19" i="9"/>
  <c r="L12" i="9"/>
  <c r="X12" i="9"/>
  <c r="X19" i="9"/>
  <c r="J15" i="9"/>
  <c r="V14" i="9"/>
  <c r="J16" i="9"/>
  <c r="V15" i="9"/>
  <c r="J14" i="9"/>
  <c r="V13" i="9"/>
  <c r="L13" i="9"/>
  <c r="V16" i="9"/>
  <c r="S18" i="9"/>
  <c r="S10" i="9"/>
  <c r="U11" i="9"/>
  <c r="I12" i="9"/>
  <c r="V12" i="9"/>
  <c r="J13" i="9"/>
  <c r="S17" i="9"/>
  <c r="G18" i="9"/>
  <c r="U19" i="9"/>
  <c r="I11" i="9"/>
  <c r="V11" i="9"/>
  <c r="J12" i="9"/>
  <c r="W12" i="9"/>
  <c r="K13" i="9"/>
  <c r="S16" i="9"/>
  <c r="G17" i="9"/>
  <c r="U18" i="9"/>
  <c r="I19" i="9"/>
  <c r="V19" i="9"/>
  <c r="G10" i="9"/>
  <c r="V10" i="9"/>
  <c r="J11" i="9"/>
  <c r="W11" i="9"/>
  <c r="K12" i="9"/>
  <c r="S15" i="9"/>
  <c r="G16" i="9"/>
  <c r="U17" i="9"/>
  <c r="I18" i="9"/>
  <c r="V18" i="9"/>
  <c r="J19" i="9"/>
  <c r="W19" i="9"/>
  <c r="R20" i="9"/>
  <c r="W10" i="9"/>
  <c r="K11" i="9"/>
  <c r="S14" i="9"/>
  <c r="G15" i="9"/>
  <c r="U16" i="9"/>
  <c r="I17" i="9"/>
  <c r="V17" i="9"/>
  <c r="J18" i="9"/>
  <c r="W18" i="9"/>
  <c r="K19" i="9"/>
  <c r="Z19" i="9" s="1"/>
  <c r="R21" i="9"/>
  <c r="J10" i="9"/>
  <c r="X10" i="9"/>
  <c r="S13" i="9"/>
  <c r="G14" i="9"/>
  <c r="U15" i="9"/>
  <c r="I16" i="9"/>
  <c r="W17" i="9"/>
  <c r="Z17" i="9" s="1"/>
  <c r="K18" i="9"/>
  <c r="U12" i="9"/>
  <c r="S12" i="9"/>
  <c r="G13" i="9"/>
  <c r="U14" i="9"/>
  <c r="I15" i="9"/>
  <c r="F20" i="9"/>
  <c r="S11" i="9"/>
  <c r="G12" i="9"/>
  <c r="U13" i="9"/>
  <c r="X12" i="8"/>
  <c r="X16" i="8"/>
  <c r="L18" i="8"/>
  <c r="X17" i="8"/>
  <c r="L15" i="8"/>
  <c r="L19" i="8"/>
  <c r="X18" i="8"/>
  <c r="L11" i="8"/>
  <c r="X10" i="8"/>
  <c r="L14" i="8"/>
  <c r="X13" i="8"/>
  <c r="X14" i="8"/>
  <c r="L13" i="8"/>
  <c r="V17" i="8"/>
  <c r="L17" i="8"/>
  <c r="J18" i="8"/>
  <c r="J15" i="8"/>
  <c r="V14" i="8"/>
  <c r="V12" i="8"/>
  <c r="J16" i="8"/>
  <c r="V15" i="8"/>
  <c r="J13" i="8"/>
  <c r="J14" i="8"/>
  <c r="V13" i="8"/>
  <c r="X19" i="8"/>
  <c r="U19" i="8"/>
  <c r="G11" i="8"/>
  <c r="U12" i="8"/>
  <c r="I13" i="8"/>
  <c r="W14" i="8"/>
  <c r="K15" i="8"/>
  <c r="Z15" i="8" s="1"/>
  <c r="X15" i="8"/>
  <c r="L16" i="8"/>
  <c r="S18" i="8"/>
  <c r="G19" i="8"/>
  <c r="F21" i="8"/>
  <c r="W13" i="8"/>
  <c r="I11" i="8"/>
  <c r="V11" i="8"/>
  <c r="J12" i="8"/>
  <c r="W12" i="8"/>
  <c r="Z12" i="8" s="1"/>
  <c r="K13" i="8"/>
  <c r="S16" i="8"/>
  <c r="G17" i="8"/>
  <c r="U18" i="8"/>
  <c r="I19" i="8"/>
  <c r="V19" i="8"/>
  <c r="G10" i="8"/>
  <c r="V10" i="8"/>
  <c r="J11" i="8"/>
  <c r="W11" i="8"/>
  <c r="Z11" i="8" s="1"/>
  <c r="K12" i="8"/>
  <c r="S15" i="8"/>
  <c r="G16" i="8"/>
  <c r="U17" i="8"/>
  <c r="I18" i="8"/>
  <c r="V18" i="8"/>
  <c r="J19" i="8"/>
  <c r="W19" i="8"/>
  <c r="R20" i="8"/>
  <c r="T10" i="8" s="1"/>
  <c r="Y10" i="8" s="1"/>
  <c r="W10" i="8"/>
  <c r="X11" i="8"/>
  <c r="L12" i="8"/>
  <c r="S14" i="8"/>
  <c r="G15" i="8"/>
  <c r="U16" i="8"/>
  <c r="I17" i="8"/>
  <c r="R21" i="8"/>
  <c r="K14" i="8"/>
  <c r="J10" i="8"/>
  <c r="S13" i="8"/>
  <c r="G14" i="8"/>
  <c r="U15" i="8"/>
  <c r="I16" i="8"/>
  <c r="V16" i="8"/>
  <c r="J17" i="8"/>
  <c r="W17" i="8"/>
  <c r="K18" i="8"/>
  <c r="Z18" i="8" s="1"/>
  <c r="S12" i="8"/>
  <c r="I15" i="8"/>
  <c r="W16" i="8"/>
  <c r="Z16" i="8" s="1"/>
  <c r="K17" i="8"/>
  <c r="F20" i="8"/>
  <c r="G18" i="8"/>
  <c r="L10" i="8"/>
  <c r="S11" i="8"/>
  <c r="G12" i="8"/>
  <c r="U13" i="8"/>
  <c r="X12" i="7"/>
  <c r="X16" i="7"/>
  <c r="L13" i="7"/>
  <c r="L19" i="7"/>
  <c r="X18" i="7"/>
  <c r="L11" i="7"/>
  <c r="L14" i="7"/>
  <c r="X13" i="7"/>
  <c r="L15" i="7"/>
  <c r="X14" i="7"/>
  <c r="L17" i="7"/>
  <c r="X17" i="7"/>
  <c r="X11" i="7"/>
  <c r="L18" i="7"/>
  <c r="J15" i="7"/>
  <c r="V14" i="7"/>
  <c r="J12" i="7"/>
  <c r="V19" i="7"/>
  <c r="V12" i="7"/>
  <c r="V11" i="7"/>
  <c r="J14" i="7"/>
  <c r="V13" i="7"/>
  <c r="J13" i="7"/>
  <c r="L12" i="7"/>
  <c r="X19" i="7"/>
  <c r="G11" i="7"/>
  <c r="U12" i="7"/>
  <c r="I13" i="7"/>
  <c r="W14" i="7"/>
  <c r="K15" i="7"/>
  <c r="Z15" i="7" s="1"/>
  <c r="X15" i="7"/>
  <c r="L16" i="7"/>
  <c r="S18" i="7"/>
  <c r="G19" i="7"/>
  <c r="F21" i="7"/>
  <c r="S16" i="7"/>
  <c r="I19" i="7"/>
  <c r="G10" i="7"/>
  <c r="V10" i="7"/>
  <c r="J11" i="7"/>
  <c r="W11" i="7"/>
  <c r="Z11" i="7" s="1"/>
  <c r="K12" i="7"/>
  <c r="S15" i="7"/>
  <c r="G16" i="7"/>
  <c r="U17" i="7"/>
  <c r="I18" i="7"/>
  <c r="V18" i="7"/>
  <c r="J19" i="7"/>
  <c r="W19" i="7"/>
  <c r="Z19" i="7" s="1"/>
  <c r="R20" i="7"/>
  <c r="K14" i="7"/>
  <c r="G18" i="7"/>
  <c r="I11" i="7"/>
  <c r="W12" i="7"/>
  <c r="W10" i="7"/>
  <c r="S14" i="7"/>
  <c r="G15" i="7"/>
  <c r="U16" i="7"/>
  <c r="I17" i="7"/>
  <c r="V17" i="7"/>
  <c r="J18" i="7"/>
  <c r="R21" i="7"/>
  <c r="U19" i="7"/>
  <c r="U18" i="7"/>
  <c r="J10" i="7"/>
  <c r="X10" i="7"/>
  <c r="S13" i="7"/>
  <c r="G14" i="7"/>
  <c r="U15" i="7"/>
  <c r="I16" i="7"/>
  <c r="V16" i="7"/>
  <c r="J17" i="7"/>
  <c r="W17" i="7"/>
  <c r="K18" i="7"/>
  <c r="Z18" i="7" s="1"/>
  <c r="W13" i="7"/>
  <c r="G17" i="7"/>
  <c r="K10" i="7"/>
  <c r="S12" i="7"/>
  <c r="G13" i="7"/>
  <c r="U14" i="7"/>
  <c r="I15" i="7"/>
  <c r="V15" i="7"/>
  <c r="J16" i="7"/>
  <c r="W16" i="7"/>
  <c r="Z16" i="7" s="1"/>
  <c r="K17" i="7"/>
  <c r="F20" i="7"/>
  <c r="L10" i="7"/>
  <c r="S11" i="7"/>
  <c r="G12" i="7"/>
  <c r="U13" i="7"/>
  <c r="X12" i="6"/>
  <c r="X16" i="6"/>
  <c r="L13" i="6"/>
  <c r="L17" i="6"/>
  <c r="V17" i="6"/>
  <c r="J18" i="6"/>
  <c r="L18" i="6"/>
  <c r="X17" i="6"/>
  <c r="L19" i="6"/>
  <c r="X18" i="6"/>
  <c r="L11" i="6"/>
  <c r="X10" i="6"/>
  <c r="L15" i="6"/>
  <c r="X13" i="6"/>
  <c r="L14" i="6"/>
  <c r="X14" i="6"/>
  <c r="J15" i="6"/>
  <c r="V14" i="6"/>
  <c r="V11" i="6"/>
  <c r="V12" i="6"/>
  <c r="J13" i="6"/>
  <c r="V19" i="6"/>
  <c r="J14" i="6"/>
  <c r="V13" i="6"/>
  <c r="J12" i="6"/>
  <c r="L12" i="6"/>
  <c r="X19" i="6"/>
  <c r="G11" i="6"/>
  <c r="U12" i="6"/>
  <c r="I13" i="6"/>
  <c r="W14" i="6"/>
  <c r="Z14" i="6" s="1"/>
  <c r="K15" i="6"/>
  <c r="Z15" i="6" s="1"/>
  <c r="X15" i="6"/>
  <c r="L16" i="6"/>
  <c r="S18" i="6"/>
  <c r="G19" i="6"/>
  <c r="F21" i="6"/>
  <c r="W13" i="6"/>
  <c r="U19" i="6"/>
  <c r="I11" i="6"/>
  <c r="W12" i="6"/>
  <c r="S16" i="6"/>
  <c r="G17" i="6"/>
  <c r="U18" i="6"/>
  <c r="I19" i="6"/>
  <c r="S17" i="6"/>
  <c r="G10" i="6"/>
  <c r="V10" i="6"/>
  <c r="J11" i="6"/>
  <c r="W11" i="6"/>
  <c r="Z11" i="6" s="1"/>
  <c r="K12" i="6"/>
  <c r="S15" i="6"/>
  <c r="G16" i="6"/>
  <c r="U17" i="6"/>
  <c r="I18" i="6"/>
  <c r="V18" i="6"/>
  <c r="J19" i="6"/>
  <c r="W19" i="6"/>
  <c r="Z19" i="6" s="1"/>
  <c r="R20" i="6"/>
  <c r="W10" i="6"/>
  <c r="X11" i="6"/>
  <c r="S14" i="6"/>
  <c r="G15" i="6"/>
  <c r="U16" i="6"/>
  <c r="I17" i="6"/>
  <c r="R21" i="6"/>
  <c r="K13" i="6"/>
  <c r="J10" i="6"/>
  <c r="S13" i="6"/>
  <c r="G14" i="6"/>
  <c r="U15" i="6"/>
  <c r="I16" i="6"/>
  <c r="V16" i="6"/>
  <c r="J17" i="6"/>
  <c r="W17" i="6"/>
  <c r="K18" i="6"/>
  <c r="Z18" i="6" s="1"/>
  <c r="K10" i="6"/>
  <c r="S12" i="6"/>
  <c r="G13" i="6"/>
  <c r="I15" i="6"/>
  <c r="V15" i="6"/>
  <c r="J16" i="6"/>
  <c r="W16" i="6"/>
  <c r="Z16" i="6" s="1"/>
  <c r="K17" i="6"/>
  <c r="F20" i="6"/>
  <c r="L10" i="6"/>
  <c r="S11" i="6"/>
  <c r="G12" i="6"/>
  <c r="U13" i="6"/>
  <c r="L11" i="5"/>
  <c r="X17" i="5"/>
  <c r="L18" i="5"/>
  <c r="L12" i="5"/>
  <c r="L19" i="5"/>
  <c r="X11" i="5"/>
  <c r="W15" i="5"/>
  <c r="J15" i="5"/>
  <c r="V14" i="5"/>
  <c r="V13" i="5"/>
  <c r="J12" i="5"/>
  <c r="J14" i="5"/>
  <c r="J13" i="5"/>
  <c r="V12" i="5"/>
  <c r="X12" i="5"/>
  <c r="K16" i="5"/>
  <c r="X19" i="5"/>
  <c r="X15" i="5"/>
  <c r="L16" i="5"/>
  <c r="L14" i="5"/>
  <c r="X13" i="5"/>
  <c r="L15" i="5"/>
  <c r="X14" i="5"/>
  <c r="X18" i="5"/>
  <c r="W14" i="5"/>
  <c r="K13" i="5"/>
  <c r="W12" i="5"/>
  <c r="K14" i="5"/>
  <c r="W13" i="5"/>
  <c r="K15" i="5"/>
  <c r="L13" i="5"/>
  <c r="X16" i="5"/>
  <c r="U11" i="5"/>
  <c r="S17" i="5"/>
  <c r="G18" i="5"/>
  <c r="U19" i="5"/>
  <c r="I11" i="5"/>
  <c r="V11" i="5"/>
  <c r="S16" i="5"/>
  <c r="G17" i="5"/>
  <c r="U18" i="5"/>
  <c r="I19" i="5"/>
  <c r="V19" i="5"/>
  <c r="U12" i="5"/>
  <c r="G10" i="5"/>
  <c r="V10" i="5"/>
  <c r="J11" i="5"/>
  <c r="W11" i="5"/>
  <c r="K12" i="5"/>
  <c r="S15" i="5"/>
  <c r="G16" i="5"/>
  <c r="U17" i="5"/>
  <c r="I18" i="5"/>
  <c r="V18" i="5"/>
  <c r="J19" i="5"/>
  <c r="W19" i="5"/>
  <c r="R20" i="5"/>
  <c r="S18" i="5"/>
  <c r="S10" i="5"/>
  <c r="W10" i="5"/>
  <c r="K11" i="5"/>
  <c r="S14" i="5"/>
  <c r="G15" i="5"/>
  <c r="U16" i="5"/>
  <c r="I17" i="5"/>
  <c r="V17" i="5"/>
  <c r="J18" i="5"/>
  <c r="W18" i="5"/>
  <c r="K19" i="5"/>
  <c r="R21" i="5"/>
  <c r="J10" i="5"/>
  <c r="X10" i="5"/>
  <c r="S13" i="5"/>
  <c r="G14" i="5"/>
  <c r="U15" i="5"/>
  <c r="I16" i="5"/>
  <c r="V16" i="5"/>
  <c r="J17" i="5"/>
  <c r="W17" i="5"/>
  <c r="K18" i="5"/>
  <c r="K10" i="5"/>
  <c r="S12" i="5"/>
  <c r="G13" i="5"/>
  <c r="U14" i="5"/>
  <c r="I15" i="5"/>
  <c r="V15" i="5"/>
  <c r="J16" i="5"/>
  <c r="W16" i="5"/>
  <c r="Z16" i="5" s="1"/>
  <c r="K17" i="5"/>
  <c r="F20" i="5"/>
  <c r="H11" i="5" s="1"/>
  <c r="M11" i="5" s="1"/>
  <c r="L10" i="5"/>
  <c r="S11" i="5"/>
  <c r="G12" i="5"/>
  <c r="U13" i="5"/>
  <c r="X13" i="4"/>
  <c r="L19" i="4"/>
  <c r="X18" i="4"/>
  <c r="L15" i="4"/>
  <c r="L14" i="4"/>
  <c r="X14" i="4"/>
  <c r="L13" i="4"/>
  <c r="L17" i="4"/>
  <c r="X11" i="4"/>
  <c r="V11" i="4"/>
  <c r="J13" i="4"/>
  <c r="V19" i="4"/>
  <c r="J11" i="4"/>
  <c r="J14" i="4"/>
  <c r="V13" i="4"/>
  <c r="J12" i="4"/>
  <c r="V12" i="4"/>
  <c r="L12" i="4"/>
  <c r="X19" i="4"/>
  <c r="X12" i="4"/>
  <c r="X16" i="4"/>
  <c r="I19" i="4"/>
  <c r="G11" i="4"/>
  <c r="U12" i="4"/>
  <c r="I13" i="4"/>
  <c r="W14" i="4"/>
  <c r="K15" i="4"/>
  <c r="Z15" i="4" s="1"/>
  <c r="X15" i="4"/>
  <c r="L16" i="4"/>
  <c r="S18" i="4"/>
  <c r="G19" i="4"/>
  <c r="F21" i="4"/>
  <c r="U18" i="4"/>
  <c r="G10" i="4"/>
  <c r="V10" i="4"/>
  <c r="W11" i="4"/>
  <c r="K12" i="4"/>
  <c r="S15" i="4"/>
  <c r="G16" i="4"/>
  <c r="U17" i="4"/>
  <c r="I18" i="4"/>
  <c r="V18" i="4"/>
  <c r="J19" i="4"/>
  <c r="W19" i="4"/>
  <c r="Z19" i="4" s="1"/>
  <c r="R20" i="4"/>
  <c r="I11" i="4"/>
  <c r="K13" i="4"/>
  <c r="W10" i="4"/>
  <c r="K11" i="4"/>
  <c r="S14" i="4"/>
  <c r="G15" i="4"/>
  <c r="U16" i="4"/>
  <c r="I17" i="4"/>
  <c r="V17" i="4"/>
  <c r="J18" i="4"/>
  <c r="R21" i="4"/>
  <c r="S16" i="4"/>
  <c r="J10" i="4"/>
  <c r="X10" i="4"/>
  <c r="S13" i="4"/>
  <c r="G14" i="4"/>
  <c r="U15" i="4"/>
  <c r="I16" i="4"/>
  <c r="V16" i="4"/>
  <c r="J17" i="4"/>
  <c r="W17" i="4"/>
  <c r="K18" i="4"/>
  <c r="Z18" i="4" s="1"/>
  <c r="W13" i="4"/>
  <c r="G17" i="4"/>
  <c r="K10" i="4"/>
  <c r="S12" i="4"/>
  <c r="G13" i="4"/>
  <c r="U14" i="4"/>
  <c r="I15" i="4"/>
  <c r="V15" i="4"/>
  <c r="J16" i="4"/>
  <c r="W16" i="4"/>
  <c r="K17" i="4"/>
  <c r="F20" i="4"/>
  <c r="K14" i="4"/>
  <c r="S17" i="4"/>
  <c r="T17" i="4" s="1"/>
  <c r="Y17" i="4" s="1"/>
  <c r="L10" i="4"/>
  <c r="S11" i="4"/>
  <c r="G12" i="4"/>
  <c r="U13" i="4"/>
  <c r="L18" i="3"/>
  <c r="X17" i="3"/>
  <c r="L19" i="3"/>
  <c r="X18" i="3"/>
  <c r="L11" i="3"/>
  <c r="X10" i="3"/>
  <c r="X14" i="3"/>
  <c r="L14" i="3"/>
  <c r="X13" i="3"/>
  <c r="L15" i="3"/>
  <c r="L17" i="3"/>
  <c r="L13" i="3"/>
  <c r="J15" i="3"/>
  <c r="V14" i="3"/>
  <c r="J13" i="3"/>
  <c r="J10" i="3"/>
  <c r="V12" i="3"/>
  <c r="J14" i="3"/>
  <c r="V13" i="3"/>
  <c r="L12" i="3"/>
  <c r="X19" i="3"/>
  <c r="G11" i="3"/>
  <c r="U12" i="3"/>
  <c r="I13" i="3"/>
  <c r="W14" i="3"/>
  <c r="K15" i="3"/>
  <c r="Z15" i="3" s="1"/>
  <c r="X15" i="3"/>
  <c r="L16" i="3"/>
  <c r="S18" i="3"/>
  <c r="G19" i="3"/>
  <c r="F21" i="3"/>
  <c r="I11" i="3"/>
  <c r="V11" i="3"/>
  <c r="J12" i="3"/>
  <c r="W12" i="3"/>
  <c r="K13" i="3"/>
  <c r="S16" i="3"/>
  <c r="G17" i="3"/>
  <c r="U18" i="3"/>
  <c r="I19" i="3"/>
  <c r="V19" i="3"/>
  <c r="K14" i="3"/>
  <c r="G10" i="3"/>
  <c r="V10" i="3"/>
  <c r="J11" i="3"/>
  <c r="W11" i="3"/>
  <c r="Z11" i="3" s="1"/>
  <c r="K12" i="3"/>
  <c r="S15" i="3"/>
  <c r="G16" i="3"/>
  <c r="U17" i="3"/>
  <c r="I18" i="3"/>
  <c r="V18" i="3"/>
  <c r="J19" i="3"/>
  <c r="W19" i="3"/>
  <c r="R20" i="3"/>
  <c r="W13" i="3"/>
  <c r="W10" i="3"/>
  <c r="X11" i="3"/>
  <c r="S14" i="3"/>
  <c r="G15" i="3"/>
  <c r="U16" i="3"/>
  <c r="I17" i="3"/>
  <c r="R21" i="3"/>
  <c r="U19" i="3"/>
  <c r="S13" i="3"/>
  <c r="G14" i="3"/>
  <c r="U15" i="3"/>
  <c r="I16" i="3"/>
  <c r="V16" i="3"/>
  <c r="J17" i="3"/>
  <c r="W17" i="3"/>
  <c r="K18" i="3"/>
  <c r="Z18" i="3" s="1"/>
  <c r="G13" i="3"/>
  <c r="U14" i="3"/>
  <c r="I15" i="3"/>
  <c r="V15" i="3"/>
  <c r="J16" i="3"/>
  <c r="W16" i="3"/>
  <c r="Z16" i="3" s="1"/>
  <c r="K17" i="3"/>
  <c r="F20" i="3"/>
  <c r="S17" i="3"/>
  <c r="L10" i="3"/>
  <c r="S11" i="3"/>
  <c r="G12" i="3"/>
  <c r="U13" i="3"/>
  <c r="K16" i="2"/>
  <c r="L17" i="2"/>
  <c r="J13" i="2"/>
  <c r="V12" i="2"/>
  <c r="J14" i="2"/>
  <c r="J12" i="2"/>
  <c r="V13" i="2"/>
  <c r="V11" i="2"/>
  <c r="V19" i="2"/>
  <c r="W12" i="2"/>
  <c r="K14" i="2"/>
  <c r="K15" i="2"/>
  <c r="K19" i="2"/>
  <c r="W18" i="2"/>
  <c r="K11" i="2"/>
  <c r="K13" i="2"/>
  <c r="W13" i="2"/>
  <c r="W14" i="2"/>
  <c r="X15" i="2"/>
  <c r="X13" i="2"/>
  <c r="L19" i="2"/>
  <c r="X18" i="2"/>
  <c r="L11" i="2"/>
  <c r="L15" i="2"/>
  <c r="L12" i="2"/>
  <c r="X11" i="2"/>
  <c r="L14" i="2"/>
  <c r="X14" i="2"/>
  <c r="L16" i="2"/>
  <c r="J11" i="2"/>
  <c r="X17" i="2"/>
  <c r="W11" i="2"/>
  <c r="V14" i="2"/>
  <c r="V18" i="2"/>
  <c r="K12" i="2"/>
  <c r="J15" i="2"/>
  <c r="J19" i="2"/>
  <c r="W15" i="2"/>
  <c r="X19" i="2"/>
  <c r="G18" i="2"/>
  <c r="I11" i="2"/>
  <c r="G17" i="2"/>
  <c r="U18" i="2"/>
  <c r="I19" i="2"/>
  <c r="G19" i="2"/>
  <c r="U11" i="2"/>
  <c r="G10" i="2"/>
  <c r="V10" i="2"/>
  <c r="S15" i="2"/>
  <c r="G16" i="2"/>
  <c r="U17" i="2"/>
  <c r="I18" i="2"/>
  <c r="W19" i="2"/>
  <c r="R20" i="2"/>
  <c r="W10" i="2"/>
  <c r="S14" i="2"/>
  <c r="G15" i="2"/>
  <c r="U16" i="2"/>
  <c r="I17" i="2"/>
  <c r="V17" i="2"/>
  <c r="J18" i="2"/>
  <c r="R21" i="2"/>
  <c r="S17" i="2"/>
  <c r="S16" i="2"/>
  <c r="J10" i="2"/>
  <c r="X10" i="2"/>
  <c r="S13" i="2"/>
  <c r="G14" i="2"/>
  <c r="U15" i="2"/>
  <c r="I16" i="2"/>
  <c r="V16" i="2"/>
  <c r="J17" i="2"/>
  <c r="W17" i="2"/>
  <c r="K18" i="2"/>
  <c r="S18" i="2"/>
  <c r="K10" i="2"/>
  <c r="S12" i="2"/>
  <c r="G13" i="2"/>
  <c r="U14" i="2"/>
  <c r="I15" i="2"/>
  <c r="V15" i="2"/>
  <c r="J16" i="2"/>
  <c r="W16" i="2"/>
  <c r="K17" i="2"/>
  <c r="L18" i="2"/>
  <c r="F20" i="2"/>
  <c r="U12" i="2"/>
  <c r="S10" i="2"/>
  <c r="U19" i="2"/>
  <c r="L10" i="2"/>
  <c r="S11" i="2"/>
  <c r="G12" i="2"/>
  <c r="U13" i="2"/>
  <c r="S14" i="1"/>
  <c r="I18" i="1"/>
  <c r="I17" i="1"/>
  <c r="J18" i="1"/>
  <c r="V17" i="1"/>
  <c r="J17" i="1"/>
  <c r="J15" i="1"/>
  <c r="V15" i="1"/>
  <c r="J10" i="1"/>
  <c r="V14" i="1"/>
  <c r="J16" i="1"/>
  <c r="V16" i="1"/>
  <c r="X19" i="1"/>
  <c r="L12" i="1"/>
  <c r="X12" i="1"/>
  <c r="L18" i="1"/>
  <c r="L15" i="1"/>
  <c r="L10" i="1"/>
  <c r="X18" i="1"/>
  <c r="X14" i="1"/>
  <c r="X16" i="1"/>
  <c r="L17" i="1"/>
  <c r="L19" i="1"/>
  <c r="L11" i="1"/>
  <c r="X10" i="1"/>
  <c r="L16" i="1"/>
  <c r="X15" i="1"/>
  <c r="X17" i="1"/>
  <c r="W18" i="1"/>
  <c r="V13" i="1"/>
  <c r="W10" i="1"/>
  <c r="W15" i="1"/>
  <c r="W16" i="1"/>
  <c r="Z16" i="1" s="1"/>
  <c r="K17" i="1"/>
  <c r="W17" i="1"/>
  <c r="K15" i="1"/>
  <c r="W14" i="1"/>
  <c r="K16" i="1"/>
  <c r="K18" i="1"/>
  <c r="K14" i="1"/>
  <c r="K19" i="1"/>
  <c r="I16" i="1"/>
  <c r="I15" i="1"/>
  <c r="G12" i="1"/>
  <c r="I14" i="1"/>
  <c r="G11" i="1"/>
  <c r="I13" i="1"/>
  <c r="J14" i="1"/>
  <c r="S18" i="1"/>
  <c r="G19" i="1"/>
  <c r="F21" i="1"/>
  <c r="S13" i="1"/>
  <c r="U14" i="1"/>
  <c r="S11" i="1"/>
  <c r="U11" i="1"/>
  <c r="W13" i="1"/>
  <c r="S17" i="1"/>
  <c r="U19" i="1"/>
  <c r="S12" i="1"/>
  <c r="F20" i="1"/>
  <c r="H14" i="1" s="1"/>
  <c r="M14" i="1" s="1"/>
  <c r="S19" i="1"/>
  <c r="U12" i="1"/>
  <c r="I12" i="1"/>
  <c r="J13" i="1"/>
  <c r="I11" i="1"/>
  <c r="V11" i="1"/>
  <c r="J12" i="1"/>
  <c r="W12" i="1"/>
  <c r="K13" i="1"/>
  <c r="X13" i="1"/>
  <c r="L14" i="1"/>
  <c r="S16" i="1"/>
  <c r="G17" i="1"/>
  <c r="U18" i="1"/>
  <c r="I19" i="1"/>
  <c r="V19" i="1"/>
  <c r="U15" i="1"/>
  <c r="G13" i="1"/>
  <c r="U13" i="1"/>
  <c r="S10" i="1"/>
  <c r="V12" i="1"/>
  <c r="G18" i="1"/>
  <c r="H18" i="1" s="1"/>
  <c r="M18" i="1" s="1"/>
  <c r="G10" i="1"/>
  <c r="H10" i="1" s="1"/>
  <c r="M10" i="1" s="1"/>
  <c r="V10" i="1"/>
  <c r="J11" i="1"/>
  <c r="W11" i="1"/>
  <c r="K12" i="1"/>
  <c r="L13" i="1"/>
  <c r="S15" i="1"/>
  <c r="G16" i="1"/>
  <c r="U17" i="1"/>
  <c r="V18" i="1"/>
  <c r="J19" i="1"/>
  <c r="W19" i="1"/>
  <c r="R20" i="1"/>
  <c r="K11" i="1"/>
  <c r="X11" i="1"/>
  <c r="G15" i="1"/>
  <c r="U16" i="1"/>
  <c r="E55" i="69" l="1"/>
  <c r="G54" i="69"/>
  <c r="E57" i="68"/>
  <c r="G56" i="68"/>
  <c r="E53" i="67"/>
  <c r="G52" i="67"/>
  <c r="G52" i="66"/>
  <c r="E53" i="66"/>
  <c r="G54" i="65"/>
  <c r="E55" i="65"/>
  <c r="G55" i="64"/>
  <c r="E56" i="64"/>
  <c r="E56" i="63"/>
  <c r="G55" i="63"/>
  <c r="G53" i="62"/>
  <c r="E54" i="62"/>
  <c r="G52" i="61"/>
  <c r="E53" i="61"/>
  <c r="E54" i="60"/>
  <c r="G53" i="60"/>
  <c r="E52" i="59"/>
  <c r="G51" i="59"/>
  <c r="E57" i="58"/>
  <c r="G56" i="58"/>
  <c r="G53" i="57"/>
  <c r="E54" i="57"/>
  <c r="G55" i="56"/>
  <c r="E56" i="56"/>
  <c r="G53" i="55"/>
  <c r="E54" i="55"/>
  <c r="E53" i="54"/>
  <c r="G52" i="54"/>
  <c r="G53" i="53"/>
  <c r="E54" i="53"/>
  <c r="E55" i="52"/>
  <c r="G54" i="52"/>
  <c r="E56" i="51"/>
  <c r="G55" i="51"/>
  <c r="E53" i="50"/>
  <c r="G52" i="50"/>
  <c r="G52" i="48"/>
  <c r="E53" i="48"/>
  <c r="E53" i="47"/>
  <c r="G52" i="47"/>
  <c r="G53" i="46"/>
  <c r="E54" i="46"/>
  <c r="G52" i="45"/>
  <c r="E53" i="45"/>
  <c r="E55" i="44"/>
  <c r="G54" i="44"/>
  <c r="G52" i="43"/>
  <c r="E53" i="43"/>
  <c r="G54" i="42"/>
  <c r="E55" i="42"/>
  <c r="E53" i="41"/>
  <c r="G52" i="41"/>
  <c r="E53" i="40"/>
  <c r="G52" i="40"/>
  <c r="E60" i="39"/>
  <c r="G59" i="39"/>
  <c r="Z19" i="2"/>
  <c r="Z13" i="2"/>
  <c r="Z19" i="3"/>
  <c r="AB16" i="12"/>
  <c r="AB15" i="12"/>
  <c r="AB19" i="12"/>
  <c r="Z16" i="4"/>
  <c r="Z13" i="7"/>
  <c r="Z18" i="9"/>
  <c r="AB10" i="12"/>
  <c r="Z12" i="4"/>
  <c r="T14" i="10"/>
  <c r="Y14" i="10" s="1"/>
  <c r="T17" i="10"/>
  <c r="Y17" i="10" s="1"/>
  <c r="Z15" i="10"/>
  <c r="AB11" i="12"/>
  <c r="AB12" i="12"/>
  <c r="AB13" i="12"/>
  <c r="T15" i="9"/>
  <c r="Y15" i="9" s="1"/>
  <c r="Z13" i="10"/>
  <c r="AB14" i="12"/>
  <c r="H12" i="10"/>
  <c r="M12" i="10" s="1"/>
  <c r="Z19" i="8"/>
  <c r="E45" i="29"/>
  <c r="G45" i="29" s="1"/>
  <c r="E46" i="28"/>
  <c r="G45" i="28"/>
  <c r="G44" i="26"/>
  <c r="G45" i="26"/>
  <c r="G43" i="23"/>
  <c r="E44" i="23"/>
  <c r="E44" i="24"/>
  <c r="G44" i="24" s="1"/>
  <c r="E45" i="21"/>
  <c r="G44" i="21"/>
  <c r="G42" i="15"/>
  <c r="E45" i="27"/>
  <c r="G44" i="27"/>
  <c r="E47" i="26"/>
  <c r="G46" i="26"/>
  <c r="G45" i="25"/>
  <c r="E46" i="25"/>
  <c r="G45" i="22"/>
  <c r="E46" i="22"/>
  <c r="G44" i="20"/>
  <c r="E45" i="20"/>
  <c r="G44" i="19"/>
  <c r="E45" i="19"/>
  <c r="G42" i="14"/>
  <c r="G43" i="14"/>
  <c r="G42" i="13"/>
  <c r="G43" i="13"/>
  <c r="E44" i="13"/>
  <c r="G44" i="13" s="1"/>
  <c r="E43" i="16"/>
  <c r="E44" i="15"/>
  <c r="G44" i="14"/>
  <c r="E45" i="14"/>
  <c r="E42" i="12"/>
  <c r="G42" i="12" s="1"/>
  <c r="Z17" i="11"/>
  <c r="Z14" i="11"/>
  <c r="T13" i="11"/>
  <c r="Y13" i="11" s="1"/>
  <c r="T11" i="11"/>
  <c r="Y11" i="11" s="1"/>
  <c r="H12" i="11"/>
  <c r="M12" i="11" s="1"/>
  <c r="H19" i="11"/>
  <c r="M19" i="11" s="1"/>
  <c r="H14" i="11"/>
  <c r="M14" i="11" s="1"/>
  <c r="H13" i="11"/>
  <c r="M13" i="11" s="1"/>
  <c r="Z19" i="10"/>
  <c r="T11" i="10"/>
  <c r="Y11" i="10" s="1"/>
  <c r="T12" i="10"/>
  <c r="Y12" i="10" s="1"/>
  <c r="T15" i="10"/>
  <c r="Y15" i="10" s="1"/>
  <c r="H13" i="10"/>
  <c r="M13" i="10" s="1"/>
  <c r="H19" i="10"/>
  <c r="M19" i="10" s="1"/>
  <c r="H16" i="10"/>
  <c r="M16" i="10" s="1"/>
  <c r="T13" i="10"/>
  <c r="Y13" i="10" s="1"/>
  <c r="Z14" i="9"/>
  <c r="T11" i="9"/>
  <c r="Y11" i="9" s="1"/>
  <c r="T12" i="9"/>
  <c r="Y12" i="9" s="1"/>
  <c r="T10" i="9"/>
  <c r="Y10" i="9" s="1"/>
  <c r="T13" i="9"/>
  <c r="Y13" i="9" s="1"/>
  <c r="H16" i="9"/>
  <c r="M16" i="9" s="1"/>
  <c r="G41" i="12"/>
  <c r="Z17" i="8"/>
  <c r="J21" i="8"/>
  <c r="K21" i="8"/>
  <c r="Z13" i="8"/>
  <c r="H13" i="8"/>
  <c r="M13" i="8" s="1"/>
  <c r="T15" i="8"/>
  <c r="Y15" i="8" s="1"/>
  <c r="T12" i="8"/>
  <c r="Y12" i="8" s="1"/>
  <c r="T13" i="8"/>
  <c r="Y13" i="8" s="1"/>
  <c r="T14" i="8"/>
  <c r="Y14" i="8" s="1"/>
  <c r="T11" i="8"/>
  <c r="Y11" i="8" s="1"/>
  <c r="H14" i="8"/>
  <c r="M14" i="8" s="1"/>
  <c r="H10" i="8"/>
  <c r="M10" i="8" s="1"/>
  <c r="Z17" i="7"/>
  <c r="X21" i="7"/>
  <c r="J21" i="7"/>
  <c r="H19" i="7"/>
  <c r="M19" i="7" s="1"/>
  <c r="H11" i="7"/>
  <c r="M11" i="7" s="1"/>
  <c r="H12" i="7"/>
  <c r="M12" i="7" s="1"/>
  <c r="H15" i="7"/>
  <c r="M15" i="7" s="1"/>
  <c r="T19" i="6"/>
  <c r="Y19" i="6" s="1"/>
  <c r="Z17" i="6"/>
  <c r="H18" i="6"/>
  <c r="M18" i="6" s="1"/>
  <c r="K21" i="6"/>
  <c r="T13" i="6"/>
  <c r="Y13" i="6" s="1"/>
  <c r="T16" i="6"/>
  <c r="Y16" i="6" s="1"/>
  <c r="T11" i="6"/>
  <c r="Y11" i="6" s="1"/>
  <c r="T12" i="6"/>
  <c r="Y12" i="6" s="1"/>
  <c r="T14" i="6"/>
  <c r="Y14" i="6" s="1"/>
  <c r="Z18" i="5"/>
  <c r="Z15" i="5"/>
  <c r="T13" i="5"/>
  <c r="Y13" i="5" s="1"/>
  <c r="Z14" i="5"/>
  <c r="T12" i="5"/>
  <c r="Y12" i="5" s="1"/>
  <c r="T18" i="5"/>
  <c r="Y18" i="5" s="1"/>
  <c r="T15" i="5"/>
  <c r="Y15" i="5" s="1"/>
  <c r="T17" i="5"/>
  <c r="Y17" i="5" s="1"/>
  <c r="L21" i="4"/>
  <c r="Z13" i="4"/>
  <c r="T19" i="4"/>
  <c r="Y19" i="4" s="1"/>
  <c r="T13" i="4"/>
  <c r="Y13" i="4" s="1"/>
  <c r="X21" i="4"/>
  <c r="T14" i="4"/>
  <c r="Y14" i="4" s="1"/>
  <c r="T16" i="4"/>
  <c r="Y16" i="4" s="1"/>
  <c r="T12" i="4"/>
  <c r="Y12" i="4" s="1"/>
  <c r="T15" i="4"/>
  <c r="Y15" i="4" s="1"/>
  <c r="T18" i="4"/>
  <c r="Y18" i="4" s="1"/>
  <c r="T11" i="4"/>
  <c r="Y11" i="4" s="1"/>
  <c r="Z14" i="3"/>
  <c r="Z13" i="3"/>
  <c r="H18" i="3"/>
  <c r="M18" i="3" s="1"/>
  <c r="H13" i="3"/>
  <c r="M13" i="3" s="1"/>
  <c r="H16" i="3"/>
  <c r="M16" i="3" s="1"/>
  <c r="J21" i="3"/>
  <c r="T15" i="3"/>
  <c r="Y15" i="3" s="1"/>
  <c r="T17" i="3"/>
  <c r="Y17" i="3" s="1"/>
  <c r="T13" i="3"/>
  <c r="Y13" i="3" s="1"/>
  <c r="T16" i="3"/>
  <c r="Y16" i="3" s="1"/>
  <c r="T11" i="3"/>
  <c r="Y11" i="3" s="1"/>
  <c r="K21" i="3"/>
  <c r="Z18" i="2"/>
  <c r="Z16" i="2"/>
  <c r="Z15" i="2"/>
  <c r="Z14" i="2"/>
  <c r="H19" i="2"/>
  <c r="M19" i="2" s="1"/>
  <c r="T12" i="2"/>
  <c r="Y12" i="2" s="1"/>
  <c r="T11" i="2"/>
  <c r="Y11" i="2" s="1"/>
  <c r="T15" i="1"/>
  <c r="Y15" i="1" s="1"/>
  <c r="Z13" i="1"/>
  <c r="T19" i="1"/>
  <c r="Y19" i="1" s="1"/>
  <c r="T17" i="1"/>
  <c r="Y17" i="1" s="1"/>
  <c r="T18" i="1"/>
  <c r="Y18" i="1" s="1"/>
  <c r="Z12" i="11"/>
  <c r="X21" i="11"/>
  <c r="H17" i="11"/>
  <c r="M17" i="11" s="1"/>
  <c r="L21" i="11"/>
  <c r="Q21" i="11" s="1"/>
  <c r="X20" i="11"/>
  <c r="W20" i="11"/>
  <c r="V20" i="11"/>
  <c r="S20" i="11"/>
  <c r="H15" i="11"/>
  <c r="M15" i="11" s="1"/>
  <c r="T16" i="11"/>
  <c r="Y16" i="11" s="1"/>
  <c r="H18" i="11"/>
  <c r="M18" i="11" s="1"/>
  <c r="T10" i="11"/>
  <c r="Y10" i="11" s="1"/>
  <c r="H16" i="11"/>
  <c r="M16" i="11" s="1"/>
  <c r="T12" i="11"/>
  <c r="Y12" i="11" s="1"/>
  <c r="T14" i="11"/>
  <c r="Y14" i="11" s="1"/>
  <c r="T17" i="11"/>
  <c r="Y17" i="11" s="1"/>
  <c r="G20" i="11"/>
  <c r="L20" i="11"/>
  <c r="J20" i="11"/>
  <c r="K20" i="11"/>
  <c r="V21" i="11"/>
  <c r="W21" i="11"/>
  <c r="Z10" i="11"/>
  <c r="T18" i="11"/>
  <c r="Y18" i="11" s="1"/>
  <c r="H10" i="11"/>
  <c r="M10" i="11" s="1"/>
  <c r="T15" i="11"/>
  <c r="Y15" i="11" s="1"/>
  <c r="K21" i="11"/>
  <c r="J21" i="11"/>
  <c r="T19" i="11"/>
  <c r="Y19" i="11" s="1"/>
  <c r="L21" i="10"/>
  <c r="W21" i="10"/>
  <c r="Z10" i="10"/>
  <c r="H17" i="10"/>
  <c r="M17" i="10" s="1"/>
  <c r="Z12" i="10"/>
  <c r="G20" i="10"/>
  <c r="J20" i="10"/>
  <c r="L20" i="10"/>
  <c r="K20" i="10"/>
  <c r="H14" i="10"/>
  <c r="M14" i="10" s="1"/>
  <c r="X20" i="10"/>
  <c r="W20" i="10"/>
  <c r="V20" i="10"/>
  <c r="S20" i="10"/>
  <c r="T16" i="10"/>
  <c r="Y16" i="10" s="1"/>
  <c r="T10" i="10"/>
  <c r="Y10" i="10" s="1"/>
  <c r="K21" i="10"/>
  <c r="Z11" i="10"/>
  <c r="Z14" i="10"/>
  <c r="X21" i="10"/>
  <c r="Z17" i="10"/>
  <c r="J21" i="10"/>
  <c r="V21" i="10"/>
  <c r="T18" i="10"/>
  <c r="Y18" i="10" s="1"/>
  <c r="H15" i="10"/>
  <c r="M15" i="10" s="1"/>
  <c r="H10" i="10"/>
  <c r="M10" i="10" s="1"/>
  <c r="H18" i="10"/>
  <c r="M18" i="10" s="1"/>
  <c r="H11" i="10"/>
  <c r="M11" i="10" s="1"/>
  <c r="T19" i="10"/>
  <c r="Y19" i="10" s="1"/>
  <c r="G20" i="9"/>
  <c r="J20" i="9"/>
  <c r="L20" i="9"/>
  <c r="K20" i="9"/>
  <c r="W21" i="9"/>
  <c r="Z10" i="9"/>
  <c r="T18" i="9"/>
  <c r="Y18" i="9" s="1"/>
  <c r="H11" i="9"/>
  <c r="M11" i="9" s="1"/>
  <c r="Z15" i="9"/>
  <c r="X20" i="9"/>
  <c r="W20" i="9"/>
  <c r="V20" i="9"/>
  <c r="S20" i="9"/>
  <c r="H17" i="9"/>
  <c r="M17" i="9" s="1"/>
  <c r="H18" i="9"/>
  <c r="M18" i="9" s="1"/>
  <c r="Z13" i="9"/>
  <c r="H14" i="9"/>
  <c r="M14" i="9" s="1"/>
  <c r="Z11" i="9"/>
  <c r="T16" i="9"/>
  <c r="Y16" i="9" s="1"/>
  <c r="T17" i="9"/>
  <c r="Y17" i="9" s="1"/>
  <c r="H13" i="9"/>
  <c r="M13" i="9" s="1"/>
  <c r="H19" i="9"/>
  <c r="M19" i="9" s="1"/>
  <c r="X21" i="9"/>
  <c r="V21" i="9"/>
  <c r="Z12" i="9"/>
  <c r="K21" i="9"/>
  <c r="L21" i="9"/>
  <c r="J21" i="9"/>
  <c r="H15" i="9"/>
  <c r="M15" i="9" s="1"/>
  <c r="H10" i="9"/>
  <c r="M10" i="9" s="1"/>
  <c r="Z16" i="9"/>
  <c r="T19" i="9"/>
  <c r="Y19" i="9" s="1"/>
  <c r="H12" i="9"/>
  <c r="M12" i="9" s="1"/>
  <c r="T14" i="9"/>
  <c r="Y14" i="9" s="1"/>
  <c r="H15" i="8"/>
  <c r="M15" i="8" s="1"/>
  <c r="V21" i="8"/>
  <c r="H12" i="8"/>
  <c r="M12" i="8" s="1"/>
  <c r="H16" i="8"/>
  <c r="M16" i="8" s="1"/>
  <c r="Z14" i="8"/>
  <c r="L21" i="8"/>
  <c r="W21" i="8"/>
  <c r="Z10" i="8"/>
  <c r="H18" i="8"/>
  <c r="M18" i="8" s="1"/>
  <c r="X20" i="8"/>
  <c r="W20" i="8"/>
  <c r="V20" i="8"/>
  <c r="S20" i="8"/>
  <c r="H17" i="8"/>
  <c r="M17" i="8" s="1"/>
  <c r="T17" i="8"/>
  <c r="Y17" i="8" s="1"/>
  <c r="G20" i="8"/>
  <c r="K20" i="8"/>
  <c r="L20" i="8"/>
  <c r="J20" i="8"/>
  <c r="T16" i="8"/>
  <c r="Y16" i="8" s="1"/>
  <c r="H19" i="8"/>
  <c r="M19" i="8" s="1"/>
  <c r="H11" i="8"/>
  <c r="M11" i="8" s="1"/>
  <c r="X21" i="8"/>
  <c r="T18" i="8"/>
  <c r="Y18" i="8" s="1"/>
  <c r="T19" i="8"/>
  <c r="Y19" i="8" s="1"/>
  <c r="T18" i="7"/>
  <c r="Y18" i="7" s="1"/>
  <c r="T13" i="7"/>
  <c r="Y13" i="7" s="1"/>
  <c r="T15" i="7"/>
  <c r="Y15" i="7" s="1"/>
  <c r="X20" i="7"/>
  <c r="W20" i="7"/>
  <c r="V20" i="7"/>
  <c r="S20" i="7"/>
  <c r="T11" i="7"/>
  <c r="Y11" i="7" s="1"/>
  <c r="T14" i="7"/>
  <c r="Y14" i="7" s="1"/>
  <c r="T19" i="7"/>
  <c r="Y19" i="7" s="1"/>
  <c r="T10" i="7"/>
  <c r="Y10" i="7" s="1"/>
  <c r="L21" i="7"/>
  <c r="H13" i="7"/>
  <c r="M13" i="7" s="1"/>
  <c r="W21" i="7"/>
  <c r="Z10" i="7"/>
  <c r="V21" i="7"/>
  <c r="T17" i="7"/>
  <c r="Y17" i="7" s="1"/>
  <c r="G20" i="7"/>
  <c r="L20" i="7"/>
  <c r="J20" i="7"/>
  <c r="K20" i="7"/>
  <c r="T12" i="7"/>
  <c r="Y12" i="7" s="1"/>
  <c r="Z12" i="7"/>
  <c r="H10" i="7"/>
  <c r="M10" i="7" s="1"/>
  <c r="K21" i="7"/>
  <c r="Z14" i="7"/>
  <c r="H17" i="7"/>
  <c r="M17" i="7" s="1"/>
  <c r="H14" i="7"/>
  <c r="M14" i="7" s="1"/>
  <c r="H18" i="7"/>
  <c r="M18" i="7" s="1"/>
  <c r="H16" i="7"/>
  <c r="M16" i="7" s="1"/>
  <c r="T16" i="7"/>
  <c r="Y16" i="7" s="1"/>
  <c r="X20" i="6"/>
  <c r="W20" i="6"/>
  <c r="V20" i="6"/>
  <c r="S20" i="6"/>
  <c r="H17" i="6"/>
  <c r="M17" i="6" s="1"/>
  <c r="T18" i="6"/>
  <c r="Y18" i="6" s="1"/>
  <c r="Z12" i="6"/>
  <c r="X21" i="6"/>
  <c r="H12" i="6"/>
  <c r="M12" i="6" s="1"/>
  <c r="V21" i="6"/>
  <c r="T10" i="6"/>
  <c r="Y10" i="6" s="1"/>
  <c r="H13" i="6"/>
  <c r="M13" i="6" s="1"/>
  <c r="H15" i="6"/>
  <c r="M15" i="6" s="1"/>
  <c r="H10" i="6"/>
  <c r="M10" i="6" s="1"/>
  <c r="L21" i="6"/>
  <c r="H14" i="6"/>
  <c r="M14" i="6" s="1"/>
  <c r="T17" i="6"/>
  <c r="Y17" i="6" s="1"/>
  <c r="Z13" i="6"/>
  <c r="G20" i="6"/>
  <c r="K20" i="6"/>
  <c r="L20" i="6"/>
  <c r="J20" i="6"/>
  <c r="H16" i="6"/>
  <c r="M16" i="6" s="1"/>
  <c r="J21" i="6"/>
  <c r="W21" i="6"/>
  <c r="Z10" i="6"/>
  <c r="T15" i="6"/>
  <c r="Y15" i="6" s="1"/>
  <c r="H19" i="6"/>
  <c r="M19" i="6" s="1"/>
  <c r="H11" i="6"/>
  <c r="M11" i="6" s="1"/>
  <c r="H10" i="5"/>
  <c r="M10" i="5" s="1"/>
  <c r="T11" i="5"/>
  <c r="Y11" i="5" s="1"/>
  <c r="W21" i="5"/>
  <c r="Z10" i="5"/>
  <c r="H12" i="5"/>
  <c r="M12" i="5" s="1"/>
  <c r="Z13" i="5"/>
  <c r="L21" i="5"/>
  <c r="H13" i="5"/>
  <c r="M13" i="5" s="1"/>
  <c r="T10" i="5"/>
  <c r="Y10" i="5" s="1"/>
  <c r="H16" i="5"/>
  <c r="M16" i="5" s="1"/>
  <c r="H18" i="5"/>
  <c r="M18" i="5" s="1"/>
  <c r="Z12" i="5"/>
  <c r="X20" i="5"/>
  <c r="W20" i="5"/>
  <c r="V20" i="5"/>
  <c r="S20" i="5"/>
  <c r="X21" i="5"/>
  <c r="Z19" i="5"/>
  <c r="Z11" i="5"/>
  <c r="H17" i="5"/>
  <c r="M17" i="5" s="1"/>
  <c r="Z17" i="5"/>
  <c r="J21" i="5"/>
  <c r="H15" i="5"/>
  <c r="M15" i="5" s="1"/>
  <c r="T16" i="5"/>
  <c r="Y16" i="5" s="1"/>
  <c r="T19" i="5"/>
  <c r="Y19" i="5" s="1"/>
  <c r="G20" i="5"/>
  <c r="J20" i="5"/>
  <c r="L20" i="5"/>
  <c r="K20" i="5"/>
  <c r="H14" i="5"/>
  <c r="M14" i="5" s="1"/>
  <c r="K21" i="5"/>
  <c r="T14" i="5"/>
  <c r="Y14" i="5" s="1"/>
  <c r="V21" i="5"/>
  <c r="H19" i="5"/>
  <c r="M19" i="5" s="1"/>
  <c r="Z17" i="4"/>
  <c r="J21" i="4"/>
  <c r="H10" i="4"/>
  <c r="M10" i="4" s="1"/>
  <c r="Z14" i="4"/>
  <c r="H13" i="4"/>
  <c r="M13" i="4" s="1"/>
  <c r="W21" i="4"/>
  <c r="Z10" i="4"/>
  <c r="G20" i="4"/>
  <c r="L20" i="4"/>
  <c r="K20" i="4"/>
  <c r="J20" i="4"/>
  <c r="H16" i="4"/>
  <c r="M16" i="4" s="1"/>
  <c r="H19" i="4"/>
  <c r="M19" i="4" s="1"/>
  <c r="H11" i="4"/>
  <c r="M11" i="4" s="1"/>
  <c r="K21" i="4"/>
  <c r="H18" i="4"/>
  <c r="M18" i="4" s="1"/>
  <c r="H17" i="4"/>
  <c r="M17" i="4" s="1"/>
  <c r="H14" i="4"/>
  <c r="M14" i="4" s="1"/>
  <c r="X20" i="4"/>
  <c r="W20" i="4"/>
  <c r="V20" i="4"/>
  <c r="S20" i="4"/>
  <c r="H12" i="4"/>
  <c r="M12" i="4" s="1"/>
  <c r="Z11" i="4"/>
  <c r="T10" i="4"/>
  <c r="Y10" i="4" s="1"/>
  <c r="H15" i="4"/>
  <c r="M15" i="4" s="1"/>
  <c r="V21" i="4"/>
  <c r="X21" i="3"/>
  <c r="Z17" i="3"/>
  <c r="X20" i="3"/>
  <c r="W20" i="3"/>
  <c r="V20" i="3"/>
  <c r="S20" i="3"/>
  <c r="W21" i="3"/>
  <c r="Z10" i="3"/>
  <c r="H17" i="3"/>
  <c r="M17" i="3" s="1"/>
  <c r="H19" i="3"/>
  <c r="M19" i="3" s="1"/>
  <c r="H11" i="3"/>
  <c r="M11" i="3" s="1"/>
  <c r="T18" i="3"/>
  <c r="Y18" i="3" s="1"/>
  <c r="T12" i="3"/>
  <c r="Y12" i="3" s="1"/>
  <c r="H12" i="3"/>
  <c r="M12" i="3" s="1"/>
  <c r="H15" i="3"/>
  <c r="M15" i="3" s="1"/>
  <c r="V21" i="3"/>
  <c r="T14" i="3"/>
  <c r="Y14" i="3" s="1"/>
  <c r="H10" i="3"/>
  <c r="M10" i="3" s="1"/>
  <c r="Z12" i="3"/>
  <c r="G20" i="3"/>
  <c r="L20" i="3"/>
  <c r="K20" i="3"/>
  <c r="J20" i="3"/>
  <c r="L21" i="3"/>
  <c r="H14" i="3"/>
  <c r="M14" i="3" s="1"/>
  <c r="T19" i="3"/>
  <c r="Y19" i="3" s="1"/>
  <c r="T10" i="3"/>
  <c r="Y10" i="3" s="1"/>
  <c r="G20" i="2"/>
  <c r="K20" i="2"/>
  <c r="J20" i="2"/>
  <c r="L20" i="2"/>
  <c r="H13" i="2"/>
  <c r="M13" i="2" s="1"/>
  <c r="X20" i="2"/>
  <c r="W20" i="2"/>
  <c r="V20" i="2"/>
  <c r="S20" i="2"/>
  <c r="H12" i="2"/>
  <c r="M12" i="2" s="1"/>
  <c r="K21" i="2"/>
  <c r="H14" i="2"/>
  <c r="M14" i="2" s="1"/>
  <c r="T18" i="2"/>
  <c r="Y18" i="2" s="1"/>
  <c r="T13" i="2"/>
  <c r="Y13" i="2" s="1"/>
  <c r="L21" i="2"/>
  <c r="X21" i="2"/>
  <c r="H16" i="2"/>
  <c r="M16" i="2" s="1"/>
  <c r="H17" i="2"/>
  <c r="M17" i="2" s="1"/>
  <c r="Z17" i="2"/>
  <c r="J21" i="2"/>
  <c r="H15" i="2"/>
  <c r="M15" i="2" s="1"/>
  <c r="T15" i="2"/>
  <c r="Y15" i="2" s="1"/>
  <c r="Z12" i="2"/>
  <c r="T16" i="2"/>
  <c r="Y16" i="2" s="1"/>
  <c r="T14" i="2"/>
  <c r="Y14" i="2" s="1"/>
  <c r="V21" i="2"/>
  <c r="H18" i="2"/>
  <c r="M18" i="2" s="1"/>
  <c r="Z11" i="2"/>
  <c r="T19" i="2"/>
  <c r="Y19" i="2" s="1"/>
  <c r="T10" i="2"/>
  <c r="Y10" i="2" s="1"/>
  <c r="T17" i="2"/>
  <c r="Y17" i="2" s="1"/>
  <c r="W21" i="2"/>
  <c r="Z10" i="2"/>
  <c r="H10" i="2"/>
  <c r="M10" i="2" s="1"/>
  <c r="H11" i="2"/>
  <c r="M11" i="2" s="1"/>
  <c r="T10" i="1"/>
  <c r="Y10" i="1" s="1"/>
  <c r="T16" i="1"/>
  <c r="Y16" i="1" s="1"/>
  <c r="Z18" i="1"/>
  <c r="H17" i="1"/>
  <c r="M17" i="1" s="1"/>
  <c r="X21" i="1"/>
  <c r="S20" i="1"/>
  <c r="X20" i="1"/>
  <c r="V20" i="1"/>
  <c r="W20" i="1"/>
  <c r="Z15" i="1"/>
  <c r="Z19" i="1"/>
  <c r="Z11" i="1"/>
  <c r="H13" i="1"/>
  <c r="M13" i="1" s="1"/>
  <c r="T11" i="1"/>
  <c r="Y11" i="1" s="1"/>
  <c r="H11" i="1"/>
  <c r="M11" i="1" s="1"/>
  <c r="W21" i="1"/>
  <c r="Z10" i="1"/>
  <c r="J21" i="1"/>
  <c r="L21" i="1"/>
  <c r="V21" i="1"/>
  <c r="Z12" i="1"/>
  <c r="T13" i="1"/>
  <c r="Y13" i="1" s="1"/>
  <c r="H12" i="1"/>
  <c r="M12" i="1" s="1"/>
  <c r="T12" i="1"/>
  <c r="Y12" i="1" s="1"/>
  <c r="Z17" i="1"/>
  <c r="Z14" i="1"/>
  <c r="K20" i="1"/>
  <c r="L20" i="1"/>
  <c r="G20" i="1"/>
  <c r="J20" i="1"/>
  <c r="H15" i="1"/>
  <c r="M15" i="1" s="1"/>
  <c r="H16" i="1"/>
  <c r="M16" i="1" s="1"/>
  <c r="H19" i="1"/>
  <c r="M19" i="1" s="1"/>
  <c r="K21" i="1"/>
  <c r="T14" i="1"/>
  <c r="Y14" i="1" s="1"/>
  <c r="E56" i="69" l="1"/>
  <c r="G55" i="69"/>
  <c r="E58" i="68"/>
  <c r="G57" i="68"/>
  <c r="E54" i="67"/>
  <c r="G53" i="67"/>
  <c r="G53" i="66"/>
  <c r="E54" i="66"/>
  <c r="E56" i="65"/>
  <c r="G55" i="65"/>
  <c r="E57" i="64"/>
  <c r="G56" i="64"/>
  <c r="E57" i="63"/>
  <c r="G56" i="63"/>
  <c r="E55" i="62"/>
  <c r="G54" i="62"/>
  <c r="E54" i="61"/>
  <c r="G53" i="61"/>
  <c r="G54" i="60"/>
  <c r="E55" i="60"/>
  <c r="E53" i="59"/>
  <c r="G52" i="59"/>
  <c r="G57" i="58"/>
  <c r="E58" i="58"/>
  <c r="E55" i="57"/>
  <c r="G54" i="57"/>
  <c r="E57" i="56"/>
  <c r="G56" i="56"/>
  <c r="E55" i="55"/>
  <c r="G54" i="55"/>
  <c r="G53" i="54"/>
  <c r="E54" i="54"/>
  <c r="E55" i="53"/>
  <c r="G54" i="53"/>
  <c r="G55" i="52"/>
  <c r="E56" i="52"/>
  <c r="G56" i="51"/>
  <c r="E57" i="51"/>
  <c r="E54" i="50"/>
  <c r="G53" i="50"/>
  <c r="G53" i="48"/>
  <c r="E54" i="48"/>
  <c r="G53" i="47"/>
  <c r="E54" i="47"/>
  <c r="G54" i="46"/>
  <c r="E55" i="46"/>
  <c r="E54" i="45"/>
  <c r="G53" i="45"/>
  <c r="E56" i="44"/>
  <c r="G55" i="44"/>
  <c r="G53" i="43"/>
  <c r="E54" i="43"/>
  <c r="E56" i="42"/>
  <c r="G55" i="42"/>
  <c r="G53" i="41"/>
  <c r="E54" i="41"/>
  <c r="G53" i="40"/>
  <c r="E54" i="40"/>
  <c r="E61" i="39"/>
  <c r="G60" i="39"/>
  <c r="Z20" i="1"/>
  <c r="AA19" i="3"/>
  <c r="AA18" i="3"/>
  <c r="AA17" i="3"/>
  <c r="AA16" i="3"/>
  <c r="AA15" i="3"/>
  <c r="AA14" i="3"/>
  <c r="AA13" i="3"/>
  <c r="AA12" i="3"/>
  <c r="AB12" i="3" s="1"/>
  <c r="AA11" i="3"/>
  <c r="AB11" i="3" s="1"/>
  <c r="AA10" i="3"/>
  <c r="Z21" i="3"/>
  <c r="AA14" i="6"/>
  <c r="AA13" i="6"/>
  <c r="AA12" i="6"/>
  <c r="AA11" i="6"/>
  <c r="AA10" i="6"/>
  <c r="AA19" i="6"/>
  <c r="AA15" i="6"/>
  <c r="AA18" i="6"/>
  <c r="AA17" i="6"/>
  <c r="AB17" i="6" s="1"/>
  <c r="AA16" i="6"/>
  <c r="AB16" i="6" s="1"/>
  <c r="Z20" i="7"/>
  <c r="Z20" i="2"/>
  <c r="AA15" i="1"/>
  <c r="AB15" i="1" s="1"/>
  <c r="AA14" i="1"/>
  <c r="AB14" i="1" s="1"/>
  <c r="AA12" i="1"/>
  <c r="AB12" i="1" s="1"/>
  <c r="AA11" i="1"/>
  <c r="AB11" i="1" s="1"/>
  <c r="AA10" i="1"/>
  <c r="AB10" i="1" s="1"/>
  <c r="AA17" i="1"/>
  <c r="AB17" i="1" s="1"/>
  <c r="AA16" i="1"/>
  <c r="AB16" i="1" s="1"/>
  <c r="AA13" i="1"/>
  <c r="AB13" i="1" s="1"/>
  <c r="AA19" i="1"/>
  <c r="AB19" i="1" s="1"/>
  <c r="AA18" i="1"/>
  <c r="AB18" i="1" s="1"/>
  <c r="Z21" i="1"/>
  <c r="AA18" i="8"/>
  <c r="AA17" i="8"/>
  <c r="AA16" i="8"/>
  <c r="AA15" i="8"/>
  <c r="AA14" i="8"/>
  <c r="AA13" i="8"/>
  <c r="AA12" i="8"/>
  <c r="AA11" i="8"/>
  <c r="AB11" i="8" s="1"/>
  <c r="AA19" i="8"/>
  <c r="AB19" i="8" s="1"/>
  <c r="AA10" i="8"/>
  <c r="AA19" i="9"/>
  <c r="AA18" i="9"/>
  <c r="AA17" i="9"/>
  <c r="AA16" i="9"/>
  <c r="AA15" i="9"/>
  <c r="AA14" i="9"/>
  <c r="AA13" i="9"/>
  <c r="AA10" i="9"/>
  <c r="AA12" i="9"/>
  <c r="AA11" i="9"/>
  <c r="AB11" i="9" s="1"/>
  <c r="AA10" i="4"/>
  <c r="AB10" i="4" s="1"/>
  <c r="AA19" i="4"/>
  <c r="AA18" i="4"/>
  <c r="AA17" i="4"/>
  <c r="AA16" i="4"/>
  <c r="AA15" i="4"/>
  <c r="AA11" i="4"/>
  <c r="AA12" i="4"/>
  <c r="AA14" i="4"/>
  <c r="AA13" i="4"/>
  <c r="AA12" i="5"/>
  <c r="AA11" i="5"/>
  <c r="AB11" i="5" s="1"/>
  <c r="AA10" i="5"/>
  <c r="AB10" i="5" s="1"/>
  <c r="AA19" i="5"/>
  <c r="AA18" i="5"/>
  <c r="AA17" i="5"/>
  <c r="AA13" i="5"/>
  <c r="AA16" i="5"/>
  <c r="AA15" i="5"/>
  <c r="AA14" i="5"/>
  <c r="AA16" i="7"/>
  <c r="AB16" i="7" s="1"/>
  <c r="AA15" i="7"/>
  <c r="AB15" i="7" s="1"/>
  <c r="AA14" i="7"/>
  <c r="AB14" i="7" s="1"/>
  <c r="AA13" i="7"/>
  <c r="AB13" i="7" s="1"/>
  <c r="AA12" i="7"/>
  <c r="AB12" i="7" s="1"/>
  <c r="AA11" i="7"/>
  <c r="AB11" i="7" s="1"/>
  <c r="AA10" i="7"/>
  <c r="AB10" i="7" s="1"/>
  <c r="AA17" i="7"/>
  <c r="AB17" i="7" s="1"/>
  <c r="AA19" i="7"/>
  <c r="AB19" i="7" s="1"/>
  <c r="AA18" i="7"/>
  <c r="AB18" i="7" s="1"/>
  <c r="AA10" i="10"/>
  <c r="AA19" i="10"/>
  <c r="AA18" i="10"/>
  <c r="AA17" i="10"/>
  <c r="AA16" i="10"/>
  <c r="AA15" i="10"/>
  <c r="AB15" i="10" s="1"/>
  <c r="AA11" i="10"/>
  <c r="AB11" i="10" s="1"/>
  <c r="AA14" i="10"/>
  <c r="AA13" i="10"/>
  <c r="AA12" i="10"/>
  <c r="AA12" i="11"/>
  <c r="AA11" i="11"/>
  <c r="AA10" i="11"/>
  <c r="AA19" i="11"/>
  <c r="AA18" i="11"/>
  <c r="AA17" i="11"/>
  <c r="AA13" i="11"/>
  <c r="AA16" i="11"/>
  <c r="AB16" i="11" s="1"/>
  <c r="AA15" i="11"/>
  <c r="AB15" i="11" s="1"/>
  <c r="AA14" i="11"/>
  <c r="AA18" i="2"/>
  <c r="AB18" i="2" s="1"/>
  <c r="AA17" i="2"/>
  <c r="AB17" i="2" s="1"/>
  <c r="AA16" i="2"/>
  <c r="AB16" i="2" s="1"/>
  <c r="AA15" i="2"/>
  <c r="AB15" i="2" s="1"/>
  <c r="AA14" i="2"/>
  <c r="AB14" i="2" s="1"/>
  <c r="AA13" i="2"/>
  <c r="AB13" i="2" s="1"/>
  <c r="AA12" i="2"/>
  <c r="AB12" i="2" s="1"/>
  <c r="AA11" i="2"/>
  <c r="AB11" i="2" s="1"/>
  <c r="AA19" i="2"/>
  <c r="AB19" i="2" s="1"/>
  <c r="AA10" i="2"/>
  <c r="AB10" i="2" s="1"/>
  <c r="Z21" i="2"/>
  <c r="E46" i="29"/>
  <c r="G46" i="29" s="1"/>
  <c r="G46" i="28"/>
  <c r="E47" i="28"/>
  <c r="E45" i="23"/>
  <c r="G44" i="23"/>
  <c r="E45" i="24"/>
  <c r="G45" i="24" s="1"/>
  <c r="G45" i="21"/>
  <c r="E46" i="21"/>
  <c r="G45" i="27"/>
  <c r="E46" i="27"/>
  <c r="G47" i="26"/>
  <c r="E48" i="26"/>
  <c r="G46" i="25"/>
  <c r="E47" i="25"/>
  <c r="E47" i="22"/>
  <c r="G46" i="22"/>
  <c r="E46" i="20"/>
  <c r="G45" i="20"/>
  <c r="G45" i="19"/>
  <c r="E46" i="19"/>
  <c r="E45" i="13"/>
  <c r="E46" i="13" s="1"/>
  <c r="E44" i="16"/>
  <c r="G43" i="16"/>
  <c r="G44" i="15"/>
  <c r="E45" i="15"/>
  <c r="G45" i="14"/>
  <c r="E46" i="14"/>
  <c r="E43" i="12"/>
  <c r="Z21" i="11"/>
  <c r="Z20" i="11"/>
  <c r="Z21" i="10"/>
  <c r="Z20" i="10"/>
  <c r="Z21" i="9"/>
  <c r="Z20" i="9"/>
  <c r="Z21" i="8"/>
  <c r="Z20" i="8"/>
  <c r="Z21" i="7"/>
  <c r="Z21" i="6"/>
  <c r="Z20" i="6"/>
  <c r="Z20" i="5"/>
  <c r="Z21" i="5"/>
  <c r="Z21" i="4"/>
  <c r="Z20" i="4"/>
  <c r="Z20" i="3"/>
  <c r="D90" i="11"/>
  <c r="D88" i="11"/>
  <c r="D86" i="11"/>
  <c r="D84" i="11"/>
  <c r="D82" i="11"/>
  <c r="D80" i="11"/>
  <c r="D78" i="11"/>
  <c r="D76" i="11"/>
  <c r="D74" i="11"/>
  <c r="D72" i="11"/>
  <c r="D70" i="11"/>
  <c r="D68" i="11"/>
  <c r="D66" i="11"/>
  <c r="D64" i="11"/>
  <c r="D62" i="11"/>
  <c r="D60" i="11"/>
  <c r="D58" i="11"/>
  <c r="D56" i="11"/>
  <c r="D54" i="11"/>
  <c r="D52" i="11"/>
  <c r="D50" i="11"/>
  <c r="D48" i="11"/>
  <c r="D46" i="11"/>
  <c r="D44" i="11"/>
  <c r="D42" i="11"/>
  <c r="F90" i="11"/>
  <c r="F88" i="11"/>
  <c r="F86" i="11"/>
  <c r="F84" i="11"/>
  <c r="F82" i="11"/>
  <c r="F80" i="11"/>
  <c r="F78" i="11"/>
  <c r="F76" i="11"/>
  <c r="F74" i="11"/>
  <c r="F72" i="11"/>
  <c r="F70" i="11"/>
  <c r="F68" i="11"/>
  <c r="F66" i="11"/>
  <c r="F64" i="11"/>
  <c r="F62" i="11"/>
  <c r="F60" i="11"/>
  <c r="F58" i="11"/>
  <c r="F56" i="11"/>
  <c r="F54" i="11"/>
  <c r="F52" i="11"/>
  <c r="F50" i="11"/>
  <c r="F48" i="11"/>
  <c r="F46" i="11"/>
  <c r="F44" i="11"/>
  <c r="F42" i="11"/>
  <c r="F89" i="11"/>
  <c r="F87" i="11"/>
  <c r="F85" i="11"/>
  <c r="F83" i="11"/>
  <c r="F81" i="11"/>
  <c r="F79" i="11"/>
  <c r="F77" i="11"/>
  <c r="F75" i="11"/>
  <c r="F73" i="11"/>
  <c r="F71" i="11"/>
  <c r="F69" i="11"/>
  <c r="F67" i="11"/>
  <c r="F65" i="11"/>
  <c r="F63" i="11"/>
  <c r="F61" i="11"/>
  <c r="F59" i="11"/>
  <c r="F57" i="11"/>
  <c r="F55" i="11"/>
  <c r="F53" i="11"/>
  <c r="F51" i="11"/>
  <c r="F49" i="11"/>
  <c r="F47" i="11"/>
  <c r="F45" i="11"/>
  <c r="F43" i="11"/>
  <c r="F41" i="11"/>
  <c r="D87" i="11"/>
  <c r="D85" i="11"/>
  <c r="D83" i="11"/>
  <c r="D81" i="11"/>
  <c r="D79" i="11"/>
  <c r="D77" i="11"/>
  <c r="D73" i="11"/>
  <c r="D69" i="11"/>
  <c r="D65" i="11"/>
  <c r="D61" i="11"/>
  <c r="D57" i="11"/>
  <c r="D53" i="11"/>
  <c r="D49" i="11"/>
  <c r="D45" i="11"/>
  <c r="D41" i="11"/>
  <c r="E41" i="11"/>
  <c r="D89" i="11"/>
  <c r="D75" i="11"/>
  <c r="D71" i="11"/>
  <c r="D67" i="11"/>
  <c r="D63" i="11"/>
  <c r="D59" i="11"/>
  <c r="D55" i="11"/>
  <c r="D51" i="11"/>
  <c r="D47" i="11"/>
  <c r="D43" i="11"/>
  <c r="D90" i="10"/>
  <c r="D88" i="10"/>
  <c r="D86" i="10"/>
  <c r="D84" i="10"/>
  <c r="D82" i="10"/>
  <c r="D80" i="10"/>
  <c r="D78" i="10"/>
  <c r="D76" i="10"/>
  <c r="D74" i="10"/>
  <c r="D72" i="10"/>
  <c r="D70" i="10"/>
  <c r="D68" i="10"/>
  <c r="D66" i="10"/>
  <c r="D64" i="10"/>
  <c r="D62" i="10"/>
  <c r="D60" i="10"/>
  <c r="D58" i="10"/>
  <c r="D56" i="10"/>
  <c r="D54" i="10"/>
  <c r="D52" i="10"/>
  <c r="D50" i="10"/>
  <c r="D48" i="10"/>
  <c r="D46" i="10"/>
  <c r="D44" i="10"/>
  <c r="D42" i="10"/>
  <c r="D77" i="10"/>
  <c r="D65" i="10"/>
  <c r="D55" i="10"/>
  <c r="D43" i="10"/>
  <c r="F90" i="10"/>
  <c r="F88" i="10"/>
  <c r="F86" i="10"/>
  <c r="F84" i="10"/>
  <c r="F82" i="10"/>
  <c r="F80" i="10"/>
  <c r="F78" i="10"/>
  <c r="F76" i="10"/>
  <c r="F74" i="10"/>
  <c r="F72" i="10"/>
  <c r="F70" i="10"/>
  <c r="F68" i="10"/>
  <c r="F66" i="10"/>
  <c r="F64" i="10"/>
  <c r="F62" i="10"/>
  <c r="F60" i="10"/>
  <c r="F58" i="10"/>
  <c r="F56" i="10"/>
  <c r="F54" i="10"/>
  <c r="F52" i="10"/>
  <c r="F50" i="10"/>
  <c r="F48" i="10"/>
  <c r="F46" i="10"/>
  <c r="F44" i="10"/>
  <c r="F42" i="10"/>
  <c r="D79" i="10"/>
  <c r="D75" i="10"/>
  <c r="D63" i="10"/>
  <c r="D53" i="10"/>
  <c r="D83" i="10"/>
  <c r="D73" i="10"/>
  <c r="D61" i="10"/>
  <c r="D47" i="10"/>
  <c r="D81" i="10"/>
  <c r="D67" i="10"/>
  <c r="D51" i="10"/>
  <c r="D85" i="10"/>
  <c r="D71" i="10"/>
  <c r="D59" i="10"/>
  <c r="D49" i="10"/>
  <c r="F89" i="10"/>
  <c r="F87" i="10"/>
  <c r="F85" i="10"/>
  <c r="F83" i="10"/>
  <c r="F81" i="10"/>
  <c r="F79" i="10"/>
  <c r="F77" i="10"/>
  <c r="F75" i="10"/>
  <c r="F73" i="10"/>
  <c r="F71" i="10"/>
  <c r="F69" i="10"/>
  <c r="F67" i="10"/>
  <c r="F65" i="10"/>
  <c r="F63" i="10"/>
  <c r="F61" i="10"/>
  <c r="F59" i="10"/>
  <c r="F57" i="10"/>
  <c r="F55" i="10"/>
  <c r="F53" i="10"/>
  <c r="F51" i="10"/>
  <c r="F49" i="10"/>
  <c r="F47" i="10"/>
  <c r="F45" i="10"/>
  <c r="F43" i="10"/>
  <c r="F41" i="10"/>
  <c r="D87" i="10"/>
  <c r="D41" i="10"/>
  <c r="E41" i="10"/>
  <c r="D89" i="10"/>
  <c r="D69" i="10"/>
  <c r="D57" i="10"/>
  <c r="D45" i="10"/>
  <c r="D77" i="9"/>
  <c r="D67" i="9"/>
  <c r="D57" i="9"/>
  <c r="D43" i="9"/>
  <c r="F90" i="9"/>
  <c r="F88" i="9"/>
  <c r="F86" i="9"/>
  <c r="F84" i="9"/>
  <c r="F82" i="9"/>
  <c r="F80" i="9"/>
  <c r="F78" i="9"/>
  <c r="F76" i="9"/>
  <c r="F74" i="9"/>
  <c r="F72" i="9"/>
  <c r="F70" i="9"/>
  <c r="F68" i="9"/>
  <c r="F66" i="9"/>
  <c r="F64" i="9"/>
  <c r="F62" i="9"/>
  <c r="F60" i="9"/>
  <c r="F58" i="9"/>
  <c r="F56" i="9"/>
  <c r="F54" i="9"/>
  <c r="F52" i="9"/>
  <c r="F50" i="9"/>
  <c r="F48" i="9"/>
  <c r="F46" i="9"/>
  <c r="F44" i="9"/>
  <c r="F42" i="9"/>
  <c r="D81" i="9"/>
  <c r="D75" i="9"/>
  <c r="D63" i="9"/>
  <c r="D51" i="9"/>
  <c r="D83" i="9"/>
  <c r="D71" i="9"/>
  <c r="D59" i="9"/>
  <c r="D49" i="9"/>
  <c r="D79" i="9"/>
  <c r="D65" i="9"/>
  <c r="D55" i="9"/>
  <c r="D47" i="9"/>
  <c r="D85" i="9"/>
  <c r="D41" i="9"/>
  <c r="F89" i="9"/>
  <c r="F87" i="9"/>
  <c r="F85" i="9"/>
  <c r="F83" i="9"/>
  <c r="F81" i="9"/>
  <c r="F79" i="9"/>
  <c r="F77" i="9"/>
  <c r="F75" i="9"/>
  <c r="F73" i="9"/>
  <c r="F71" i="9"/>
  <c r="F69" i="9"/>
  <c r="F67" i="9"/>
  <c r="F65" i="9"/>
  <c r="F63" i="9"/>
  <c r="F61" i="9"/>
  <c r="F59" i="9"/>
  <c r="F57" i="9"/>
  <c r="F55" i="9"/>
  <c r="F53" i="9"/>
  <c r="F51" i="9"/>
  <c r="F49" i="9"/>
  <c r="F47" i="9"/>
  <c r="F45" i="9"/>
  <c r="F43" i="9"/>
  <c r="F41" i="9"/>
  <c r="D87" i="9"/>
  <c r="D69" i="9"/>
  <c r="D53" i="9"/>
  <c r="E41" i="9"/>
  <c r="D89" i="9"/>
  <c r="D73" i="9"/>
  <c r="D61" i="9"/>
  <c r="D45" i="9"/>
  <c r="D90" i="9"/>
  <c r="D88" i="9"/>
  <c r="D86" i="9"/>
  <c r="D84" i="9"/>
  <c r="D82" i="9"/>
  <c r="D80" i="9"/>
  <c r="D78" i="9"/>
  <c r="D76" i="9"/>
  <c r="D74" i="9"/>
  <c r="D72" i="9"/>
  <c r="D70" i="9"/>
  <c r="D68" i="9"/>
  <c r="D66" i="9"/>
  <c r="D64" i="9"/>
  <c r="D62" i="9"/>
  <c r="D60" i="9"/>
  <c r="D58" i="9"/>
  <c r="D56" i="9"/>
  <c r="D54" i="9"/>
  <c r="D52" i="9"/>
  <c r="D50" i="9"/>
  <c r="D48" i="9"/>
  <c r="D46" i="9"/>
  <c r="D44" i="9"/>
  <c r="D42" i="9"/>
  <c r="D90" i="8"/>
  <c r="D88" i="8"/>
  <c r="D86" i="8"/>
  <c r="D84" i="8"/>
  <c r="D82" i="8"/>
  <c r="D80" i="8"/>
  <c r="D78" i="8"/>
  <c r="D76" i="8"/>
  <c r="D74" i="8"/>
  <c r="D72" i="8"/>
  <c r="D70" i="8"/>
  <c r="D68" i="8"/>
  <c r="D66" i="8"/>
  <c r="D64" i="8"/>
  <c r="D62" i="8"/>
  <c r="D60" i="8"/>
  <c r="D58" i="8"/>
  <c r="D56" i="8"/>
  <c r="D54" i="8"/>
  <c r="D52" i="8"/>
  <c r="D50" i="8"/>
  <c r="D48" i="8"/>
  <c r="D46" i="8"/>
  <c r="D44" i="8"/>
  <c r="D42" i="8"/>
  <c r="F90" i="8"/>
  <c r="F88" i="8"/>
  <c r="F86" i="8"/>
  <c r="F84" i="8"/>
  <c r="F82" i="8"/>
  <c r="F80" i="8"/>
  <c r="F78" i="8"/>
  <c r="F76" i="8"/>
  <c r="F74" i="8"/>
  <c r="F72" i="8"/>
  <c r="F70" i="8"/>
  <c r="F68" i="8"/>
  <c r="F66" i="8"/>
  <c r="F64" i="8"/>
  <c r="F62" i="8"/>
  <c r="F60" i="8"/>
  <c r="F58" i="8"/>
  <c r="F56" i="8"/>
  <c r="F54" i="8"/>
  <c r="F52" i="8"/>
  <c r="F50" i="8"/>
  <c r="F48" i="8"/>
  <c r="F46" i="8"/>
  <c r="F44" i="8"/>
  <c r="F42" i="8"/>
  <c r="E41" i="8"/>
  <c r="F89" i="8"/>
  <c r="F87" i="8"/>
  <c r="F85" i="8"/>
  <c r="F83" i="8"/>
  <c r="F81" i="8"/>
  <c r="F79" i="8"/>
  <c r="F77" i="8"/>
  <c r="F75" i="8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D89" i="8"/>
  <c r="D87" i="8"/>
  <c r="D85" i="8"/>
  <c r="D83" i="8"/>
  <c r="D81" i="8"/>
  <c r="D79" i="8"/>
  <c r="D77" i="8"/>
  <c r="D75" i="8"/>
  <c r="D73" i="8"/>
  <c r="D71" i="8"/>
  <c r="D69" i="8"/>
  <c r="D67" i="8"/>
  <c r="D65" i="8"/>
  <c r="D63" i="8"/>
  <c r="D61" i="8"/>
  <c r="D59" i="8"/>
  <c r="D57" i="8"/>
  <c r="D55" i="8"/>
  <c r="D53" i="8"/>
  <c r="D51" i="8"/>
  <c r="D49" i="8"/>
  <c r="D47" i="8"/>
  <c r="D45" i="8"/>
  <c r="D43" i="8"/>
  <c r="D41" i="8"/>
  <c r="F83" i="7"/>
  <c r="F63" i="7"/>
  <c r="F49" i="7"/>
  <c r="F90" i="7"/>
  <c r="F88" i="7"/>
  <c r="F86" i="7"/>
  <c r="F84" i="7"/>
  <c r="F82" i="7"/>
  <c r="F80" i="7"/>
  <c r="F78" i="7"/>
  <c r="F76" i="7"/>
  <c r="F74" i="7"/>
  <c r="F72" i="7"/>
  <c r="F70" i="7"/>
  <c r="F68" i="7"/>
  <c r="F66" i="7"/>
  <c r="F64" i="7"/>
  <c r="F62" i="7"/>
  <c r="F60" i="7"/>
  <c r="F58" i="7"/>
  <c r="F56" i="7"/>
  <c r="F54" i="7"/>
  <c r="F52" i="7"/>
  <c r="F50" i="7"/>
  <c r="F48" i="7"/>
  <c r="F46" i="7"/>
  <c r="F44" i="7"/>
  <c r="F42" i="7"/>
  <c r="F81" i="7"/>
  <c r="F79" i="7"/>
  <c r="F75" i="7"/>
  <c r="F69" i="7"/>
  <c r="F61" i="7"/>
  <c r="F53" i="7"/>
  <c r="F41" i="7"/>
  <c r="F85" i="7"/>
  <c r="F77" i="7"/>
  <c r="F73" i="7"/>
  <c r="F65" i="7"/>
  <c r="F59" i="7"/>
  <c r="F51" i="7"/>
  <c r="F43" i="7"/>
  <c r="F87" i="7"/>
  <c r="F71" i="7"/>
  <c r="F57" i="7"/>
  <c r="F45" i="7"/>
  <c r="F89" i="7"/>
  <c r="F67" i="7"/>
  <c r="F55" i="7"/>
  <c r="F47" i="7"/>
  <c r="D89" i="7"/>
  <c r="D87" i="7"/>
  <c r="D85" i="7"/>
  <c r="D83" i="7"/>
  <c r="D81" i="7"/>
  <c r="D79" i="7"/>
  <c r="D77" i="7"/>
  <c r="D75" i="7"/>
  <c r="D73" i="7"/>
  <c r="D71" i="7"/>
  <c r="D69" i="7"/>
  <c r="D67" i="7"/>
  <c r="D65" i="7"/>
  <c r="D63" i="7"/>
  <c r="D61" i="7"/>
  <c r="D59" i="7"/>
  <c r="D57" i="7"/>
  <c r="D55" i="7"/>
  <c r="D53" i="7"/>
  <c r="D51" i="7"/>
  <c r="D49" i="7"/>
  <c r="D47" i="7"/>
  <c r="D45" i="7"/>
  <c r="D43" i="7"/>
  <c r="D41" i="7"/>
  <c r="E41" i="7"/>
  <c r="D90" i="7"/>
  <c r="D88" i="7"/>
  <c r="D86" i="7"/>
  <c r="D84" i="7"/>
  <c r="D82" i="7"/>
  <c r="D80" i="7"/>
  <c r="D78" i="7"/>
  <c r="D76" i="7"/>
  <c r="D74" i="7"/>
  <c r="D72" i="7"/>
  <c r="D70" i="7"/>
  <c r="D68" i="7"/>
  <c r="D66" i="7"/>
  <c r="D64" i="7"/>
  <c r="D62" i="7"/>
  <c r="D60" i="7"/>
  <c r="D58" i="7"/>
  <c r="D56" i="7"/>
  <c r="D54" i="7"/>
  <c r="D52" i="7"/>
  <c r="D50" i="7"/>
  <c r="D48" i="7"/>
  <c r="D46" i="7"/>
  <c r="D44" i="7"/>
  <c r="D42" i="7"/>
  <c r="F90" i="6"/>
  <c r="F88" i="6"/>
  <c r="F86" i="6"/>
  <c r="F84" i="6"/>
  <c r="F82" i="6"/>
  <c r="F80" i="6"/>
  <c r="F78" i="6"/>
  <c r="F76" i="6"/>
  <c r="F74" i="6"/>
  <c r="F72" i="6"/>
  <c r="F70" i="6"/>
  <c r="F68" i="6"/>
  <c r="F66" i="6"/>
  <c r="F64" i="6"/>
  <c r="F62" i="6"/>
  <c r="F60" i="6"/>
  <c r="F58" i="6"/>
  <c r="F56" i="6"/>
  <c r="F54" i="6"/>
  <c r="F52" i="6"/>
  <c r="F50" i="6"/>
  <c r="F48" i="6"/>
  <c r="F46" i="6"/>
  <c r="F44" i="6"/>
  <c r="F42" i="6"/>
  <c r="E41" i="6"/>
  <c r="F89" i="6"/>
  <c r="F87" i="6"/>
  <c r="F85" i="6"/>
  <c r="F83" i="6"/>
  <c r="F81" i="6"/>
  <c r="F79" i="6"/>
  <c r="F77" i="6"/>
  <c r="F75" i="6"/>
  <c r="F73" i="6"/>
  <c r="F71" i="6"/>
  <c r="F69" i="6"/>
  <c r="F67" i="6"/>
  <c r="F65" i="6"/>
  <c r="F63" i="6"/>
  <c r="F61" i="6"/>
  <c r="F59" i="6"/>
  <c r="F57" i="6"/>
  <c r="F55" i="6"/>
  <c r="F53" i="6"/>
  <c r="F51" i="6"/>
  <c r="F49" i="6"/>
  <c r="F47" i="6"/>
  <c r="F45" i="6"/>
  <c r="F43" i="6"/>
  <c r="F4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90" i="5"/>
  <c r="D88" i="5"/>
  <c r="D86" i="5"/>
  <c r="D84" i="5"/>
  <c r="D82" i="5"/>
  <c r="D80" i="5"/>
  <c r="D78" i="5"/>
  <c r="D76" i="5"/>
  <c r="D74" i="5"/>
  <c r="D72" i="5"/>
  <c r="D70" i="5"/>
  <c r="D68" i="5"/>
  <c r="D66" i="5"/>
  <c r="D64" i="5"/>
  <c r="D62" i="5"/>
  <c r="D60" i="5"/>
  <c r="D58" i="5"/>
  <c r="D56" i="5"/>
  <c r="D54" i="5"/>
  <c r="D52" i="5"/>
  <c r="D50" i="5"/>
  <c r="D48" i="5"/>
  <c r="D46" i="5"/>
  <c r="D44" i="5"/>
  <c r="D42" i="5"/>
  <c r="D89" i="5"/>
  <c r="D71" i="5"/>
  <c r="D61" i="5"/>
  <c r="D49" i="5"/>
  <c r="F90" i="5"/>
  <c r="F88" i="5"/>
  <c r="F86" i="5"/>
  <c r="F84" i="5"/>
  <c r="F82" i="5"/>
  <c r="F80" i="5"/>
  <c r="F78" i="5"/>
  <c r="F76" i="5"/>
  <c r="F74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D85" i="5"/>
  <c r="D65" i="5"/>
  <c r="D51" i="5"/>
  <c r="D87" i="5"/>
  <c r="D73" i="5"/>
  <c r="D59" i="5"/>
  <c r="D47" i="5"/>
  <c r="D81" i="5"/>
  <c r="D75" i="5"/>
  <c r="D69" i="5"/>
  <c r="D63" i="5"/>
  <c r="D55" i="5"/>
  <c r="D43" i="5"/>
  <c r="D79" i="5"/>
  <c r="D57" i="5"/>
  <c r="F89" i="5"/>
  <c r="F87" i="5"/>
  <c r="F85" i="5"/>
  <c r="F83" i="5"/>
  <c r="F81" i="5"/>
  <c r="F79" i="5"/>
  <c r="F77" i="5"/>
  <c r="F75" i="5"/>
  <c r="F73" i="5"/>
  <c r="F71" i="5"/>
  <c r="F69" i="5"/>
  <c r="F67" i="5"/>
  <c r="F65" i="5"/>
  <c r="F63" i="5"/>
  <c r="F61" i="5"/>
  <c r="F59" i="5"/>
  <c r="F57" i="5"/>
  <c r="F55" i="5"/>
  <c r="F53" i="5"/>
  <c r="F51" i="5"/>
  <c r="F49" i="5"/>
  <c r="F47" i="5"/>
  <c r="F45" i="5"/>
  <c r="F43" i="5"/>
  <c r="F41" i="5"/>
  <c r="D77" i="5"/>
  <c r="D45" i="5"/>
  <c r="E41" i="5"/>
  <c r="D83" i="5"/>
  <c r="D67" i="5"/>
  <c r="D53" i="5"/>
  <c r="D41" i="5"/>
  <c r="D90" i="4"/>
  <c r="D88" i="4"/>
  <c r="D86" i="4"/>
  <c r="D84" i="4"/>
  <c r="D82" i="4"/>
  <c r="D80" i="4"/>
  <c r="D78" i="4"/>
  <c r="D76" i="4"/>
  <c r="D74" i="4"/>
  <c r="D72" i="4"/>
  <c r="D70" i="4"/>
  <c r="D68" i="4"/>
  <c r="D66" i="4"/>
  <c r="D64" i="4"/>
  <c r="D62" i="4"/>
  <c r="D60" i="4"/>
  <c r="D58" i="4"/>
  <c r="D56" i="4"/>
  <c r="D54" i="4"/>
  <c r="D52" i="4"/>
  <c r="D50" i="4"/>
  <c r="D48" i="4"/>
  <c r="D46" i="4"/>
  <c r="D44" i="4"/>
  <c r="D42" i="4"/>
  <c r="F81" i="4"/>
  <c r="F75" i="4"/>
  <c r="F61" i="4"/>
  <c r="F47" i="4"/>
  <c r="F90" i="4"/>
  <c r="F88" i="4"/>
  <c r="F86" i="4"/>
  <c r="F84" i="4"/>
  <c r="F82" i="4"/>
  <c r="F80" i="4"/>
  <c r="F78" i="4"/>
  <c r="F76" i="4"/>
  <c r="F74" i="4"/>
  <c r="F72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85" i="4"/>
  <c r="F73" i="4"/>
  <c r="F63" i="4"/>
  <c r="F53" i="4"/>
  <c r="F83" i="4"/>
  <c r="F77" i="4"/>
  <c r="F65" i="4"/>
  <c r="F55" i="4"/>
  <c r="F41" i="4"/>
  <c r="F87" i="4"/>
  <c r="F71" i="4"/>
  <c r="F57" i="4"/>
  <c r="F45" i="4"/>
  <c r="F89" i="4"/>
  <c r="F67" i="4"/>
  <c r="F49" i="4"/>
  <c r="D89" i="4"/>
  <c r="D87" i="4"/>
  <c r="D85" i="4"/>
  <c r="D83" i="4"/>
  <c r="D81" i="4"/>
  <c r="D79" i="4"/>
  <c r="D77" i="4"/>
  <c r="D75" i="4"/>
  <c r="D73" i="4"/>
  <c r="D71" i="4"/>
  <c r="D69" i="4"/>
  <c r="D67" i="4"/>
  <c r="D65" i="4"/>
  <c r="D63" i="4"/>
  <c r="D61" i="4"/>
  <c r="D59" i="4"/>
  <c r="D57" i="4"/>
  <c r="D55" i="4"/>
  <c r="D53" i="4"/>
  <c r="D51" i="4"/>
  <c r="D49" i="4"/>
  <c r="D47" i="4"/>
  <c r="D45" i="4"/>
  <c r="D43" i="4"/>
  <c r="D41" i="4"/>
  <c r="F79" i="4"/>
  <c r="F69" i="4"/>
  <c r="F59" i="4"/>
  <c r="F51" i="4"/>
  <c r="F43" i="4"/>
  <c r="E41" i="4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E41" i="3"/>
  <c r="F90" i="3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89" i="3"/>
  <c r="F87" i="3"/>
  <c r="F85" i="3"/>
  <c r="F83" i="3"/>
  <c r="F81" i="3"/>
  <c r="F79" i="3"/>
  <c r="F77" i="3"/>
  <c r="F75" i="3"/>
  <c r="F73" i="3"/>
  <c r="F71" i="3"/>
  <c r="F69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D89" i="3"/>
  <c r="D87" i="3"/>
  <c r="D85" i="3"/>
  <c r="D83" i="3"/>
  <c r="D81" i="3"/>
  <c r="D79" i="3"/>
  <c r="D77" i="3"/>
  <c r="D75" i="3"/>
  <c r="D73" i="3"/>
  <c r="D71" i="3"/>
  <c r="D69" i="3"/>
  <c r="D67" i="3"/>
  <c r="D65" i="3"/>
  <c r="D63" i="3"/>
  <c r="D61" i="3"/>
  <c r="D59" i="3"/>
  <c r="D57" i="3"/>
  <c r="D55" i="3"/>
  <c r="D53" i="3"/>
  <c r="D51" i="3"/>
  <c r="D49" i="3"/>
  <c r="D47" i="3"/>
  <c r="D45" i="3"/>
  <c r="D43" i="3"/>
  <c r="D41" i="3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87" i="2"/>
  <c r="D77" i="2"/>
  <c r="D73" i="2"/>
  <c r="D67" i="2"/>
  <c r="D61" i="2"/>
  <c r="D53" i="2"/>
  <c r="D45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D89" i="2"/>
  <c r="D75" i="2"/>
  <c r="D71" i="2"/>
  <c r="D69" i="2"/>
  <c r="D65" i="2"/>
  <c r="D55" i="2"/>
  <c r="D47" i="2"/>
  <c r="D41" i="2"/>
  <c r="D79" i="2"/>
  <c r="D63" i="2"/>
  <c r="D49" i="2"/>
  <c r="D83" i="2"/>
  <c r="D57" i="2"/>
  <c r="E41" i="2"/>
  <c r="D85" i="2"/>
  <c r="D59" i="2"/>
  <c r="D43" i="2"/>
  <c r="F89" i="2"/>
  <c r="F87" i="2"/>
  <c r="F85" i="2"/>
  <c r="F83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D81" i="2"/>
  <c r="D51" i="2"/>
  <c r="F90" i="1"/>
  <c r="F62" i="1"/>
  <c r="F82" i="1"/>
  <c r="F70" i="1"/>
  <c r="F60" i="1"/>
  <c r="F52" i="1"/>
  <c r="F46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88" i="1"/>
  <c r="F76" i="1"/>
  <c r="F64" i="1"/>
  <c r="F54" i="1"/>
  <c r="F50" i="1"/>
  <c r="F42" i="1"/>
  <c r="E41" i="1"/>
  <c r="F86" i="1"/>
  <c r="F80" i="1"/>
  <c r="F72" i="1"/>
  <c r="F66" i="1"/>
  <c r="F56" i="1"/>
  <c r="F44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F84" i="1"/>
  <c r="F78" i="1"/>
  <c r="F74" i="1"/>
  <c r="F68" i="1"/>
  <c r="F58" i="1"/>
  <c r="F48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G56" i="69" l="1"/>
  <c r="E57" i="69"/>
  <c r="E59" i="68"/>
  <c r="G58" i="68"/>
  <c r="E55" i="67"/>
  <c r="G54" i="67"/>
  <c r="E55" i="66"/>
  <c r="G54" i="66"/>
  <c r="E57" i="65"/>
  <c r="G56" i="65"/>
  <c r="E58" i="64"/>
  <c r="G57" i="64"/>
  <c r="E58" i="63"/>
  <c r="G57" i="63"/>
  <c r="E56" i="62"/>
  <c r="G55" i="62"/>
  <c r="G54" i="61"/>
  <c r="E55" i="61"/>
  <c r="G55" i="60"/>
  <c r="E56" i="60"/>
  <c r="G53" i="59"/>
  <c r="E54" i="59"/>
  <c r="E59" i="58"/>
  <c r="G58" i="58"/>
  <c r="G55" i="57"/>
  <c r="E56" i="57"/>
  <c r="G57" i="56"/>
  <c r="E58" i="56"/>
  <c r="G55" i="55"/>
  <c r="E56" i="55"/>
  <c r="E55" i="54"/>
  <c r="G54" i="54"/>
  <c r="E56" i="53"/>
  <c r="G55" i="53"/>
  <c r="G56" i="52"/>
  <c r="E57" i="52"/>
  <c r="E58" i="51"/>
  <c r="G57" i="51"/>
  <c r="E55" i="50"/>
  <c r="G54" i="50"/>
  <c r="G54" i="48"/>
  <c r="E55" i="48"/>
  <c r="E55" i="47"/>
  <c r="G54" i="47"/>
  <c r="E56" i="46"/>
  <c r="G55" i="46"/>
  <c r="G54" i="45"/>
  <c r="E55" i="45"/>
  <c r="G56" i="44"/>
  <c r="E57" i="44"/>
  <c r="G54" i="43"/>
  <c r="E55" i="43"/>
  <c r="G56" i="42"/>
  <c r="E57" i="42"/>
  <c r="G54" i="41"/>
  <c r="E55" i="41"/>
  <c r="E55" i="40"/>
  <c r="G54" i="40"/>
  <c r="E62" i="39"/>
  <c r="G61" i="39"/>
  <c r="AB14" i="11"/>
  <c r="AB14" i="10"/>
  <c r="AB19" i="5"/>
  <c r="AB19" i="4"/>
  <c r="AB10" i="8"/>
  <c r="AB10" i="3"/>
  <c r="AB13" i="11"/>
  <c r="AB16" i="10"/>
  <c r="AB12" i="5"/>
  <c r="AB12" i="9"/>
  <c r="AB12" i="8"/>
  <c r="AB18" i="6"/>
  <c r="AB13" i="3"/>
  <c r="AB17" i="11"/>
  <c r="AB17" i="10"/>
  <c r="AB13" i="4"/>
  <c r="AB10" i="9"/>
  <c r="AB13" i="8"/>
  <c r="AB15" i="6"/>
  <c r="AB14" i="3"/>
  <c r="AB18" i="11"/>
  <c r="AB18" i="10"/>
  <c r="AB14" i="4"/>
  <c r="AB13" i="9"/>
  <c r="AB14" i="8"/>
  <c r="AB19" i="6"/>
  <c r="AB15" i="3"/>
  <c r="AB19" i="11"/>
  <c r="AB19" i="10"/>
  <c r="AB14" i="5"/>
  <c r="AB12" i="4"/>
  <c r="AB14" i="9"/>
  <c r="AB15" i="8"/>
  <c r="AB10" i="6"/>
  <c r="AB16" i="3"/>
  <c r="AB10" i="11"/>
  <c r="AB10" i="10"/>
  <c r="AB15" i="5"/>
  <c r="AB11" i="4"/>
  <c r="AB15" i="9"/>
  <c r="AB16" i="8"/>
  <c r="AB11" i="6"/>
  <c r="AB17" i="3"/>
  <c r="AB11" i="11"/>
  <c r="AB16" i="5"/>
  <c r="AB15" i="4"/>
  <c r="AB16" i="9"/>
  <c r="AB17" i="8"/>
  <c r="AB12" i="6"/>
  <c r="AB18" i="3"/>
  <c r="AB12" i="11"/>
  <c r="AB13" i="5"/>
  <c r="AB16" i="4"/>
  <c r="AB17" i="9"/>
  <c r="AB18" i="8"/>
  <c r="AB13" i="6"/>
  <c r="AB19" i="3"/>
  <c r="AB12" i="10"/>
  <c r="AB17" i="5"/>
  <c r="AB17" i="4"/>
  <c r="AB18" i="9"/>
  <c r="AB14" i="6"/>
  <c r="AB13" i="10"/>
  <c r="AB18" i="5"/>
  <c r="AB18" i="4"/>
  <c r="AB19" i="9"/>
  <c r="E47" i="29"/>
  <c r="E48" i="29" s="1"/>
  <c r="G48" i="29" s="1"/>
  <c r="E48" i="28"/>
  <c r="G47" i="28"/>
  <c r="E46" i="23"/>
  <c r="G45" i="23"/>
  <c r="E46" i="24"/>
  <c r="G46" i="24" s="1"/>
  <c r="E47" i="21"/>
  <c r="G46" i="21"/>
  <c r="G46" i="27"/>
  <c r="E47" i="27"/>
  <c r="G48" i="26"/>
  <c r="E49" i="26"/>
  <c r="G47" i="25"/>
  <c r="E48" i="25"/>
  <c r="E48" i="22"/>
  <c r="G47" i="22"/>
  <c r="G46" i="20"/>
  <c r="E47" i="20"/>
  <c r="E47" i="19"/>
  <c r="G46" i="19"/>
  <c r="G45" i="13"/>
  <c r="E45" i="16"/>
  <c r="G44" i="16"/>
  <c r="G45" i="15"/>
  <c r="E46" i="15"/>
  <c r="G46" i="14"/>
  <c r="E47" i="14"/>
  <c r="E47" i="13"/>
  <c r="G46" i="13"/>
  <c r="E44" i="12"/>
  <c r="G43" i="12"/>
  <c r="G41" i="10"/>
  <c r="G41" i="8"/>
  <c r="E42" i="7"/>
  <c r="E43" i="7" s="1"/>
  <c r="E44" i="7" s="1"/>
  <c r="E42" i="6"/>
  <c r="E43" i="6" s="1"/>
  <c r="G41" i="6"/>
  <c r="G41" i="4"/>
  <c r="G41" i="3"/>
  <c r="E42" i="3"/>
  <c r="E43" i="3" s="1"/>
  <c r="G41" i="1"/>
  <c r="G41" i="11"/>
  <c r="E42" i="11"/>
  <c r="E43" i="11" s="1"/>
  <c r="E42" i="10"/>
  <c r="G42" i="10" s="1"/>
  <c r="E42" i="9"/>
  <c r="E43" i="9" s="1"/>
  <c r="E44" i="9" s="1"/>
  <c r="G41" i="9"/>
  <c r="E42" i="8"/>
  <c r="E43" i="8" s="1"/>
  <c r="G41" i="7"/>
  <c r="G41" i="5"/>
  <c r="E42" i="5"/>
  <c r="G42" i="5" s="1"/>
  <c r="E42" i="4"/>
  <c r="G42" i="4" s="1"/>
  <c r="G41" i="2"/>
  <c r="E42" i="2"/>
  <c r="E43" i="2" s="1"/>
  <c r="E42" i="1"/>
  <c r="G42" i="1" s="1"/>
  <c r="G57" i="69" l="1"/>
  <c r="E58" i="69"/>
  <c r="E60" i="68"/>
  <c r="G59" i="68"/>
  <c r="E56" i="67"/>
  <c r="G55" i="67"/>
  <c r="G55" i="66"/>
  <c r="E56" i="66"/>
  <c r="G57" i="65"/>
  <c r="E58" i="65"/>
  <c r="E59" i="64"/>
  <c r="G58" i="64"/>
  <c r="G58" i="63"/>
  <c r="E59" i="63"/>
  <c r="G56" i="62"/>
  <c r="E57" i="62"/>
  <c r="E56" i="61"/>
  <c r="G55" i="61"/>
  <c r="E57" i="60"/>
  <c r="G56" i="60"/>
  <c r="G54" i="59"/>
  <c r="E55" i="59"/>
  <c r="E60" i="58"/>
  <c r="G59" i="58"/>
  <c r="E57" i="57"/>
  <c r="G56" i="57"/>
  <c r="E59" i="56"/>
  <c r="G58" i="56"/>
  <c r="E57" i="55"/>
  <c r="G56" i="55"/>
  <c r="G55" i="54"/>
  <c r="E56" i="54"/>
  <c r="E57" i="53"/>
  <c r="G56" i="53"/>
  <c r="G57" i="52"/>
  <c r="E58" i="52"/>
  <c r="G58" i="51"/>
  <c r="E59" i="51"/>
  <c r="E56" i="50"/>
  <c r="G55" i="50"/>
  <c r="E56" i="48"/>
  <c r="G55" i="48"/>
  <c r="G55" i="47"/>
  <c r="E56" i="47"/>
  <c r="E57" i="46"/>
  <c r="G56" i="46"/>
  <c r="G55" i="45"/>
  <c r="E56" i="45"/>
  <c r="E58" i="44"/>
  <c r="G57" i="44"/>
  <c r="G55" i="43"/>
  <c r="E56" i="43"/>
  <c r="E58" i="42"/>
  <c r="G57" i="42"/>
  <c r="G55" i="41"/>
  <c r="E56" i="41"/>
  <c r="G55" i="40"/>
  <c r="E56" i="40"/>
  <c r="E63" i="39"/>
  <c r="G62" i="39"/>
  <c r="E49" i="29"/>
  <c r="E50" i="29" s="1"/>
  <c r="G47" i="29"/>
  <c r="E49" i="28"/>
  <c r="G48" i="28"/>
  <c r="E47" i="23"/>
  <c r="G46" i="23"/>
  <c r="E47" i="24"/>
  <c r="G47" i="24" s="1"/>
  <c r="G47" i="21"/>
  <c r="E48" i="21"/>
  <c r="G47" i="27"/>
  <c r="E48" i="27"/>
  <c r="G49" i="26"/>
  <c r="E50" i="26"/>
  <c r="E49" i="25"/>
  <c r="G48" i="25"/>
  <c r="E49" i="22"/>
  <c r="G48" i="22"/>
  <c r="G47" i="20"/>
  <c r="E48" i="20"/>
  <c r="G47" i="19"/>
  <c r="E48" i="19"/>
  <c r="E46" i="16"/>
  <c r="G45" i="16"/>
  <c r="E47" i="15"/>
  <c r="G46" i="15"/>
  <c r="E48" i="14"/>
  <c r="G47" i="14"/>
  <c r="G47" i="13"/>
  <c r="E48" i="13"/>
  <c r="E45" i="12"/>
  <c r="G44" i="12"/>
  <c r="G42" i="9"/>
  <c r="G42" i="7"/>
  <c r="G43" i="7"/>
  <c r="G42" i="6"/>
  <c r="E44" i="6"/>
  <c r="G44" i="6" s="1"/>
  <c r="G43" i="6"/>
  <c r="E43" i="5"/>
  <c r="G43" i="5" s="1"/>
  <c r="E43" i="4"/>
  <c r="G43" i="4" s="1"/>
  <c r="E44" i="3"/>
  <c r="G44" i="3" s="1"/>
  <c r="G43" i="3"/>
  <c r="G42" i="3"/>
  <c r="G43" i="11"/>
  <c r="E44" i="11"/>
  <c r="G42" i="11"/>
  <c r="E43" i="10"/>
  <c r="G44" i="9"/>
  <c r="E45" i="9"/>
  <c r="G43" i="9"/>
  <c r="E44" i="8"/>
  <c r="G43" i="8"/>
  <c r="G42" i="8"/>
  <c r="E45" i="7"/>
  <c r="G44" i="7"/>
  <c r="E44" i="2"/>
  <c r="G43" i="2"/>
  <c r="G42" i="2"/>
  <c r="E43" i="1"/>
  <c r="G43" i="1" s="1"/>
  <c r="G58" i="69" l="1"/>
  <c r="E59" i="69"/>
  <c r="E61" i="68"/>
  <c r="G60" i="68"/>
  <c r="G56" i="67"/>
  <c r="E57" i="67"/>
  <c r="G56" i="66"/>
  <c r="E57" i="66"/>
  <c r="E59" i="65"/>
  <c r="G58" i="65"/>
  <c r="G59" i="64"/>
  <c r="E60" i="64"/>
  <c r="E60" i="63"/>
  <c r="G59" i="63"/>
  <c r="E58" i="62"/>
  <c r="G57" i="62"/>
  <c r="E57" i="61"/>
  <c r="G56" i="61"/>
  <c r="E58" i="60"/>
  <c r="G57" i="60"/>
  <c r="E56" i="59"/>
  <c r="G55" i="59"/>
  <c r="E61" i="58"/>
  <c r="G60" i="58"/>
  <c r="G57" i="57"/>
  <c r="E58" i="57"/>
  <c r="G59" i="56"/>
  <c r="E60" i="56"/>
  <c r="G57" i="55"/>
  <c r="E58" i="55"/>
  <c r="E57" i="54"/>
  <c r="G56" i="54"/>
  <c r="G57" i="53"/>
  <c r="E58" i="53"/>
  <c r="E59" i="52"/>
  <c r="G58" i="52"/>
  <c r="E60" i="51"/>
  <c r="G59" i="51"/>
  <c r="E57" i="50"/>
  <c r="G56" i="50"/>
  <c r="G56" i="48"/>
  <c r="E57" i="48"/>
  <c r="G56" i="47"/>
  <c r="E57" i="47"/>
  <c r="E58" i="46"/>
  <c r="G57" i="46"/>
  <c r="G56" i="45"/>
  <c r="E57" i="45"/>
  <c r="E59" i="44"/>
  <c r="G58" i="44"/>
  <c r="E57" i="43"/>
  <c r="G56" i="43"/>
  <c r="E59" i="42"/>
  <c r="G58" i="42"/>
  <c r="E57" i="41"/>
  <c r="G56" i="41"/>
  <c r="E57" i="40"/>
  <c r="G56" i="40"/>
  <c r="E64" i="39"/>
  <c r="G63" i="39"/>
  <c r="G49" i="29"/>
  <c r="E50" i="28"/>
  <c r="G49" i="28"/>
  <c r="G47" i="23"/>
  <c r="E48" i="23"/>
  <c r="E48" i="24"/>
  <c r="G48" i="24" s="1"/>
  <c r="G48" i="21"/>
  <c r="E49" i="21"/>
  <c r="E51" i="29"/>
  <c r="G50" i="29"/>
  <c r="G48" i="27"/>
  <c r="E49" i="27"/>
  <c r="E51" i="26"/>
  <c r="G50" i="26"/>
  <c r="G49" i="25"/>
  <c r="E50" i="25"/>
  <c r="G49" i="22"/>
  <c r="E50" i="22"/>
  <c r="G48" i="20"/>
  <c r="E49" i="20"/>
  <c r="E49" i="19"/>
  <c r="G48" i="19"/>
  <c r="E47" i="16"/>
  <c r="G46" i="16"/>
  <c r="G47" i="15"/>
  <c r="E48" i="15"/>
  <c r="E49" i="14"/>
  <c r="G48" i="14"/>
  <c r="G48" i="13"/>
  <c r="E49" i="13"/>
  <c r="E46" i="12"/>
  <c r="G45" i="12"/>
  <c r="E45" i="6"/>
  <c r="G45" i="6" s="1"/>
  <c r="E44" i="5"/>
  <c r="E45" i="5" s="1"/>
  <c r="E44" i="4"/>
  <c r="G44" i="4" s="1"/>
  <c r="E45" i="3"/>
  <c r="G45" i="3" s="1"/>
  <c r="E45" i="11"/>
  <c r="G44" i="11"/>
  <c r="E44" i="10"/>
  <c r="G43" i="10"/>
  <c r="E46" i="9"/>
  <c r="G45" i="9"/>
  <c r="G44" i="8"/>
  <c r="E45" i="8"/>
  <c r="G45" i="7"/>
  <c r="E46" i="7"/>
  <c r="G44" i="2"/>
  <c r="E45" i="2"/>
  <c r="E44" i="1"/>
  <c r="G44" i="1" s="1"/>
  <c r="E60" i="69" l="1"/>
  <c r="G59" i="69"/>
  <c r="G61" i="68"/>
  <c r="E62" i="68"/>
  <c r="G57" i="67"/>
  <c r="E58" i="67"/>
  <c r="G57" i="66"/>
  <c r="E58" i="66"/>
  <c r="E60" i="65"/>
  <c r="G59" i="65"/>
  <c r="E61" i="64"/>
  <c r="G60" i="64"/>
  <c r="E61" i="63"/>
  <c r="G60" i="63"/>
  <c r="E59" i="62"/>
  <c r="G58" i="62"/>
  <c r="E58" i="61"/>
  <c r="G57" i="61"/>
  <c r="E59" i="60"/>
  <c r="G58" i="60"/>
  <c r="G56" i="59"/>
  <c r="E57" i="59"/>
  <c r="G61" i="58"/>
  <c r="E62" i="58"/>
  <c r="E59" i="57"/>
  <c r="G58" i="57"/>
  <c r="E61" i="56"/>
  <c r="G60" i="56"/>
  <c r="E59" i="55"/>
  <c r="G58" i="55"/>
  <c r="G57" i="54"/>
  <c r="E58" i="54"/>
  <c r="E59" i="53"/>
  <c r="G58" i="53"/>
  <c r="G59" i="52"/>
  <c r="E60" i="52"/>
  <c r="E61" i="51"/>
  <c r="G60" i="51"/>
  <c r="G57" i="50"/>
  <c r="E58" i="50"/>
  <c r="G57" i="48"/>
  <c r="E58" i="48"/>
  <c r="E58" i="47"/>
  <c r="G57" i="47"/>
  <c r="E59" i="46"/>
  <c r="G58" i="46"/>
  <c r="E58" i="45"/>
  <c r="G57" i="45"/>
  <c r="G59" i="44"/>
  <c r="E60" i="44"/>
  <c r="G57" i="43"/>
  <c r="E58" i="43"/>
  <c r="G59" i="42"/>
  <c r="E60" i="42"/>
  <c r="G57" i="41"/>
  <c r="E58" i="41"/>
  <c r="G57" i="40"/>
  <c r="E58" i="40"/>
  <c r="E65" i="39"/>
  <c r="G64" i="39"/>
  <c r="G50" i="28"/>
  <c r="E51" i="28"/>
  <c r="G48" i="23"/>
  <c r="E49" i="23"/>
  <c r="E49" i="24"/>
  <c r="G49" i="24" s="1"/>
  <c r="G49" i="21"/>
  <c r="E50" i="21"/>
  <c r="E52" i="29"/>
  <c r="G51" i="29"/>
  <c r="G49" i="27"/>
  <c r="E50" i="27"/>
  <c r="E52" i="26"/>
  <c r="G51" i="26"/>
  <c r="G50" i="25"/>
  <c r="E51" i="25"/>
  <c r="E51" i="22"/>
  <c r="G50" i="22"/>
  <c r="E50" i="20"/>
  <c r="G49" i="20"/>
  <c r="G49" i="19"/>
  <c r="E50" i="19"/>
  <c r="E48" i="16"/>
  <c r="G47" i="16"/>
  <c r="E49" i="15"/>
  <c r="G48" i="15"/>
  <c r="E50" i="14"/>
  <c r="G49" i="14"/>
  <c r="G49" i="13"/>
  <c r="E50" i="13"/>
  <c r="G46" i="12"/>
  <c r="E47" i="12"/>
  <c r="E46" i="6"/>
  <c r="G46" i="6" s="1"/>
  <c r="G44" i="5"/>
  <c r="E45" i="4"/>
  <c r="G45" i="4" s="1"/>
  <c r="E46" i="3"/>
  <c r="E47" i="3" s="1"/>
  <c r="E45" i="1"/>
  <c r="G45" i="1" s="1"/>
  <c r="G45" i="11"/>
  <c r="E46" i="11"/>
  <c r="G44" i="10"/>
  <c r="E45" i="10"/>
  <c r="G46" i="9"/>
  <c r="E47" i="9"/>
  <c r="G45" i="8"/>
  <c r="E46" i="8"/>
  <c r="G46" i="7"/>
  <c r="E47" i="7"/>
  <c r="G45" i="5"/>
  <c r="E46" i="5"/>
  <c r="G45" i="2"/>
  <c r="E46" i="2"/>
  <c r="G60" i="69" l="1"/>
  <c r="E61" i="69"/>
  <c r="E63" i="68"/>
  <c r="G62" i="68"/>
  <c r="E59" i="67"/>
  <c r="G58" i="67"/>
  <c r="E59" i="66"/>
  <c r="G58" i="66"/>
  <c r="G60" i="65"/>
  <c r="E61" i="65"/>
  <c r="E62" i="64"/>
  <c r="G61" i="64"/>
  <c r="E62" i="63"/>
  <c r="G61" i="63"/>
  <c r="G59" i="62"/>
  <c r="E60" i="62"/>
  <c r="E59" i="61"/>
  <c r="G58" i="61"/>
  <c r="G59" i="60"/>
  <c r="E60" i="60"/>
  <c r="E58" i="59"/>
  <c r="G57" i="59"/>
  <c r="E63" i="58"/>
  <c r="G62" i="58"/>
  <c r="G59" i="57"/>
  <c r="E60" i="57"/>
  <c r="G61" i="56"/>
  <c r="E62" i="56"/>
  <c r="G59" i="55"/>
  <c r="E60" i="55"/>
  <c r="E59" i="54"/>
  <c r="G58" i="54"/>
  <c r="G59" i="53"/>
  <c r="E60" i="53"/>
  <c r="E61" i="52"/>
  <c r="G60" i="52"/>
  <c r="G61" i="51"/>
  <c r="E62" i="51"/>
  <c r="G58" i="50"/>
  <c r="E59" i="50"/>
  <c r="E59" i="48"/>
  <c r="G58" i="48"/>
  <c r="E59" i="47"/>
  <c r="G58" i="47"/>
  <c r="G59" i="46"/>
  <c r="E60" i="46"/>
  <c r="E59" i="45"/>
  <c r="G58" i="45"/>
  <c r="G60" i="44"/>
  <c r="E61" i="44"/>
  <c r="E59" i="43"/>
  <c r="G58" i="43"/>
  <c r="E61" i="42"/>
  <c r="G60" i="42"/>
  <c r="E59" i="41"/>
  <c r="G58" i="41"/>
  <c r="G58" i="40"/>
  <c r="E59" i="40"/>
  <c r="E66" i="39"/>
  <c r="G65" i="39"/>
  <c r="G51" i="28"/>
  <c r="E52" i="28"/>
  <c r="E50" i="23"/>
  <c r="G49" i="23"/>
  <c r="E50" i="24"/>
  <c r="G50" i="21"/>
  <c r="E51" i="21"/>
  <c r="G52" i="29"/>
  <c r="E53" i="29"/>
  <c r="E51" i="27"/>
  <c r="G50" i="27"/>
  <c r="E53" i="26"/>
  <c r="G52" i="26"/>
  <c r="G51" i="25"/>
  <c r="E52" i="25"/>
  <c r="G51" i="22"/>
  <c r="E52" i="22"/>
  <c r="E51" i="20"/>
  <c r="G50" i="20"/>
  <c r="E51" i="19"/>
  <c r="G50" i="19"/>
  <c r="E49" i="16"/>
  <c r="G48" i="16"/>
  <c r="G49" i="15"/>
  <c r="E50" i="15"/>
  <c r="E51" i="14"/>
  <c r="G50" i="14"/>
  <c r="G50" i="13"/>
  <c r="E51" i="13"/>
  <c r="E48" i="12"/>
  <c r="G47" i="12"/>
  <c r="E47" i="6"/>
  <c r="G47" i="6" s="1"/>
  <c r="E46" i="4"/>
  <c r="G46" i="4" s="1"/>
  <c r="G46" i="3"/>
  <c r="E46" i="1"/>
  <c r="G46" i="1" s="1"/>
  <c r="G46" i="11"/>
  <c r="E47" i="11"/>
  <c r="E46" i="10"/>
  <c r="G45" i="10"/>
  <c r="E48" i="9"/>
  <c r="G47" i="9"/>
  <c r="G46" i="8"/>
  <c r="E47" i="8"/>
  <c r="G47" i="7"/>
  <c r="E48" i="7"/>
  <c r="E47" i="5"/>
  <c r="G46" i="5"/>
  <c r="G47" i="3"/>
  <c r="E48" i="3"/>
  <c r="E47" i="2"/>
  <c r="G46" i="2"/>
  <c r="E62" i="69" l="1"/>
  <c r="G61" i="69"/>
  <c r="G63" i="68"/>
  <c r="E64" i="68"/>
  <c r="G59" i="67"/>
  <c r="E60" i="67"/>
  <c r="E60" i="66"/>
  <c r="G59" i="66"/>
  <c r="G61" i="65"/>
  <c r="E62" i="65"/>
  <c r="E63" i="64"/>
  <c r="G62" i="64"/>
  <c r="E63" i="63"/>
  <c r="G62" i="63"/>
  <c r="G60" i="62"/>
  <c r="E61" i="62"/>
  <c r="E60" i="61"/>
  <c r="G59" i="61"/>
  <c r="G60" i="60"/>
  <c r="E61" i="60"/>
  <c r="G58" i="59"/>
  <c r="E59" i="59"/>
  <c r="G63" i="58"/>
  <c r="E64" i="58"/>
  <c r="E61" i="57"/>
  <c r="G60" i="57"/>
  <c r="E63" i="56"/>
  <c r="G62" i="56"/>
  <c r="G60" i="55"/>
  <c r="E61" i="55"/>
  <c r="G59" i="54"/>
  <c r="E60" i="54"/>
  <c r="E61" i="53"/>
  <c r="G60" i="53"/>
  <c r="E62" i="52"/>
  <c r="G61" i="52"/>
  <c r="E63" i="51"/>
  <c r="G62" i="51"/>
  <c r="E60" i="50"/>
  <c r="G59" i="50"/>
  <c r="G59" i="48"/>
  <c r="E60" i="48"/>
  <c r="E60" i="47"/>
  <c r="G59" i="47"/>
  <c r="E61" i="46"/>
  <c r="G60" i="46"/>
  <c r="E60" i="45"/>
  <c r="G59" i="45"/>
  <c r="E62" i="44"/>
  <c r="G61" i="44"/>
  <c r="G59" i="43"/>
  <c r="E60" i="43"/>
  <c r="E62" i="42"/>
  <c r="G61" i="42"/>
  <c r="G59" i="41"/>
  <c r="E60" i="41"/>
  <c r="G59" i="40"/>
  <c r="E60" i="40"/>
  <c r="E67" i="39"/>
  <c r="G66" i="39"/>
  <c r="E53" i="28"/>
  <c r="G52" i="28"/>
  <c r="E51" i="23"/>
  <c r="G50" i="23"/>
  <c r="G50" i="24"/>
  <c r="E51" i="24"/>
  <c r="G51" i="21"/>
  <c r="E52" i="21"/>
  <c r="G53" i="29"/>
  <c r="E54" i="29"/>
  <c r="E52" i="27"/>
  <c r="G51" i="27"/>
  <c r="E54" i="26"/>
  <c r="G53" i="26"/>
  <c r="E53" i="25"/>
  <c r="G52" i="25"/>
  <c r="E53" i="22"/>
  <c r="G52" i="22"/>
  <c r="G51" i="20"/>
  <c r="E52" i="20"/>
  <c r="G51" i="19"/>
  <c r="E52" i="19"/>
  <c r="E50" i="16"/>
  <c r="G49" i="16"/>
  <c r="E51" i="15"/>
  <c r="G50" i="15"/>
  <c r="G51" i="14"/>
  <c r="E52" i="14"/>
  <c r="E52" i="13"/>
  <c r="G51" i="13"/>
  <c r="G48" i="12"/>
  <c r="E49" i="12"/>
  <c r="E48" i="6"/>
  <c r="G48" i="6" s="1"/>
  <c r="E47" i="4"/>
  <c r="E48" i="4" s="1"/>
  <c r="E47" i="1"/>
  <c r="E48" i="1" s="1"/>
  <c r="G47" i="11"/>
  <c r="E48" i="11"/>
  <c r="G46" i="10"/>
  <c r="E47" i="10"/>
  <c r="G48" i="9"/>
  <c r="E49" i="9"/>
  <c r="G47" i="8"/>
  <c r="E48" i="8"/>
  <c r="E49" i="7"/>
  <c r="G48" i="7"/>
  <c r="E48" i="5"/>
  <c r="G47" i="5"/>
  <c r="E49" i="3"/>
  <c r="G48" i="3"/>
  <c r="E48" i="2"/>
  <c r="G47" i="2"/>
  <c r="G62" i="69" l="1"/>
  <c r="E63" i="69"/>
  <c r="E65" i="68"/>
  <c r="G64" i="68"/>
  <c r="G60" i="67"/>
  <c r="E61" i="67"/>
  <c r="E61" i="66"/>
  <c r="G60" i="66"/>
  <c r="G62" i="65"/>
  <c r="E63" i="65"/>
  <c r="G63" i="64"/>
  <c r="E64" i="64"/>
  <c r="E64" i="63"/>
  <c r="G63" i="63"/>
  <c r="E62" i="62"/>
  <c r="G61" i="62"/>
  <c r="G60" i="61"/>
  <c r="E61" i="61"/>
  <c r="G61" i="60"/>
  <c r="E62" i="60"/>
  <c r="G59" i="59"/>
  <c r="E60" i="59"/>
  <c r="E65" i="58"/>
  <c r="G64" i="58"/>
  <c r="G61" i="57"/>
  <c r="E62" i="57"/>
  <c r="G63" i="56"/>
  <c r="E64" i="56"/>
  <c r="E62" i="55"/>
  <c r="G61" i="55"/>
  <c r="E61" i="54"/>
  <c r="G60" i="54"/>
  <c r="G61" i="53"/>
  <c r="E62" i="53"/>
  <c r="E63" i="52"/>
  <c r="G62" i="52"/>
  <c r="E64" i="51"/>
  <c r="G63" i="51"/>
  <c r="G60" i="50"/>
  <c r="E61" i="50"/>
  <c r="G60" i="48"/>
  <c r="E61" i="48"/>
  <c r="G60" i="47"/>
  <c r="E61" i="47"/>
  <c r="G61" i="46"/>
  <c r="E62" i="46"/>
  <c r="G60" i="45"/>
  <c r="E61" i="45"/>
  <c r="G62" i="44"/>
  <c r="E63" i="44"/>
  <c r="G60" i="43"/>
  <c r="E61" i="43"/>
  <c r="E63" i="42"/>
  <c r="G62" i="42"/>
  <c r="E61" i="41"/>
  <c r="G60" i="41"/>
  <c r="E61" i="40"/>
  <c r="G60" i="40"/>
  <c r="E68" i="39"/>
  <c r="G67" i="39"/>
  <c r="G53" i="28"/>
  <c r="E54" i="28"/>
  <c r="G51" i="23"/>
  <c r="E52" i="23"/>
  <c r="E52" i="24"/>
  <c r="G51" i="24"/>
  <c r="G52" i="21"/>
  <c r="E53" i="21"/>
  <c r="G54" i="29"/>
  <c r="E55" i="29"/>
  <c r="E53" i="27"/>
  <c r="G52" i="27"/>
  <c r="E55" i="26"/>
  <c r="G54" i="26"/>
  <c r="E54" i="25"/>
  <c r="G53" i="25"/>
  <c r="E54" i="22"/>
  <c r="G53" i="22"/>
  <c r="G52" i="20"/>
  <c r="E53" i="20"/>
  <c r="E53" i="19"/>
  <c r="G52" i="19"/>
  <c r="G50" i="16"/>
  <c r="E51" i="16"/>
  <c r="G51" i="15"/>
  <c r="E52" i="15"/>
  <c r="G52" i="14"/>
  <c r="E53" i="14"/>
  <c r="E53" i="13"/>
  <c r="G52" i="13"/>
  <c r="E50" i="12"/>
  <c r="G49" i="12"/>
  <c r="E49" i="6"/>
  <c r="G49" i="6" s="1"/>
  <c r="G47" i="4"/>
  <c r="G47" i="1"/>
  <c r="G48" i="11"/>
  <c r="E49" i="11"/>
  <c r="G47" i="10"/>
  <c r="E48" i="10"/>
  <c r="G49" i="9"/>
  <c r="E50" i="9"/>
  <c r="G48" i="8"/>
  <c r="E49" i="8"/>
  <c r="G49" i="7"/>
  <c r="E50" i="7"/>
  <c r="E49" i="5"/>
  <c r="G48" i="5"/>
  <c r="G48" i="4"/>
  <c r="E49" i="4"/>
  <c r="G49" i="3"/>
  <c r="E50" i="3"/>
  <c r="E49" i="2"/>
  <c r="G48" i="2"/>
  <c r="E49" i="1"/>
  <c r="G48" i="1"/>
  <c r="G63" i="69" l="1"/>
  <c r="E64" i="69"/>
  <c r="G65" i="68"/>
  <c r="E66" i="68"/>
  <c r="G61" i="67"/>
  <c r="E62" i="67"/>
  <c r="G61" i="66"/>
  <c r="E62" i="66"/>
  <c r="E64" i="65"/>
  <c r="G63" i="65"/>
  <c r="G64" i="64"/>
  <c r="E65" i="64"/>
  <c r="G64" i="63"/>
  <c r="E65" i="63"/>
  <c r="G62" i="62"/>
  <c r="E63" i="62"/>
  <c r="E62" i="61"/>
  <c r="G61" i="61"/>
  <c r="E63" i="60"/>
  <c r="G62" i="60"/>
  <c r="G60" i="59"/>
  <c r="E61" i="59"/>
  <c r="E66" i="58"/>
  <c r="G65" i="58"/>
  <c r="E63" i="57"/>
  <c r="G62" i="57"/>
  <c r="E65" i="56"/>
  <c r="G64" i="56"/>
  <c r="E63" i="55"/>
  <c r="G62" i="55"/>
  <c r="G61" i="54"/>
  <c r="E62" i="54"/>
  <c r="E63" i="53"/>
  <c r="G62" i="53"/>
  <c r="G63" i="52"/>
  <c r="E64" i="52"/>
  <c r="G64" i="51"/>
  <c r="E65" i="51"/>
  <c r="G61" i="50"/>
  <c r="E62" i="50"/>
  <c r="G61" i="48"/>
  <c r="E62" i="48"/>
  <c r="G61" i="47"/>
  <c r="E62" i="47"/>
  <c r="G62" i="46"/>
  <c r="E63" i="46"/>
  <c r="G61" i="45"/>
  <c r="E62" i="45"/>
  <c r="G63" i="44"/>
  <c r="E64" i="44"/>
  <c r="E62" i="43"/>
  <c r="G61" i="43"/>
  <c r="E64" i="42"/>
  <c r="G63" i="42"/>
  <c r="G61" i="41"/>
  <c r="E62" i="41"/>
  <c r="G61" i="40"/>
  <c r="E62" i="40"/>
  <c r="G68" i="39"/>
  <c r="E69" i="39"/>
  <c r="E55" i="28"/>
  <c r="G54" i="28"/>
  <c r="E53" i="23"/>
  <c r="G52" i="23"/>
  <c r="E53" i="24"/>
  <c r="G52" i="24"/>
  <c r="G53" i="21"/>
  <c r="E54" i="21"/>
  <c r="G55" i="29"/>
  <c r="E56" i="29"/>
  <c r="G53" i="27"/>
  <c r="E54" i="27"/>
  <c r="G55" i="26"/>
  <c r="E56" i="26"/>
  <c r="G54" i="25"/>
  <c r="E55" i="25"/>
  <c r="G54" i="22"/>
  <c r="E55" i="22"/>
  <c r="G53" i="20"/>
  <c r="E54" i="20"/>
  <c r="G53" i="19"/>
  <c r="E54" i="19"/>
  <c r="E52" i="16"/>
  <c r="G51" i="16"/>
  <c r="E53" i="15"/>
  <c r="G52" i="15"/>
  <c r="G53" i="14"/>
  <c r="E54" i="14"/>
  <c r="G53" i="13"/>
  <c r="E54" i="13"/>
  <c r="G50" i="12"/>
  <c r="E51" i="12"/>
  <c r="E50" i="6"/>
  <c r="G50" i="6" s="1"/>
  <c r="E50" i="11"/>
  <c r="G49" i="11"/>
  <c r="E49" i="10"/>
  <c r="G48" i="10"/>
  <c r="E51" i="9"/>
  <c r="G50" i="9"/>
  <c r="G49" i="8"/>
  <c r="E50" i="8"/>
  <c r="E51" i="7"/>
  <c r="G50" i="7"/>
  <c r="G49" i="5"/>
  <c r="E50" i="5"/>
  <c r="G49" i="4"/>
  <c r="E50" i="4"/>
  <c r="G50" i="3"/>
  <c r="E51" i="3"/>
  <c r="G49" i="2"/>
  <c r="E50" i="2"/>
  <c r="E50" i="1"/>
  <c r="G49" i="1"/>
  <c r="E65" i="69" l="1"/>
  <c r="G64" i="69"/>
  <c r="E67" i="68"/>
  <c r="G66" i="68"/>
  <c r="E63" i="67"/>
  <c r="G62" i="67"/>
  <c r="E63" i="66"/>
  <c r="G62" i="66"/>
  <c r="E65" i="65"/>
  <c r="G64" i="65"/>
  <c r="E66" i="64"/>
  <c r="G65" i="64"/>
  <c r="E66" i="63"/>
  <c r="G65" i="63"/>
  <c r="E64" i="62"/>
  <c r="G63" i="62"/>
  <c r="E63" i="61"/>
  <c r="G62" i="61"/>
  <c r="G63" i="60"/>
  <c r="E64" i="60"/>
  <c r="G61" i="59"/>
  <c r="E62" i="59"/>
  <c r="E67" i="58"/>
  <c r="G66" i="58"/>
  <c r="E64" i="57"/>
  <c r="G63" i="57"/>
  <c r="E66" i="56"/>
  <c r="G65" i="56"/>
  <c r="G63" i="55"/>
  <c r="E64" i="55"/>
  <c r="E63" i="54"/>
  <c r="G62" i="54"/>
  <c r="G63" i="53"/>
  <c r="E64" i="53"/>
  <c r="G64" i="52"/>
  <c r="E65" i="52"/>
  <c r="E66" i="51"/>
  <c r="G65" i="51"/>
  <c r="G62" i="50"/>
  <c r="E63" i="50"/>
  <c r="G62" i="48"/>
  <c r="E63" i="48"/>
  <c r="G62" i="47"/>
  <c r="E63" i="47"/>
  <c r="E64" i="46"/>
  <c r="G63" i="46"/>
  <c r="E63" i="45"/>
  <c r="G62" i="45"/>
  <c r="E65" i="44"/>
  <c r="G64" i="44"/>
  <c r="E63" i="43"/>
  <c r="G62" i="43"/>
  <c r="G64" i="42"/>
  <c r="E65" i="42"/>
  <c r="G62" i="41"/>
  <c r="E63" i="41"/>
  <c r="E63" i="40"/>
  <c r="G62" i="40"/>
  <c r="E70" i="39"/>
  <c r="G69" i="39"/>
  <c r="E56" i="28"/>
  <c r="G55" i="28"/>
  <c r="E54" i="23"/>
  <c r="G53" i="23"/>
  <c r="E54" i="24"/>
  <c r="G53" i="24"/>
  <c r="E55" i="21"/>
  <c r="G54" i="21"/>
  <c r="G56" i="29"/>
  <c r="E57" i="29"/>
  <c r="E55" i="27"/>
  <c r="G54" i="27"/>
  <c r="G56" i="26"/>
  <c r="E57" i="26"/>
  <c r="G55" i="25"/>
  <c r="E56" i="25"/>
  <c r="E56" i="22"/>
  <c r="G55" i="22"/>
  <c r="E55" i="20"/>
  <c r="G54" i="20"/>
  <c r="E55" i="19"/>
  <c r="G54" i="19"/>
  <c r="G52" i="16"/>
  <c r="E53" i="16"/>
  <c r="E54" i="15"/>
  <c r="G53" i="15"/>
  <c r="E55" i="14"/>
  <c r="G54" i="14"/>
  <c r="E55" i="13"/>
  <c r="G54" i="13"/>
  <c r="E52" i="12"/>
  <c r="G51" i="12"/>
  <c r="E51" i="6"/>
  <c r="G51" i="6" s="1"/>
  <c r="E51" i="11"/>
  <c r="G50" i="11"/>
  <c r="G49" i="10"/>
  <c r="E50" i="10"/>
  <c r="G51" i="9"/>
  <c r="E52" i="9"/>
  <c r="E51" i="8"/>
  <c r="G50" i="8"/>
  <c r="G51" i="7"/>
  <c r="E52" i="7"/>
  <c r="G50" i="5"/>
  <c r="E51" i="5"/>
  <c r="G50" i="4"/>
  <c r="E51" i="4"/>
  <c r="G51" i="3"/>
  <c r="E52" i="3"/>
  <c r="G50" i="2"/>
  <c r="E51" i="2"/>
  <c r="E51" i="1"/>
  <c r="G50" i="1"/>
  <c r="G65" i="69" l="1"/>
  <c r="E66" i="69"/>
  <c r="G67" i="68"/>
  <c r="E68" i="68"/>
  <c r="E64" i="67"/>
  <c r="G63" i="67"/>
  <c r="E64" i="66"/>
  <c r="G63" i="66"/>
  <c r="G65" i="65"/>
  <c r="E66" i="65"/>
  <c r="G66" i="64"/>
  <c r="E67" i="64"/>
  <c r="E67" i="63"/>
  <c r="G66" i="63"/>
  <c r="G64" i="62"/>
  <c r="E65" i="62"/>
  <c r="E64" i="61"/>
  <c r="G63" i="61"/>
  <c r="E65" i="60"/>
  <c r="G64" i="60"/>
  <c r="G62" i="59"/>
  <c r="E63" i="59"/>
  <c r="G67" i="58"/>
  <c r="E68" i="58"/>
  <c r="E65" i="57"/>
  <c r="G64" i="57"/>
  <c r="E67" i="56"/>
  <c r="G66" i="56"/>
  <c r="E65" i="55"/>
  <c r="G64" i="55"/>
  <c r="G63" i="54"/>
  <c r="E64" i="54"/>
  <c r="E65" i="53"/>
  <c r="G64" i="53"/>
  <c r="E66" i="52"/>
  <c r="G65" i="52"/>
  <c r="G66" i="51"/>
  <c r="E67" i="51"/>
  <c r="E64" i="50"/>
  <c r="G63" i="50"/>
  <c r="E64" i="48"/>
  <c r="G63" i="48"/>
  <c r="G63" i="47"/>
  <c r="E64" i="47"/>
  <c r="G64" i="46"/>
  <c r="E65" i="46"/>
  <c r="G63" i="45"/>
  <c r="E64" i="45"/>
  <c r="E66" i="44"/>
  <c r="G65" i="44"/>
  <c r="G63" i="43"/>
  <c r="E64" i="43"/>
  <c r="G65" i="42"/>
  <c r="E66" i="42"/>
  <c r="E64" i="41"/>
  <c r="G63" i="41"/>
  <c r="G63" i="40"/>
  <c r="E64" i="40"/>
  <c r="G70" i="39"/>
  <c r="E71" i="39"/>
  <c r="E57" i="28"/>
  <c r="G56" i="28"/>
  <c r="G54" i="23"/>
  <c r="E55" i="23"/>
  <c r="G54" i="24"/>
  <c r="E55" i="24"/>
  <c r="G55" i="21"/>
  <c r="E56" i="21"/>
  <c r="E58" i="29"/>
  <c r="G57" i="29"/>
  <c r="G55" i="27"/>
  <c r="E56" i="27"/>
  <c r="G57" i="26"/>
  <c r="E58" i="26"/>
  <c r="G56" i="25"/>
  <c r="E57" i="25"/>
  <c r="E57" i="22"/>
  <c r="G56" i="22"/>
  <c r="G55" i="20"/>
  <c r="E56" i="20"/>
  <c r="G55" i="19"/>
  <c r="E56" i="19"/>
  <c r="G53" i="16"/>
  <c r="E54" i="16"/>
  <c r="E55" i="15"/>
  <c r="G54" i="15"/>
  <c r="G55" i="14"/>
  <c r="E56" i="14"/>
  <c r="G55" i="13"/>
  <c r="E56" i="13"/>
  <c r="G52" i="12"/>
  <c r="E53" i="12"/>
  <c r="E52" i="6"/>
  <c r="G52" i="6" s="1"/>
  <c r="G51" i="11"/>
  <c r="E52" i="11"/>
  <c r="E51" i="10"/>
  <c r="G50" i="10"/>
  <c r="E53" i="9"/>
  <c r="G52" i="9"/>
  <c r="E52" i="8"/>
  <c r="G51" i="8"/>
  <c r="E53" i="7"/>
  <c r="G52" i="7"/>
  <c r="E52" i="5"/>
  <c r="G51" i="5"/>
  <c r="E52" i="4"/>
  <c r="G51" i="4"/>
  <c r="E53" i="3"/>
  <c r="G52" i="3"/>
  <c r="E52" i="2"/>
  <c r="G51" i="2"/>
  <c r="G51" i="1"/>
  <c r="E52" i="1"/>
  <c r="E67" i="69" l="1"/>
  <c r="G66" i="69"/>
  <c r="E69" i="68"/>
  <c r="G68" i="68"/>
  <c r="G64" i="67"/>
  <c r="E65" i="67"/>
  <c r="E65" i="66"/>
  <c r="G64" i="66"/>
  <c r="G66" i="65"/>
  <c r="E67" i="65"/>
  <c r="G67" i="64"/>
  <c r="E68" i="64"/>
  <c r="E68" i="63"/>
  <c r="G67" i="63"/>
  <c r="E66" i="62"/>
  <c r="G65" i="62"/>
  <c r="G64" i="61"/>
  <c r="E65" i="61"/>
  <c r="E66" i="60"/>
  <c r="G65" i="60"/>
  <c r="G63" i="59"/>
  <c r="E64" i="59"/>
  <c r="E69" i="58"/>
  <c r="G68" i="58"/>
  <c r="E66" i="57"/>
  <c r="G65" i="57"/>
  <c r="G67" i="56"/>
  <c r="E68" i="56"/>
  <c r="E66" i="55"/>
  <c r="G65" i="55"/>
  <c r="E65" i="54"/>
  <c r="G64" i="54"/>
  <c r="E66" i="53"/>
  <c r="G65" i="53"/>
  <c r="E67" i="52"/>
  <c r="G66" i="52"/>
  <c r="E68" i="51"/>
  <c r="G67" i="51"/>
  <c r="E65" i="50"/>
  <c r="G64" i="50"/>
  <c r="G64" i="48"/>
  <c r="E65" i="48"/>
  <c r="E65" i="47"/>
  <c r="G64" i="47"/>
  <c r="E66" i="46"/>
  <c r="G65" i="46"/>
  <c r="G64" i="45"/>
  <c r="E65" i="45"/>
  <c r="G66" i="44"/>
  <c r="E67" i="44"/>
  <c r="E65" i="43"/>
  <c r="G64" i="43"/>
  <c r="G66" i="42"/>
  <c r="E67" i="42"/>
  <c r="E65" i="41"/>
  <c r="G64" i="41"/>
  <c r="E65" i="40"/>
  <c r="G64" i="40"/>
  <c r="E72" i="39"/>
  <c r="G71" i="39"/>
  <c r="G57" i="28"/>
  <c r="E58" i="28"/>
  <c r="E56" i="23"/>
  <c r="G55" i="23"/>
  <c r="G55" i="24"/>
  <c r="E56" i="24"/>
  <c r="G56" i="21"/>
  <c r="E57" i="21"/>
  <c r="G58" i="29"/>
  <c r="E59" i="29"/>
  <c r="G56" i="27"/>
  <c r="E57" i="27"/>
  <c r="E59" i="26"/>
  <c r="G58" i="26"/>
  <c r="E58" i="25"/>
  <c r="G57" i="25"/>
  <c r="E58" i="22"/>
  <c r="G57" i="22"/>
  <c r="E57" i="20"/>
  <c r="G56" i="20"/>
  <c r="E57" i="19"/>
  <c r="G56" i="19"/>
  <c r="G54" i="16"/>
  <c r="E55" i="16"/>
  <c r="G55" i="15"/>
  <c r="E56" i="15"/>
  <c r="E57" i="14"/>
  <c r="G56" i="14"/>
  <c r="E57" i="13"/>
  <c r="G56" i="13"/>
  <c r="G53" i="12"/>
  <c r="E54" i="12"/>
  <c r="E53" i="6"/>
  <c r="G53" i="6" s="1"/>
  <c r="G52" i="11"/>
  <c r="E53" i="11"/>
  <c r="E52" i="10"/>
  <c r="G51" i="10"/>
  <c r="E54" i="9"/>
  <c r="G53" i="9"/>
  <c r="E53" i="8"/>
  <c r="G52" i="8"/>
  <c r="E54" i="7"/>
  <c r="G53" i="7"/>
  <c r="E53" i="5"/>
  <c r="G52" i="5"/>
  <c r="G52" i="4"/>
  <c r="E53" i="4"/>
  <c r="G53" i="3"/>
  <c r="E54" i="3"/>
  <c r="E53" i="2"/>
  <c r="G52" i="2"/>
  <c r="G52" i="1"/>
  <c r="E53" i="1"/>
  <c r="E68" i="69" l="1"/>
  <c r="G67" i="69"/>
  <c r="G69" i="68"/>
  <c r="E70" i="68"/>
  <c r="G65" i="67"/>
  <c r="E66" i="67"/>
  <c r="G65" i="66"/>
  <c r="E66" i="66"/>
  <c r="E68" i="65"/>
  <c r="G67" i="65"/>
  <c r="E69" i="64"/>
  <c r="G68" i="64"/>
  <c r="E69" i="63"/>
  <c r="G68" i="63"/>
  <c r="G66" i="62"/>
  <c r="E67" i="62"/>
  <c r="E66" i="61"/>
  <c r="G65" i="61"/>
  <c r="E67" i="60"/>
  <c r="G66" i="60"/>
  <c r="G64" i="59"/>
  <c r="E65" i="59"/>
  <c r="E70" i="58"/>
  <c r="G69" i="58"/>
  <c r="E67" i="57"/>
  <c r="G66" i="57"/>
  <c r="E69" i="56"/>
  <c r="G68" i="56"/>
  <c r="E67" i="55"/>
  <c r="G66" i="55"/>
  <c r="G65" i="54"/>
  <c r="E66" i="54"/>
  <c r="E67" i="53"/>
  <c r="G66" i="53"/>
  <c r="G67" i="52"/>
  <c r="E68" i="52"/>
  <c r="G68" i="51"/>
  <c r="E69" i="51"/>
  <c r="G65" i="50"/>
  <c r="E66" i="50"/>
  <c r="E66" i="48"/>
  <c r="G65" i="48"/>
  <c r="G65" i="47"/>
  <c r="E66" i="47"/>
  <c r="G66" i="46"/>
  <c r="E67" i="46"/>
  <c r="E66" i="45"/>
  <c r="G65" i="45"/>
  <c r="G67" i="44"/>
  <c r="E68" i="44"/>
  <c r="E66" i="43"/>
  <c r="G65" i="43"/>
  <c r="E68" i="42"/>
  <c r="G67" i="42"/>
  <c r="G65" i="41"/>
  <c r="E66" i="41"/>
  <c r="G65" i="40"/>
  <c r="E66" i="40"/>
  <c r="E73" i="39"/>
  <c r="G72" i="39"/>
  <c r="G58" i="28"/>
  <c r="E59" i="28"/>
  <c r="G56" i="23"/>
  <c r="E57" i="23"/>
  <c r="E57" i="24"/>
  <c r="G56" i="24"/>
  <c r="G57" i="21"/>
  <c r="E58" i="21"/>
  <c r="E60" i="29"/>
  <c r="G59" i="29"/>
  <c r="E58" i="27"/>
  <c r="G57" i="27"/>
  <c r="E60" i="26"/>
  <c r="G59" i="26"/>
  <c r="E59" i="25"/>
  <c r="G58" i="25"/>
  <c r="E59" i="22"/>
  <c r="G58" i="22"/>
  <c r="E58" i="20"/>
  <c r="G57" i="20"/>
  <c r="G57" i="19"/>
  <c r="E58" i="19"/>
  <c r="G55" i="16"/>
  <c r="E56" i="16"/>
  <c r="E57" i="15"/>
  <c r="G56" i="15"/>
  <c r="G57" i="14"/>
  <c r="E58" i="14"/>
  <c r="G57" i="13"/>
  <c r="E58" i="13"/>
  <c r="G54" i="12"/>
  <c r="E55" i="12"/>
  <c r="E54" i="6"/>
  <c r="G54" i="6" s="1"/>
  <c r="G53" i="11"/>
  <c r="E54" i="11"/>
  <c r="G52" i="10"/>
  <c r="E53" i="10"/>
  <c r="E55" i="9"/>
  <c r="G54" i="9"/>
  <c r="E54" i="8"/>
  <c r="G53" i="8"/>
  <c r="G54" i="7"/>
  <c r="E55" i="7"/>
  <c r="G53" i="5"/>
  <c r="E54" i="5"/>
  <c r="G53" i="4"/>
  <c r="E54" i="4"/>
  <c r="E55" i="3"/>
  <c r="G54" i="3"/>
  <c r="G53" i="2"/>
  <c r="E54" i="2"/>
  <c r="G53" i="1"/>
  <c r="E54" i="1"/>
  <c r="E69" i="69" l="1"/>
  <c r="G68" i="69"/>
  <c r="E71" i="68"/>
  <c r="G70" i="68"/>
  <c r="G66" i="67"/>
  <c r="E67" i="67"/>
  <c r="G66" i="66"/>
  <c r="E67" i="66"/>
  <c r="G68" i="65"/>
  <c r="E69" i="65"/>
  <c r="E70" i="64"/>
  <c r="G69" i="64"/>
  <c r="E70" i="63"/>
  <c r="G69" i="63"/>
  <c r="G67" i="62"/>
  <c r="E68" i="62"/>
  <c r="E67" i="61"/>
  <c r="G66" i="61"/>
  <c r="G67" i="60"/>
  <c r="E68" i="60"/>
  <c r="E66" i="59"/>
  <c r="G65" i="59"/>
  <c r="E71" i="58"/>
  <c r="G70" i="58"/>
  <c r="G67" i="57"/>
  <c r="E68" i="57"/>
  <c r="G69" i="56"/>
  <c r="E70" i="56"/>
  <c r="E68" i="55"/>
  <c r="G67" i="55"/>
  <c r="E67" i="54"/>
  <c r="G66" i="54"/>
  <c r="G67" i="53"/>
  <c r="E68" i="53"/>
  <c r="E69" i="52"/>
  <c r="G68" i="52"/>
  <c r="G69" i="51"/>
  <c r="E70" i="51"/>
  <c r="E67" i="50"/>
  <c r="G66" i="50"/>
  <c r="E67" i="48"/>
  <c r="G66" i="48"/>
  <c r="E67" i="47"/>
  <c r="G66" i="47"/>
  <c r="G67" i="46"/>
  <c r="E68" i="46"/>
  <c r="E67" i="45"/>
  <c r="G66" i="45"/>
  <c r="G68" i="44"/>
  <c r="E69" i="44"/>
  <c r="G66" i="43"/>
  <c r="E67" i="43"/>
  <c r="G68" i="42"/>
  <c r="E69" i="42"/>
  <c r="E67" i="41"/>
  <c r="G66" i="41"/>
  <c r="E67" i="40"/>
  <c r="G66" i="40"/>
  <c r="E74" i="39"/>
  <c r="G73" i="39"/>
  <c r="G59" i="28"/>
  <c r="E60" i="28"/>
  <c r="G57" i="23"/>
  <c r="E58" i="23"/>
  <c r="G57" i="24"/>
  <c r="E58" i="24"/>
  <c r="G58" i="21"/>
  <c r="E59" i="21"/>
  <c r="G60" i="29"/>
  <c r="E61" i="29"/>
  <c r="E59" i="27"/>
  <c r="G58" i="27"/>
  <c r="G60" i="26"/>
  <c r="E61" i="26"/>
  <c r="E60" i="25"/>
  <c r="G59" i="25"/>
  <c r="G59" i="22"/>
  <c r="E60" i="22"/>
  <c r="E59" i="20"/>
  <c r="G58" i="20"/>
  <c r="G58" i="19"/>
  <c r="E59" i="19"/>
  <c r="E57" i="16"/>
  <c r="G56" i="16"/>
  <c r="G57" i="15"/>
  <c r="E58" i="15"/>
  <c r="E59" i="14"/>
  <c r="G58" i="14"/>
  <c r="E59" i="13"/>
  <c r="G58" i="13"/>
  <c r="E56" i="12"/>
  <c r="G55" i="12"/>
  <c r="E55" i="6"/>
  <c r="E56" i="6" s="1"/>
  <c r="E55" i="11"/>
  <c r="G54" i="11"/>
  <c r="G53" i="10"/>
  <c r="E54" i="10"/>
  <c r="G55" i="9"/>
  <c r="E56" i="9"/>
  <c r="E55" i="8"/>
  <c r="G54" i="8"/>
  <c r="E56" i="7"/>
  <c r="G55" i="7"/>
  <c r="E55" i="5"/>
  <c r="G54" i="5"/>
  <c r="G54" i="4"/>
  <c r="E55" i="4"/>
  <c r="G55" i="3"/>
  <c r="E56" i="3"/>
  <c r="G54" i="2"/>
  <c r="E55" i="2"/>
  <c r="G54" i="1"/>
  <c r="E55" i="1"/>
  <c r="E70" i="69" l="1"/>
  <c r="G69" i="69"/>
  <c r="G71" i="68"/>
  <c r="E72" i="68"/>
  <c r="G67" i="67"/>
  <c r="E68" i="67"/>
  <c r="G67" i="66"/>
  <c r="E68" i="66"/>
  <c r="G69" i="65"/>
  <c r="E70" i="65"/>
  <c r="G70" i="64"/>
  <c r="E71" i="64"/>
  <c r="G70" i="63"/>
  <c r="E71" i="63"/>
  <c r="E69" i="62"/>
  <c r="G68" i="62"/>
  <c r="G67" i="61"/>
  <c r="E68" i="61"/>
  <c r="E69" i="60"/>
  <c r="G68" i="60"/>
  <c r="G66" i="59"/>
  <c r="E67" i="59"/>
  <c r="G71" i="58"/>
  <c r="E72" i="58"/>
  <c r="E69" i="57"/>
  <c r="G68" i="57"/>
  <c r="E71" i="56"/>
  <c r="G70" i="56"/>
  <c r="G68" i="55"/>
  <c r="E69" i="55"/>
  <c r="G67" i="54"/>
  <c r="E68" i="54"/>
  <c r="E69" i="53"/>
  <c r="G68" i="53"/>
  <c r="E70" i="52"/>
  <c r="G69" i="52"/>
  <c r="E71" i="51"/>
  <c r="G70" i="51"/>
  <c r="E68" i="50"/>
  <c r="G67" i="50"/>
  <c r="G67" i="48"/>
  <c r="E68" i="48"/>
  <c r="G67" i="47"/>
  <c r="E68" i="47"/>
  <c r="G68" i="46"/>
  <c r="E69" i="46"/>
  <c r="E68" i="45"/>
  <c r="G67" i="45"/>
  <c r="E70" i="44"/>
  <c r="G69" i="44"/>
  <c r="E68" i="43"/>
  <c r="G67" i="43"/>
  <c r="E70" i="42"/>
  <c r="G69" i="42"/>
  <c r="G67" i="41"/>
  <c r="E68" i="41"/>
  <c r="G67" i="40"/>
  <c r="E68" i="40"/>
  <c r="E75" i="39"/>
  <c r="G74" i="39"/>
  <c r="E61" i="28"/>
  <c r="G60" i="28"/>
  <c r="E59" i="23"/>
  <c r="G58" i="23"/>
  <c r="E59" i="24"/>
  <c r="G58" i="24"/>
  <c r="E60" i="21"/>
  <c r="G59" i="21"/>
  <c r="E62" i="29"/>
  <c r="G61" i="29"/>
  <c r="E60" i="27"/>
  <c r="G59" i="27"/>
  <c r="E62" i="26"/>
  <c r="G61" i="26"/>
  <c r="E61" i="25"/>
  <c r="G60" i="25"/>
  <c r="G60" i="22"/>
  <c r="E61" i="22"/>
  <c r="E60" i="20"/>
  <c r="G59" i="20"/>
  <c r="G59" i="19"/>
  <c r="E60" i="19"/>
  <c r="G57" i="16"/>
  <c r="E58" i="16"/>
  <c r="E59" i="15"/>
  <c r="G58" i="15"/>
  <c r="E60" i="14"/>
  <c r="G59" i="14"/>
  <c r="E60" i="13"/>
  <c r="G59" i="13"/>
  <c r="E57" i="12"/>
  <c r="G56" i="12"/>
  <c r="G55" i="6"/>
  <c r="E56" i="11"/>
  <c r="G55" i="11"/>
  <c r="E55" i="10"/>
  <c r="G54" i="10"/>
  <c r="G56" i="9"/>
  <c r="E57" i="9"/>
  <c r="G55" i="8"/>
  <c r="E56" i="8"/>
  <c r="E57" i="7"/>
  <c r="G56" i="7"/>
  <c r="E57" i="6"/>
  <c r="G56" i="6"/>
  <c r="E56" i="5"/>
  <c r="G55" i="5"/>
  <c r="G55" i="4"/>
  <c r="E56" i="4"/>
  <c r="G56" i="3"/>
  <c r="E57" i="3"/>
  <c r="E56" i="2"/>
  <c r="G55" i="2"/>
  <c r="E56" i="1"/>
  <c r="G55" i="1"/>
  <c r="G70" i="69" l="1"/>
  <c r="E71" i="69"/>
  <c r="E73" i="68"/>
  <c r="G72" i="68"/>
  <c r="G68" i="67"/>
  <c r="E69" i="67"/>
  <c r="G68" i="66"/>
  <c r="E69" i="66"/>
  <c r="G70" i="65"/>
  <c r="E71" i="65"/>
  <c r="G71" i="64"/>
  <c r="E72" i="64"/>
  <c r="E72" i="63"/>
  <c r="G71" i="63"/>
  <c r="G69" i="62"/>
  <c r="E70" i="62"/>
  <c r="G68" i="61"/>
  <c r="E69" i="61"/>
  <c r="G69" i="60"/>
  <c r="E70" i="60"/>
  <c r="E68" i="59"/>
  <c r="G67" i="59"/>
  <c r="E73" i="58"/>
  <c r="G72" i="58"/>
  <c r="E70" i="57"/>
  <c r="G69" i="57"/>
  <c r="G71" i="56"/>
  <c r="E72" i="56"/>
  <c r="G69" i="55"/>
  <c r="E70" i="55"/>
  <c r="E69" i="54"/>
  <c r="G68" i="54"/>
  <c r="E70" i="53"/>
  <c r="G69" i="53"/>
  <c r="E71" i="52"/>
  <c r="G70" i="52"/>
  <c r="E72" i="51"/>
  <c r="G71" i="51"/>
  <c r="G68" i="50"/>
  <c r="E69" i="50"/>
  <c r="G68" i="48"/>
  <c r="E69" i="48"/>
  <c r="G68" i="47"/>
  <c r="E69" i="47"/>
  <c r="G69" i="46"/>
  <c r="E70" i="46"/>
  <c r="G68" i="45"/>
  <c r="E69" i="45"/>
  <c r="G70" i="44"/>
  <c r="E71" i="44"/>
  <c r="G68" i="43"/>
  <c r="E69" i="43"/>
  <c r="E71" i="42"/>
  <c r="G70" i="42"/>
  <c r="G68" i="41"/>
  <c r="E69" i="41"/>
  <c r="E69" i="40"/>
  <c r="G68" i="40"/>
  <c r="E76" i="39"/>
  <c r="G75" i="39"/>
  <c r="G61" i="28"/>
  <c r="E62" i="28"/>
  <c r="G59" i="23"/>
  <c r="E60" i="23"/>
  <c r="E60" i="24"/>
  <c r="G59" i="24"/>
  <c r="E61" i="21"/>
  <c r="G60" i="21"/>
  <c r="G62" i="29"/>
  <c r="E63" i="29"/>
  <c r="G60" i="27"/>
  <c r="E61" i="27"/>
  <c r="G62" i="26"/>
  <c r="E63" i="26"/>
  <c r="G61" i="25"/>
  <c r="E62" i="25"/>
  <c r="G61" i="22"/>
  <c r="E62" i="22"/>
  <c r="E61" i="20"/>
  <c r="G60" i="20"/>
  <c r="G60" i="19"/>
  <c r="E61" i="19"/>
  <c r="E59" i="16"/>
  <c r="G58" i="16"/>
  <c r="E60" i="15"/>
  <c r="G59" i="15"/>
  <c r="E61" i="14"/>
  <c r="G60" i="14"/>
  <c r="E61" i="13"/>
  <c r="G60" i="13"/>
  <c r="G57" i="12"/>
  <c r="E58" i="12"/>
  <c r="G56" i="11"/>
  <c r="E57" i="11"/>
  <c r="G55" i="10"/>
  <c r="E56" i="10"/>
  <c r="G57" i="9"/>
  <c r="E58" i="9"/>
  <c r="E57" i="8"/>
  <c r="G56" i="8"/>
  <c r="E58" i="7"/>
  <c r="G57" i="7"/>
  <c r="E58" i="6"/>
  <c r="G57" i="6"/>
  <c r="G56" i="5"/>
  <c r="E57" i="5"/>
  <c r="G56" i="4"/>
  <c r="E57" i="4"/>
  <c r="E58" i="3"/>
  <c r="G57" i="3"/>
  <c r="G56" i="2"/>
  <c r="E57" i="2"/>
  <c r="G56" i="1"/>
  <c r="E57" i="1"/>
  <c r="E72" i="69" l="1"/>
  <c r="G71" i="69"/>
  <c r="E74" i="68"/>
  <c r="G73" i="68"/>
  <c r="E70" i="67"/>
  <c r="G69" i="67"/>
  <c r="E70" i="66"/>
  <c r="G69" i="66"/>
  <c r="E72" i="65"/>
  <c r="G71" i="65"/>
  <c r="G72" i="64"/>
  <c r="E73" i="64"/>
  <c r="E73" i="63"/>
  <c r="G72" i="63"/>
  <c r="G70" i="62"/>
  <c r="E71" i="62"/>
  <c r="E70" i="61"/>
  <c r="G69" i="61"/>
  <c r="G70" i="60"/>
  <c r="E71" i="60"/>
  <c r="E69" i="59"/>
  <c r="G68" i="59"/>
  <c r="E74" i="58"/>
  <c r="G73" i="58"/>
  <c r="E71" i="57"/>
  <c r="G70" i="57"/>
  <c r="E73" i="56"/>
  <c r="G72" i="56"/>
  <c r="E71" i="55"/>
  <c r="G70" i="55"/>
  <c r="G69" i="54"/>
  <c r="E70" i="54"/>
  <c r="E71" i="53"/>
  <c r="G70" i="53"/>
  <c r="G71" i="52"/>
  <c r="E72" i="52"/>
  <c r="G72" i="51"/>
  <c r="E73" i="51"/>
  <c r="E70" i="50"/>
  <c r="G69" i="50"/>
  <c r="E70" i="48"/>
  <c r="G69" i="48"/>
  <c r="E70" i="47"/>
  <c r="G69" i="47"/>
  <c r="G70" i="46"/>
  <c r="E71" i="46"/>
  <c r="E70" i="45"/>
  <c r="G69" i="45"/>
  <c r="E72" i="44"/>
  <c r="G71" i="44"/>
  <c r="E70" i="43"/>
  <c r="G69" i="43"/>
  <c r="E72" i="42"/>
  <c r="G71" i="42"/>
  <c r="G69" i="41"/>
  <c r="E70" i="41"/>
  <c r="G69" i="40"/>
  <c r="E70" i="40"/>
  <c r="E77" i="39"/>
  <c r="G76" i="39"/>
  <c r="G62" i="28"/>
  <c r="E63" i="28"/>
  <c r="G60" i="23"/>
  <c r="E61" i="23"/>
  <c r="E61" i="24"/>
  <c r="G60" i="24"/>
  <c r="G61" i="21"/>
  <c r="E62" i="21"/>
  <c r="E64" i="29"/>
  <c r="G63" i="29"/>
  <c r="E62" i="27"/>
  <c r="G61" i="27"/>
  <c r="G63" i="26"/>
  <c r="E64" i="26"/>
  <c r="E63" i="25"/>
  <c r="G62" i="25"/>
  <c r="E63" i="22"/>
  <c r="G62" i="22"/>
  <c r="E62" i="20"/>
  <c r="G61" i="20"/>
  <c r="G61" i="19"/>
  <c r="E62" i="19"/>
  <c r="E60" i="16"/>
  <c r="G59" i="16"/>
  <c r="E61" i="15"/>
  <c r="G60" i="15"/>
  <c r="G61" i="14"/>
  <c r="E62" i="14"/>
  <c r="G61" i="13"/>
  <c r="E62" i="13"/>
  <c r="G58" i="12"/>
  <c r="E59" i="12"/>
  <c r="E58" i="11"/>
  <c r="G57" i="11"/>
  <c r="E57" i="10"/>
  <c r="G56" i="10"/>
  <c r="G58" i="9"/>
  <c r="E59" i="9"/>
  <c r="G57" i="8"/>
  <c r="E58" i="8"/>
  <c r="E59" i="7"/>
  <c r="G58" i="7"/>
  <c r="E59" i="6"/>
  <c r="G58" i="6"/>
  <c r="E58" i="5"/>
  <c r="G57" i="5"/>
  <c r="E58" i="4"/>
  <c r="G57" i="4"/>
  <c r="G58" i="3"/>
  <c r="E59" i="3"/>
  <c r="E58" i="2"/>
  <c r="G57" i="2"/>
  <c r="E58" i="1"/>
  <c r="G57" i="1"/>
  <c r="E73" i="69" l="1"/>
  <c r="G72" i="69"/>
  <c r="E75" i="68"/>
  <c r="G74" i="68"/>
  <c r="E71" i="67"/>
  <c r="G70" i="67"/>
  <c r="G70" i="66"/>
  <c r="E71" i="66"/>
  <c r="E73" i="65"/>
  <c r="G72" i="65"/>
  <c r="E74" i="64"/>
  <c r="G73" i="64"/>
  <c r="E74" i="63"/>
  <c r="G73" i="63"/>
  <c r="G71" i="62"/>
  <c r="E72" i="62"/>
  <c r="E71" i="61"/>
  <c r="G70" i="61"/>
  <c r="E72" i="60"/>
  <c r="G71" i="60"/>
  <c r="E70" i="59"/>
  <c r="G69" i="59"/>
  <c r="E75" i="58"/>
  <c r="G74" i="58"/>
  <c r="G71" i="57"/>
  <c r="E72" i="57"/>
  <c r="E74" i="56"/>
  <c r="G73" i="56"/>
  <c r="G71" i="55"/>
  <c r="E72" i="55"/>
  <c r="E71" i="54"/>
  <c r="G70" i="54"/>
  <c r="G71" i="53"/>
  <c r="E72" i="53"/>
  <c r="G72" i="52"/>
  <c r="E73" i="52"/>
  <c r="E74" i="51"/>
  <c r="G73" i="51"/>
  <c r="G70" i="50"/>
  <c r="E71" i="50"/>
  <c r="G70" i="48"/>
  <c r="E71" i="48"/>
  <c r="E71" i="47"/>
  <c r="G70" i="47"/>
  <c r="E72" i="46"/>
  <c r="G71" i="46"/>
  <c r="G70" i="45"/>
  <c r="E71" i="45"/>
  <c r="G72" i="44"/>
  <c r="E73" i="44"/>
  <c r="G70" i="43"/>
  <c r="E71" i="43"/>
  <c r="E73" i="42"/>
  <c r="G72" i="42"/>
  <c r="E71" i="41"/>
  <c r="G70" i="41"/>
  <c r="G70" i="40"/>
  <c r="E71" i="40"/>
  <c r="E78" i="39"/>
  <c r="G77" i="39"/>
  <c r="G63" i="28"/>
  <c r="E64" i="28"/>
  <c r="E62" i="23"/>
  <c r="G61" i="23"/>
  <c r="G61" i="24"/>
  <c r="E62" i="24"/>
  <c r="E63" i="21"/>
  <c r="G62" i="21"/>
  <c r="E65" i="29"/>
  <c r="G64" i="29"/>
  <c r="G62" i="27"/>
  <c r="E63" i="27"/>
  <c r="G64" i="26"/>
  <c r="E65" i="26"/>
  <c r="G63" i="25"/>
  <c r="E64" i="25"/>
  <c r="G63" i="22"/>
  <c r="E64" i="22"/>
  <c r="E63" i="20"/>
  <c r="G62" i="20"/>
  <c r="E63" i="19"/>
  <c r="G62" i="19"/>
  <c r="G60" i="16"/>
  <c r="E61" i="16"/>
  <c r="G61" i="15"/>
  <c r="E62" i="15"/>
  <c r="G62" i="14"/>
  <c r="E63" i="14"/>
  <c r="E63" i="13"/>
  <c r="G62" i="13"/>
  <c r="G59" i="12"/>
  <c r="E60" i="12"/>
  <c r="G58" i="11"/>
  <c r="E59" i="11"/>
  <c r="E58" i="10"/>
  <c r="G57" i="10"/>
  <c r="E60" i="9"/>
  <c r="G59" i="9"/>
  <c r="E59" i="8"/>
  <c r="G58" i="8"/>
  <c r="G59" i="7"/>
  <c r="E60" i="7"/>
  <c r="G59" i="6"/>
  <c r="E60" i="6"/>
  <c r="G58" i="5"/>
  <c r="E59" i="5"/>
  <c r="E59" i="4"/>
  <c r="G58" i="4"/>
  <c r="E60" i="3"/>
  <c r="G59" i="3"/>
  <c r="E59" i="2"/>
  <c r="G58" i="2"/>
  <c r="E59" i="1"/>
  <c r="G58" i="1"/>
  <c r="G73" i="69" l="1"/>
  <c r="E74" i="69"/>
  <c r="G75" i="68"/>
  <c r="E76" i="68"/>
  <c r="G71" i="67"/>
  <c r="E72" i="67"/>
  <c r="G71" i="66"/>
  <c r="E72" i="66"/>
  <c r="E74" i="65"/>
  <c r="G73" i="65"/>
  <c r="G74" i="64"/>
  <c r="E75" i="64"/>
  <c r="G74" i="63"/>
  <c r="E75" i="63"/>
  <c r="E73" i="62"/>
  <c r="G72" i="62"/>
  <c r="G71" i="61"/>
  <c r="E72" i="61"/>
  <c r="G72" i="60"/>
  <c r="E73" i="60"/>
  <c r="E71" i="59"/>
  <c r="G70" i="59"/>
  <c r="G75" i="58"/>
  <c r="E76" i="58"/>
  <c r="E73" i="57"/>
  <c r="G72" i="57"/>
  <c r="E75" i="56"/>
  <c r="G74" i="56"/>
  <c r="E73" i="55"/>
  <c r="G72" i="55"/>
  <c r="G71" i="54"/>
  <c r="E72" i="54"/>
  <c r="E73" i="53"/>
  <c r="G72" i="53"/>
  <c r="E74" i="52"/>
  <c r="G73" i="52"/>
  <c r="E75" i="51"/>
  <c r="G74" i="51"/>
  <c r="G71" i="50"/>
  <c r="E72" i="50"/>
  <c r="E72" i="48"/>
  <c r="G71" i="48"/>
  <c r="E72" i="47"/>
  <c r="G71" i="47"/>
  <c r="G72" i="46"/>
  <c r="E73" i="46"/>
  <c r="G71" i="45"/>
  <c r="E72" i="45"/>
  <c r="G73" i="44"/>
  <c r="E74" i="44"/>
  <c r="G71" i="43"/>
  <c r="E72" i="43"/>
  <c r="E74" i="42"/>
  <c r="G73" i="42"/>
  <c r="E72" i="41"/>
  <c r="G71" i="41"/>
  <c r="G71" i="40"/>
  <c r="E72" i="40"/>
  <c r="E79" i="39"/>
  <c r="G78" i="39"/>
  <c r="E65" i="28"/>
  <c r="G64" i="28"/>
  <c r="G62" i="23"/>
  <c r="E63" i="23"/>
  <c r="G62" i="24"/>
  <c r="E63" i="24"/>
  <c r="E64" i="21"/>
  <c r="G63" i="21"/>
  <c r="E66" i="29"/>
  <c r="G65" i="29"/>
  <c r="E64" i="27"/>
  <c r="G63" i="27"/>
  <c r="G65" i="26"/>
  <c r="E66" i="26"/>
  <c r="G64" i="25"/>
  <c r="E65" i="25"/>
  <c r="E65" i="22"/>
  <c r="G64" i="22"/>
  <c r="E64" i="20"/>
  <c r="G63" i="20"/>
  <c r="G63" i="19"/>
  <c r="E64" i="19"/>
  <c r="E62" i="16"/>
  <c r="G61" i="16"/>
  <c r="E63" i="15"/>
  <c r="G62" i="15"/>
  <c r="G63" i="14"/>
  <c r="E64" i="14"/>
  <c r="E64" i="13"/>
  <c r="G63" i="13"/>
  <c r="G60" i="12"/>
  <c r="E61" i="12"/>
  <c r="G59" i="11"/>
  <c r="E60" i="11"/>
  <c r="G58" i="10"/>
  <c r="E59" i="10"/>
  <c r="G60" i="9"/>
  <c r="E61" i="9"/>
  <c r="E60" i="8"/>
  <c r="G59" i="8"/>
  <c r="E61" i="7"/>
  <c r="G60" i="7"/>
  <c r="G60" i="6"/>
  <c r="E61" i="6"/>
  <c r="G59" i="5"/>
  <c r="E60" i="5"/>
  <c r="G59" i="4"/>
  <c r="E60" i="4"/>
  <c r="G60" i="3"/>
  <c r="E61" i="3"/>
  <c r="E60" i="2"/>
  <c r="G59" i="2"/>
  <c r="G59" i="1"/>
  <c r="E60" i="1"/>
  <c r="E75" i="69" l="1"/>
  <c r="G74" i="69"/>
  <c r="E77" i="68"/>
  <c r="G76" i="68"/>
  <c r="G72" i="67"/>
  <c r="E73" i="67"/>
  <c r="G72" i="66"/>
  <c r="E73" i="66"/>
  <c r="E75" i="65"/>
  <c r="G74" i="65"/>
  <c r="G75" i="64"/>
  <c r="E76" i="64"/>
  <c r="E76" i="63"/>
  <c r="G75" i="63"/>
  <c r="E74" i="62"/>
  <c r="G73" i="62"/>
  <c r="E73" i="61"/>
  <c r="G72" i="61"/>
  <c r="G73" i="60"/>
  <c r="E74" i="60"/>
  <c r="G71" i="59"/>
  <c r="E72" i="59"/>
  <c r="E77" i="58"/>
  <c r="G76" i="58"/>
  <c r="G73" i="57"/>
  <c r="E74" i="57"/>
  <c r="G75" i="56"/>
  <c r="E76" i="56"/>
  <c r="E74" i="55"/>
  <c r="G73" i="55"/>
  <c r="E73" i="54"/>
  <c r="G72" i="54"/>
  <c r="E74" i="53"/>
  <c r="G73" i="53"/>
  <c r="E75" i="52"/>
  <c r="G74" i="52"/>
  <c r="E76" i="51"/>
  <c r="G75" i="51"/>
  <c r="E73" i="50"/>
  <c r="G72" i="50"/>
  <c r="G72" i="48"/>
  <c r="E73" i="48"/>
  <c r="E73" i="47"/>
  <c r="G72" i="47"/>
  <c r="E74" i="46"/>
  <c r="G73" i="46"/>
  <c r="G72" i="45"/>
  <c r="E73" i="45"/>
  <c r="E75" i="44"/>
  <c r="G74" i="44"/>
  <c r="G72" i="43"/>
  <c r="E73" i="43"/>
  <c r="G74" i="42"/>
  <c r="E75" i="42"/>
  <c r="G72" i="41"/>
  <c r="E73" i="41"/>
  <c r="G72" i="40"/>
  <c r="E73" i="40"/>
  <c r="E80" i="39"/>
  <c r="G79" i="39"/>
  <c r="G65" i="28"/>
  <c r="E66" i="28"/>
  <c r="E64" i="23"/>
  <c r="G63" i="23"/>
  <c r="G63" i="24"/>
  <c r="E64" i="24"/>
  <c r="G64" i="21"/>
  <c r="E65" i="21"/>
  <c r="E67" i="29"/>
  <c r="G66" i="29"/>
  <c r="E65" i="27"/>
  <c r="G64" i="27"/>
  <c r="E67" i="26"/>
  <c r="G66" i="26"/>
  <c r="E66" i="25"/>
  <c r="G65" i="25"/>
  <c r="E66" i="22"/>
  <c r="G65" i="22"/>
  <c r="G64" i="20"/>
  <c r="E65" i="20"/>
  <c r="G64" i="19"/>
  <c r="E65" i="19"/>
  <c r="G62" i="16"/>
  <c r="E63" i="16"/>
  <c r="E64" i="15"/>
  <c r="G63" i="15"/>
  <c r="G64" i="14"/>
  <c r="E65" i="14"/>
  <c r="E65" i="13"/>
  <c r="G64" i="13"/>
  <c r="E62" i="12"/>
  <c r="G61" i="12"/>
  <c r="E61" i="11"/>
  <c r="G60" i="11"/>
  <c r="E60" i="10"/>
  <c r="G59" i="10"/>
  <c r="G61" i="9"/>
  <c r="E62" i="9"/>
  <c r="E61" i="8"/>
  <c r="G60" i="8"/>
  <c r="E62" i="7"/>
  <c r="G61" i="7"/>
  <c r="G61" i="6"/>
  <c r="E62" i="6"/>
  <c r="E61" i="5"/>
  <c r="G60" i="5"/>
  <c r="E61" i="4"/>
  <c r="G60" i="4"/>
  <c r="E62" i="3"/>
  <c r="G61" i="3"/>
  <c r="G60" i="2"/>
  <c r="E61" i="2"/>
  <c r="G60" i="1"/>
  <c r="E61" i="1"/>
  <c r="E76" i="69" l="1"/>
  <c r="G75" i="69"/>
  <c r="G77" i="68"/>
  <c r="E78" i="68"/>
  <c r="G73" i="67"/>
  <c r="E74" i="67"/>
  <c r="G73" i="66"/>
  <c r="E74" i="66"/>
  <c r="E76" i="65"/>
  <c r="G75" i="65"/>
  <c r="G76" i="64"/>
  <c r="E77" i="64"/>
  <c r="G76" i="63"/>
  <c r="E77" i="63"/>
  <c r="E75" i="62"/>
  <c r="G74" i="62"/>
  <c r="E74" i="61"/>
  <c r="G73" i="61"/>
  <c r="G74" i="60"/>
  <c r="E75" i="60"/>
  <c r="G72" i="59"/>
  <c r="E73" i="59"/>
  <c r="G77" i="58"/>
  <c r="E78" i="58"/>
  <c r="E75" i="57"/>
  <c r="G74" i="57"/>
  <c r="E77" i="56"/>
  <c r="G76" i="56"/>
  <c r="G74" i="55"/>
  <c r="E75" i="55"/>
  <c r="G73" i="54"/>
  <c r="E74" i="54"/>
  <c r="E75" i="53"/>
  <c r="G74" i="53"/>
  <c r="G75" i="52"/>
  <c r="E76" i="52"/>
  <c r="E77" i="51"/>
  <c r="G76" i="51"/>
  <c r="G73" i="50"/>
  <c r="E74" i="50"/>
  <c r="G73" i="48"/>
  <c r="E74" i="48"/>
  <c r="G73" i="47"/>
  <c r="E74" i="47"/>
  <c r="G74" i="46"/>
  <c r="E75" i="46"/>
  <c r="G73" i="45"/>
  <c r="E74" i="45"/>
  <c r="E76" i="44"/>
  <c r="G75" i="44"/>
  <c r="G73" i="43"/>
  <c r="E74" i="43"/>
  <c r="G75" i="42"/>
  <c r="E76" i="42"/>
  <c r="G73" i="41"/>
  <c r="E74" i="41"/>
  <c r="G73" i="40"/>
  <c r="E74" i="40"/>
  <c r="G80" i="39"/>
  <c r="E81" i="39"/>
  <c r="E67" i="28"/>
  <c r="G66" i="28"/>
  <c r="E65" i="23"/>
  <c r="G64" i="23"/>
  <c r="G64" i="24"/>
  <c r="E65" i="24"/>
  <c r="G65" i="21"/>
  <c r="E66" i="21"/>
  <c r="G67" i="29"/>
  <c r="E68" i="29"/>
  <c r="G65" i="27"/>
  <c r="E66" i="27"/>
  <c r="E68" i="26"/>
  <c r="G67" i="26"/>
  <c r="G66" i="25"/>
  <c r="E67" i="25"/>
  <c r="E67" i="22"/>
  <c r="G66" i="22"/>
  <c r="E66" i="20"/>
  <c r="G65" i="20"/>
  <c r="G65" i="19"/>
  <c r="E66" i="19"/>
  <c r="E64" i="16"/>
  <c r="G63" i="16"/>
  <c r="G64" i="15"/>
  <c r="E65" i="15"/>
  <c r="E66" i="14"/>
  <c r="G65" i="14"/>
  <c r="G65" i="13"/>
  <c r="E66" i="13"/>
  <c r="G62" i="12"/>
  <c r="E63" i="12"/>
  <c r="E62" i="11"/>
  <c r="G61" i="11"/>
  <c r="E61" i="10"/>
  <c r="G60" i="10"/>
  <c r="E63" i="9"/>
  <c r="G62" i="9"/>
  <c r="G61" i="8"/>
  <c r="E62" i="8"/>
  <c r="G62" i="7"/>
  <c r="E63" i="7"/>
  <c r="G62" i="6"/>
  <c r="E63" i="6"/>
  <c r="G61" i="5"/>
  <c r="E62" i="5"/>
  <c r="G61" i="4"/>
  <c r="E62" i="4"/>
  <c r="G62" i="3"/>
  <c r="E63" i="3"/>
  <c r="G61" i="2"/>
  <c r="E62" i="2"/>
  <c r="G61" i="1"/>
  <c r="E62" i="1"/>
  <c r="G76" i="69" l="1"/>
  <c r="E77" i="69"/>
  <c r="E79" i="68"/>
  <c r="G78" i="68"/>
  <c r="E75" i="67"/>
  <c r="G74" i="67"/>
  <c r="E75" i="66"/>
  <c r="G74" i="66"/>
  <c r="E77" i="65"/>
  <c r="G76" i="65"/>
  <c r="G77" i="64"/>
  <c r="E78" i="64"/>
  <c r="E78" i="63"/>
  <c r="G77" i="63"/>
  <c r="G75" i="62"/>
  <c r="E76" i="62"/>
  <c r="E75" i="61"/>
  <c r="G74" i="61"/>
  <c r="E76" i="60"/>
  <c r="G75" i="60"/>
  <c r="E74" i="59"/>
  <c r="G73" i="59"/>
  <c r="E79" i="58"/>
  <c r="G78" i="58"/>
  <c r="G75" i="57"/>
  <c r="E76" i="57"/>
  <c r="E78" i="56"/>
  <c r="G77" i="56"/>
  <c r="G75" i="55"/>
  <c r="E76" i="55"/>
  <c r="E75" i="54"/>
  <c r="G74" i="54"/>
  <c r="E76" i="53"/>
  <c r="G75" i="53"/>
  <c r="E77" i="52"/>
  <c r="G76" i="52"/>
  <c r="G77" i="51"/>
  <c r="E78" i="51"/>
  <c r="E75" i="50"/>
  <c r="G74" i="50"/>
  <c r="E75" i="48"/>
  <c r="G74" i="48"/>
  <c r="E75" i="47"/>
  <c r="G74" i="47"/>
  <c r="E76" i="46"/>
  <c r="G75" i="46"/>
  <c r="E75" i="45"/>
  <c r="G74" i="45"/>
  <c r="E77" i="44"/>
  <c r="G76" i="44"/>
  <c r="E75" i="43"/>
  <c r="G74" i="43"/>
  <c r="E77" i="42"/>
  <c r="G76" i="42"/>
  <c r="E75" i="41"/>
  <c r="G74" i="41"/>
  <c r="G74" i="40"/>
  <c r="E75" i="40"/>
  <c r="E82" i="39"/>
  <c r="G81" i="39"/>
  <c r="E68" i="28"/>
  <c r="G67" i="28"/>
  <c r="E66" i="23"/>
  <c r="G65" i="23"/>
  <c r="E66" i="24"/>
  <c r="G65" i="24"/>
  <c r="E67" i="21"/>
  <c r="G66" i="21"/>
  <c r="E69" i="29"/>
  <c r="G68" i="29"/>
  <c r="G66" i="27"/>
  <c r="E67" i="27"/>
  <c r="E69" i="26"/>
  <c r="G68" i="26"/>
  <c r="E68" i="25"/>
  <c r="G67" i="25"/>
  <c r="G67" i="22"/>
  <c r="E68" i="22"/>
  <c r="G66" i="20"/>
  <c r="E67" i="20"/>
  <c r="E67" i="19"/>
  <c r="G66" i="19"/>
  <c r="E65" i="16"/>
  <c r="G64" i="16"/>
  <c r="E66" i="15"/>
  <c r="G65" i="15"/>
  <c r="E67" i="14"/>
  <c r="G66" i="14"/>
  <c r="G66" i="13"/>
  <c r="E67" i="13"/>
  <c r="E64" i="12"/>
  <c r="G63" i="12"/>
  <c r="G62" i="11"/>
  <c r="E63" i="11"/>
  <c r="E62" i="10"/>
  <c r="G61" i="10"/>
  <c r="E64" i="9"/>
  <c r="G63" i="9"/>
  <c r="G62" i="8"/>
  <c r="E63" i="8"/>
  <c r="E64" i="7"/>
  <c r="G63" i="7"/>
  <c r="G63" i="6"/>
  <c r="E64" i="6"/>
  <c r="E63" i="5"/>
  <c r="G62" i="5"/>
  <c r="G62" i="4"/>
  <c r="E63" i="4"/>
  <c r="E64" i="3"/>
  <c r="G63" i="3"/>
  <c r="E63" i="2"/>
  <c r="G62" i="2"/>
  <c r="E63" i="1"/>
  <c r="G62" i="1"/>
  <c r="E78" i="69" l="1"/>
  <c r="G77" i="69"/>
  <c r="G79" i="68"/>
  <c r="E80" i="68"/>
  <c r="E76" i="67"/>
  <c r="G75" i="67"/>
  <c r="E76" i="66"/>
  <c r="G75" i="66"/>
  <c r="G77" i="65"/>
  <c r="E78" i="65"/>
  <c r="E79" i="64"/>
  <c r="G78" i="64"/>
  <c r="E79" i="63"/>
  <c r="G78" i="63"/>
  <c r="G76" i="62"/>
  <c r="E77" i="62"/>
  <c r="E76" i="61"/>
  <c r="G75" i="61"/>
  <c r="G76" i="60"/>
  <c r="E77" i="60"/>
  <c r="G74" i="59"/>
  <c r="E75" i="59"/>
  <c r="E80" i="58"/>
  <c r="G79" i="58"/>
  <c r="E77" i="57"/>
  <c r="G76" i="57"/>
  <c r="E79" i="56"/>
  <c r="G78" i="56"/>
  <c r="G76" i="55"/>
  <c r="E77" i="55"/>
  <c r="G75" i="54"/>
  <c r="E76" i="54"/>
  <c r="E77" i="53"/>
  <c r="G76" i="53"/>
  <c r="E78" i="52"/>
  <c r="G77" i="52"/>
  <c r="G78" i="51"/>
  <c r="E79" i="51"/>
  <c r="G75" i="50"/>
  <c r="E76" i="50"/>
  <c r="G75" i="48"/>
  <c r="E76" i="48"/>
  <c r="E76" i="47"/>
  <c r="G75" i="47"/>
  <c r="E77" i="46"/>
  <c r="G76" i="46"/>
  <c r="G75" i="45"/>
  <c r="E76" i="45"/>
  <c r="E78" i="44"/>
  <c r="G77" i="44"/>
  <c r="G75" i="43"/>
  <c r="E76" i="43"/>
  <c r="G77" i="42"/>
  <c r="E78" i="42"/>
  <c r="G75" i="41"/>
  <c r="E76" i="41"/>
  <c r="G75" i="40"/>
  <c r="E76" i="40"/>
  <c r="E83" i="39"/>
  <c r="G82" i="39"/>
  <c r="G68" i="28"/>
  <c r="E69" i="28"/>
  <c r="G66" i="23"/>
  <c r="E67" i="23"/>
  <c r="E67" i="24"/>
  <c r="G66" i="24"/>
  <c r="G67" i="21"/>
  <c r="E68" i="21"/>
  <c r="E70" i="29"/>
  <c r="G69" i="29"/>
  <c r="G67" i="27"/>
  <c r="E68" i="27"/>
  <c r="G69" i="26"/>
  <c r="E70" i="26"/>
  <c r="E69" i="25"/>
  <c r="G68" i="25"/>
  <c r="E69" i="22"/>
  <c r="G68" i="22"/>
  <c r="E68" i="20"/>
  <c r="G67" i="20"/>
  <c r="G67" i="19"/>
  <c r="E68" i="19"/>
  <c r="E66" i="16"/>
  <c r="G65" i="16"/>
  <c r="E67" i="15"/>
  <c r="G66" i="15"/>
  <c r="G67" i="14"/>
  <c r="E68" i="14"/>
  <c r="G67" i="13"/>
  <c r="E68" i="13"/>
  <c r="G64" i="12"/>
  <c r="E65" i="12"/>
  <c r="E64" i="11"/>
  <c r="G63" i="11"/>
  <c r="G62" i="10"/>
  <c r="E63" i="10"/>
  <c r="E65" i="9"/>
  <c r="G64" i="9"/>
  <c r="G63" i="8"/>
  <c r="E64" i="8"/>
  <c r="E65" i="7"/>
  <c r="G64" i="7"/>
  <c r="E65" i="6"/>
  <c r="G64" i="6"/>
  <c r="E64" i="5"/>
  <c r="G63" i="5"/>
  <c r="E64" i="4"/>
  <c r="G63" i="4"/>
  <c r="E65" i="3"/>
  <c r="G64" i="3"/>
  <c r="G63" i="2"/>
  <c r="E64" i="2"/>
  <c r="E64" i="1"/>
  <c r="G63" i="1"/>
  <c r="G78" i="69" l="1"/>
  <c r="E79" i="69"/>
  <c r="E81" i="68"/>
  <c r="G80" i="68"/>
  <c r="E77" i="67"/>
  <c r="G76" i="67"/>
  <c r="E77" i="66"/>
  <c r="G76" i="66"/>
  <c r="G78" i="65"/>
  <c r="E79" i="65"/>
  <c r="G79" i="64"/>
  <c r="E80" i="64"/>
  <c r="E80" i="63"/>
  <c r="G79" i="63"/>
  <c r="E78" i="62"/>
  <c r="G77" i="62"/>
  <c r="G76" i="61"/>
  <c r="E77" i="61"/>
  <c r="G77" i="60"/>
  <c r="E78" i="60"/>
  <c r="E76" i="59"/>
  <c r="G75" i="59"/>
  <c r="E81" i="58"/>
  <c r="G80" i="58"/>
  <c r="G77" i="57"/>
  <c r="E78" i="57"/>
  <c r="G79" i="56"/>
  <c r="E80" i="56"/>
  <c r="G77" i="55"/>
  <c r="E78" i="55"/>
  <c r="E77" i="54"/>
  <c r="G76" i="54"/>
  <c r="E78" i="53"/>
  <c r="G77" i="53"/>
  <c r="G78" i="52"/>
  <c r="E79" i="52"/>
  <c r="E80" i="51"/>
  <c r="G79" i="51"/>
  <c r="G76" i="50"/>
  <c r="E77" i="50"/>
  <c r="G76" i="48"/>
  <c r="E77" i="48"/>
  <c r="G76" i="47"/>
  <c r="E77" i="47"/>
  <c r="G77" i="46"/>
  <c r="E78" i="46"/>
  <c r="E77" i="45"/>
  <c r="G76" i="45"/>
  <c r="G78" i="44"/>
  <c r="E79" i="44"/>
  <c r="G76" i="43"/>
  <c r="E77" i="43"/>
  <c r="E79" i="42"/>
  <c r="G78" i="42"/>
  <c r="E77" i="41"/>
  <c r="G76" i="41"/>
  <c r="G76" i="40"/>
  <c r="E77" i="40"/>
  <c r="E84" i="39"/>
  <c r="G83" i="39"/>
  <c r="E70" i="28"/>
  <c r="G69" i="28"/>
  <c r="G67" i="23"/>
  <c r="E68" i="23"/>
  <c r="G67" i="24"/>
  <c r="E68" i="24"/>
  <c r="E69" i="21"/>
  <c r="G68" i="21"/>
  <c r="G70" i="29"/>
  <c r="E71" i="29"/>
  <c r="E69" i="27"/>
  <c r="G68" i="27"/>
  <c r="G70" i="26"/>
  <c r="E71" i="26"/>
  <c r="G69" i="25"/>
  <c r="E70" i="25"/>
  <c r="E70" i="22"/>
  <c r="G69" i="22"/>
  <c r="G68" i="20"/>
  <c r="E69" i="20"/>
  <c r="E69" i="19"/>
  <c r="G68" i="19"/>
  <c r="E67" i="16"/>
  <c r="G66" i="16"/>
  <c r="G67" i="15"/>
  <c r="E68" i="15"/>
  <c r="E69" i="14"/>
  <c r="G68" i="14"/>
  <c r="E69" i="13"/>
  <c r="G68" i="13"/>
  <c r="G65" i="12"/>
  <c r="E66" i="12"/>
  <c r="G64" i="11"/>
  <c r="E65" i="11"/>
  <c r="E64" i="10"/>
  <c r="G63" i="10"/>
  <c r="E66" i="9"/>
  <c r="G65" i="9"/>
  <c r="G64" i="8"/>
  <c r="E65" i="8"/>
  <c r="E66" i="7"/>
  <c r="G65" i="7"/>
  <c r="E66" i="6"/>
  <c r="G65" i="6"/>
  <c r="E65" i="5"/>
  <c r="G64" i="5"/>
  <c r="G64" i="4"/>
  <c r="E65" i="4"/>
  <c r="E66" i="3"/>
  <c r="G65" i="3"/>
  <c r="E65" i="2"/>
  <c r="G64" i="2"/>
  <c r="G64" i="1"/>
  <c r="E65" i="1"/>
  <c r="E80" i="69" l="1"/>
  <c r="G79" i="69"/>
  <c r="G81" i="68"/>
  <c r="E82" i="68"/>
  <c r="E78" i="67"/>
  <c r="G77" i="67"/>
  <c r="G77" i="66"/>
  <c r="E78" i="66"/>
  <c r="E80" i="65"/>
  <c r="G79" i="65"/>
  <c r="G80" i="64"/>
  <c r="E81" i="64"/>
  <c r="G80" i="63"/>
  <c r="E81" i="63"/>
  <c r="G78" i="62"/>
  <c r="E79" i="62"/>
  <c r="G77" i="61"/>
  <c r="E78" i="61"/>
  <c r="E79" i="60"/>
  <c r="G78" i="60"/>
  <c r="G76" i="59"/>
  <c r="E77" i="59"/>
  <c r="G81" i="58"/>
  <c r="E82" i="58"/>
  <c r="E79" i="57"/>
  <c r="G78" i="57"/>
  <c r="E81" i="56"/>
  <c r="G80" i="56"/>
  <c r="E79" i="55"/>
  <c r="G78" i="55"/>
  <c r="G77" i="54"/>
  <c r="E78" i="54"/>
  <c r="E79" i="53"/>
  <c r="G78" i="53"/>
  <c r="G79" i="52"/>
  <c r="E80" i="52"/>
  <c r="G80" i="51"/>
  <c r="E81" i="51"/>
  <c r="G77" i="50"/>
  <c r="E78" i="50"/>
  <c r="G77" i="48"/>
  <c r="E78" i="48"/>
  <c r="E78" i="47"/>
  <c r="G77" i="47"/>
  <c r="G78" i="46"/>
  <c r="E79" i="46"/>
  <c r="G77" i="45"/>
  <c r="E78" i="45"/>
  <c r="G79" i="44"/>
  <c r="E80" i="44"/>
  <c r="E78" i="43"/>
  <c r="G77" i="43"/>
  <c r="E80" i="42"/>
  <c r="G79" i="42"/>
  <c r="G77" i="41"/>
  <c r="E78" i="41"/>
  <c r="G77" i="40"/>
  <c r="E78" i="40"/>
  <c r="G84" i="39"/>
  <c r="E85" i="39"/>
  <c r="G70" i="28"/>
  <c r="E71" i="28"/>
  <c r="G68" i="23"/>
  <c r="E69" i="23"/>
  <c r="E69" i="24"/>
  <c r="G68" i="24"/>
  <c r="G69" i="21"/>
  <c r="E70" i="21"/>
  <c r="G71" i="29"/>
  <c r="E72" i="29"/>
  <c r="E70" i="27"/>
  <c r="G69" i="27"/>
  <c r="G71" i="26"/>
  <c r="E72" i="26"/>
  <c r="E71" i="25"/>
  <c r="G70" i="25"/>
  <c r="E71" i="22"/>
  <c r="G70" i="22"/>
  <c r="G69" i="20"/>
  <c r="E70" i="20"/>
  <c r="G69" i="19"/>
  <c r="E70" i="19"/>
  <c r="E68" i="16"/>
  <c r="G67" i="16"/>
  <c r="E69" i="15"/>
  <c r="G68" i="15"/>
  <c r="G69" i="14"/>
  <c r="E70" i="14"/>
  <c r="E70" i="13"/>
  <c r="G69" i="13"/>
  <c r="G66" i="12"/>
  <c r="E67" i="12"/>
  <c r="E66" i="11"/>
  <c r="G65" i="11"/>
  <c r="G64" i="10"/>
  <c r="E65" i="10"/>
  <c r="G66" i="9"/>
  <c r="E67" i="9"/>
  <c r="G65" i="8"/>
  <c r="E66" i="8"/>
  <c r="E67" i="7"/>
  <c r="G66" i="7"/>
  <c r="E67" i="6"/>
  <c r="G66" i="6"/>
  <c r="G65" i="5"/>
  <c r="E66" i="5"/>
  <c r="E66" i="4"/>
  <c r="G65" i="4"/>
  <c r="G66" i="3"/>
  <c r="E67" i="3"/>
  <c r="G65" i="2"/>
  <c r="E66" i="2"/>
  <c r="G65" i="1"/>
  <c r="E66" i="1"/>
  <c r="E81" i="69" l="1"/>
  <c r="G80" i="69"/>
  <c r="E83" i="68"/>
  <c r="G82" i="68"/>
  <c r="G78" i="67"/>
  <c r="E79" i="67"/>
  <c r="G78" i="66"/>
  <c r="E79" i="66"/>
  <c r="E81" i="65"/>
  <c r="G80" i="65"/>
  <c r="E82" i="64"/>
  <c r="G81" i="64"/>
  <c r="E82" i="63"/>
  <c r="G81" i="63"/>
  <c r="E80" i="62"/>
  <c r="G79" i="62"/>
  <c r="G78" i="61"/>
  <c r="E79" i="61"/>
  <c r="E80" i="60"/>
  <c r="G79" i="60"/>
  <c r="E78" i="59"/>
  <c r="G77" i="59"/>
  <c r="E83" i="58"/>
  <c r="G82" i="58"/>
  <c r="G79" i="57"/>
  <c r="E80" i="57"/>
  <c r="G81" i="56"/>
  <c r="E82" i="56"/>
  <c r="G79" i="55"/>
  <c r="E80" i="55"/>
  <c r="E79" i="54"/>
  <c r="G78" i="54"/>
  <c r="E80" i="53"/>
  <c r="G79" i="53"/>
  <c r="G80" i="52"/>
  <c r="E81" i="52"/>
  <c r="G81" i="51"/>
  <c r="E82" i="51"/>
  <c r="G78" i="50"/>
  <c r="E79" i="50"/>
  <c r="G78" i="48"/>
  <c r="E79" i="48"/>
  <c r="E79" i="47"/>
  <c r="G78" i="47"/>
  <c r="E80" i="46"/>
  <c r="G79" i="46"/>
  <c r="G78" i="45"/>
  <c r="E79" i="45"/>
  <c r="G80" i="44"/>
  <c r="E81" i="44"/>
  <c r="G78" i="43"/>
  <c r="E79" i="43"/>
  <c r="G80" i="42"/>
  <c r="E81" i="42"/>
  <c r="E79" i="41"/>
  <c r="G78" i="41"/>
  <c r="G78" i="40"/>
  <c r="E79" i="40"/>
  <c r="E86" i="39"/>
  <c r="G85" i="39"/>
  <c r="G71" i="28"/>
  <c r="E72" i="28"/>
  <c r="G69" i="23"/>
  <c r="E70" i="23"/>
  <c r="G69" i="24"/>
  <c r="E70" i="24"/>
  <c r="E71" i="21"/>
  <c r="G70" i="21"/>
  <c r="G72" i="29"/>
  <c r="E73" i="29"/>
  <c r="E71" i="27"/>
  <c r="G70" i="27"/>
  <c r="G72" i="26"/>
  <c r="E73" i="26"/>
  <c r="G71" i="25"/>
  <c r="E72" i="25"/>
  <c r="E72" i="22"/>
  <c r="G71" i="22"/>
  <c r="G70" i="20"/>
  <c r="E71" i="20"/>
  <c r="E71" i="19"/>
  <c r="G70" i="19"/>
  <c r="E69" i="16"/>
  <c r="G68" i="16"/>
  <c r="G69" i="15"/>
  <c r="E70" i="15"/>
  <c r="G70" i="14"/>
  <c r="E71" i="14"/>
  <c r="E71" i="13"/>
  <c r="G70" i="13"/>
  <c r="E68" i="12"/>
  <c r="G67" i="12"/>
  <c r="E67" i="11"/>
  <c r="G66" i="11"/>
  <c r="G65" i="10"/>
  <c r="E66" i="10"/>
  <c r="E68" i="9"/>
  <c r="G67" i="9"/>
  <c r="G66" i="8"/>
  <c r="E67" i="8"/>
  <c r="G67" i="7"/>
  <c r="E68" i="7"/>
  <c r="G67" i="6"/>
  <c r="E68" i="6"/>
  <c r="E67" i="5"/>
  <c r="G66" i="5"/>
  <c r="G66" i="4"/>
  <c r="E67" i="4"/>
  <c r="E68" i="3"/>
  <c r="G67" i="3"/>
  <c r="E67" i="2"/>
  <c r="G66" i="2"/>
  <c r="E67" i="1"/>
  <c r="G66" i="1"/>
  <c r="G81" i="69" l="1"/>
  <c r="E82" i="69"/>
  <c r="G83" i="68"/>
  <c r="E84" i="68"/>
  <c r="E80" i="67"/>
  <c r="G79" i="67"/>
  <c r="G79" i="66"/>
  <c r="E80" i="66"/>
  <c r="G81" i="65"/>
  <c r="E82" i="65"/>
  <c r="E83" i="64"/>
  <c r="G82" i="64"/>
  <c r="E83" i="63"/>
  <c r="G82" i="63"/>
  <c r="E81" i="62"/>
  <c r="G80" i="62"/>
  <c r="G79" i="61"/>
  <c r="E80" i="61"/>
  <c r="E81" i="60"/>
  <c r="G80" i="60"/>
  <c r="G78" i="59"/>
  <c r="E79" i="59"/>
  <c r="E84" i="58"/>
  <c r="G83" i="58"/>
  <c r="E81" i="57"/>
  <c r="G80" i="57"/>
  <c r="E83" i="56"/>
  <c r="G82" i="56"/>
  <c r="E81" i="55"/>
  <c r="G80" i="55"/>
  <c r="G79" i="54"/>
  <c r="E80" i="54"/>
  <c r="E81" i="53"/>
  <c r="G80" i="53"/>
  <c r="G81" i="52"/>
  <c r="E82" i="52"/>
  <c r="G82" i="51"/>
  <c r="E83" i="51"/>
  <c r="G79" i="50"/>
  <c r="E80" i="50"/>
  <c r="E80" i="48"/>
  <c r="G79" i="48"/>
  <c r="G79" i="47"/>
  <c r="E80" i="47"/>
  <c r="G80" i="46"/>
  <c r="E81" i="46"/>
  <c r="E80" i="45"/>
  <c r="G79" i="45"/>
  <c r="G81" i="44"/>
  <c r="E82" i="44"/>
  <c r="E80" i="43"/>
  <c r="G79" i="43"/>
  <c r="G81" i="42"/>
  <c r="E82" i="42"/>
  <c r="G79" i="41"/>
  <c r="E80" i="41"/>
  <c r="G79" i="40"/>
  <c r="E80" i="40"/>
  <c r="E87" i="39"/>
  <c r="G86" i="39"/>
  <c r="E73" i="28"/>
  <c r="G72" i="28"/>
  <c r="G70" i="23"/>
  <c r="E71" i="23"/>
  <c r="E71" i="24"/>
  <c r="G70" i="24"/>
  <c r="E72" i="21"/>
  <c r="G71" i="21"/>
  <c r="E74" i="29"/>
  <c r="G73" i="29"/>
  <c r="E72" i="27"/>
  <c r="G71" i="27"/>
  <c r="E74" i="26"/>
  <c r="G73" i="26"/>
  <c r="G72" i="25"/>
  <c r="E73" i="25"/>
  <c r="E73" i="22"/>
  <c r="G72" i="22"/>
  <c r="G71" i="20"/>
  <c r="E72" i="20"/>
  <c r="G71" i="19"/>
  <c r="E72" i="19"/>
  <c r="E70" i="16"/>
  <c r="G69" i="16"/>
  <c r="G70" i="15"/>
  <c r="E71" i="15"/>
  <c r="G71" i="14"/>
  <c r="E72" i="14"/>
  <c r="E72" i="13"/>
  <c r="G71" i="13"/>
  <c r="G68" i="12"/>
  <c r="E69" i="12"/>
  <c r="G67" i="11"/>
  <c r="E68" i="11"/>
  <c r="G66" i="10"/>
  <c r="E67" i="10"/>
  <c r="E69" i="9"/>
  <c r="G68" i="9"/>
  <c r="G67" i="8"/>
  <c r="E68" i="8"/>
  <c r="E69" i="7"/>
  <c r="G68" i="7"/>
  <c r="E69" i="6"/>
  <c r="G68" i="6"/>
  <c r="G67" i="5"/>
  <c r="E68" i="5"/>
  <c r="E68" i="4"/>
  <c r="G67" i="4"/>
  <c r="E69" i="3"/>
  <c r="G68" i="3"/>
  <c r="G67" i="2"/>
  <c r="E68" i="2"/>
  <c r="E68" i="1"/>
  <c r="G67" i="1"/>
  <c r="G82" i="69" l="1"/>
  <c r="E83" i="69"/>
  <c r="E85" i="68"/>
  <c r="G84" i="68"/>
  <c r="G80" i="67"/>
  <c r="E81" i="67"/>
  <c r="G80" i="66"/>
  <c r="E81" i="66"/>
  <c r="G82" i="65"/>
  <c r="E83" i="65"/>
  <c r="G83" i="64"/>
  <c r="E84" i="64"/>
  <c r="E84" i="63"/>
  <c r="G83" i="63"/>
  <c r="E82" i="62"/>
  <c r="G81" i="62"/>
  <c r="G80" i="61"/>
  <c r="E81" i="61"/>
  <c r="E82" i="60"/>
  <c r="G81" i="60"/>
  <c r="G79" i="59"/>
  <c r="E80" i="59"/>
  <c r="E85" i="58"/>
  <c r="G84" i="58"/>
  <c r="E82" i="57"/>
  <c r="G81" i="57"/>
  <c r="G83" i="56"/>
  <c r="E84" i="56"/>
  <c r="E82" i="55"/>
  <c r="G81" i="55"/>
  <c r="E81" i="54"/>
  <c r="G80" i="54"/>
  <c r="G81" i="53"/>
  <c r="E82" i="53"/>
  <c r="E83" i="52"/>
  <c r="G82" i="52"/>
  <c r="E84" i="51"/>
  <c r="G83" i="51"/>
  <c r="E81" i="50"/>
  <c r="G80" i="50"/>
  <c r="G80" i="48"/>
  <c r="E81" i="48"/>
  <c r="E81" i="47"/>
  <c r="G80" i="47"/>
  <c r="G81" i="46"/>
  <c r="E82" i="46"/>
  <c r="E81" i="45"/>
  <c r="G80" i="45"/>
  <c r="E83" i="44"/>
  <c r="G82" i="44"/>
  <c r="G80" i="43"/>
  <c r="E81" i="43"/>
  <c r="G82" i="42"/>
  <c r="E83" i="42"/>
  <c r="G80" i="41"/>
  <c r="E81" i="41"/>
  <c r="E81" i="40"/>
  <c r="G80" i="40"/>
  <c r="E88" i="39"/>
  <c r="G87" i="39"/>
  <c r="E74" i="28"/>
  <c r="G73" i="28"/>
  <c r="E72" i="23"/>
  <c r="G71" i="23"/>
  <c r="E72" i="24"/>
  <c r="G71" i="24"/>
  <c r="G72" i="21"/>
  <c r="E73" i="21"/>
  <c r="G74" i="29"/>
  <c r="E75" i="29"/>
  <c r="G72" i="27"/>
  <c r="E73" i="27"/>
  <c r="E75" i="26"/>
  <c r="G74" i="26"/>
  <c r="G73" i="25"/>
  <c r="E74" i="25"/>
  <c r="E74" i="22"/>
  <c r="G73" i="22"/>
  <c r="E73" i="20"/>
  <c r="G72" i="20"/>
  <c r="G72" i="19"/>
  <c r="E73" i="19"/>
  <c r="G70" i="16"/>
  <c r="E71" i="16"/>
  <c r="G71" i="15"/>
  <c r="E72" i="15"/>
  <c r="E73" i="14"/>
  <c r="G72" i="14"/>
  <c r="E73" i="13"/>
  <c r="G72" i="13"/>
  <c r="E70" i="12"/>
  <c r="G69" i="12"/>
  <c r="E69" i="11"/>
  <c r="G68" i="11"/>
  <c r="G67" i="10"/>
  <c r="E68" i="10"/>
  <c r="E70" i="9"/>
  <c r="G69" i="9"/>
  <c r="E69" i="8"/>
  <c r="G68" i="8"/>
  <c r="G69" i="7"/>
  <c r="E70" i="7"/>
  <c r="G69" i="6"/>
  <c r="E70" i="6"/>
  <c r="G68" i="5"/>
  <c r="E69" i="5"/>
  <c r="G68" i="4"/>
  <c r="E69" i="4"/>
  <c r="E70" i="3"/>
  <c r="G69" i="3"/>
  <c r="E69" i="2"/>
  <c r="G68" i="2"/>
  <c r="E69" i="1"/>
  <c r="G68" i="1"/>
  <c r="E84" i="69" l="1"/>
  <c r="G83" i="69"/>
  <c r="G85" i="68"/>
  <c r="E86" i="68"/>
  <c r="G81" i="67"/>
  <c r="E82" i="67"/>
  <c r="E82" i="66"/>
  <c r="G81" i="66"/>
  <c r="E84" i="65"/>
  <c r="G83" i="65"/>
  <c r="G84" i="64"/>
  <c r="E85" i="64"/>
  <c r="E85" i="63"/>
  <c r="G84" i="63"/>
  <c r="G82" i="62"/>
  <c r="E83" i="62"/>
  <c r="E82" i="61"/>
  <c r="G81" i="61"/>
  <c r="E83" i="60"/>
  <c r="G82" i="60"/>
  <c r="G80" i="59"/>
  <c r="E81" i="59"/>
  <c r="E86" i="58"/>
  <c r="G85" i="58"/>
  <c r="E83" i="57"/>
  <c r="G82" i="57"/>
  <c r="E85" i="56"/>
  <c r="G84" i="56"/>
  <c r="E83" i="55"/>
  <c r="G82" i="55"/>
  <c r="G81" i="54"/>
  <c r="E82" i="54"/>
  <c r="E83" i="53"/>
  <c r="G82" i="53"/>
  <c r="G83" i="52"/>
  <c r="E84" i="52"/>
  <c r="E85" i="51"/>
  <c r="G84" i="51"/>
  <c r="E82" i="50"/>
  <c r="G81" i="50"/>
  <c r="G81" i="48"/>
  <c r="E82" i="48"/>
  <c r="G81" i="47"/>
  <c r="E82" i="47"/>
  <c r="G82" i="46"/>
  <c r="E83" i="46"/>
  <c r="G81" i="45"/>
  <c r="E82" i="45"/>
  <c r="E84" i="44"/>
  <c r="G83" i="44"/>
  <c r="G81" i="43"/>
  <c r="E82" i="43"/>
  <c r="G83" i="42"/>
  <c r="E84" i="42"/>
  <c r="G81" i="41"/>
  <c r="E82" i="41"/>
  <c r="G81" i="40"/>
  <c r="E82" i="40"/>
  <c r="E89" i="39"/>
  <c r="G88" i="39"/>
  <c r="G74" i="28"/>
  <c r="E75" i="28"/>
  <c r="G72" i="23"/>
  <c r="E73" i="23"/>
  <c r="E73" i="24"/>
  <c r="G72" i="24"/>
  <c r="G73" i="21"/>
  <c r="E74" i="21"/>
  <c r="E76" i="29"/>
  <c r="G75" i="29"/>
  <c r="E74" i="27"/>
  <c r="G73" i="27"/>
  <c r="G75" i="26"/>
  <c r="E76" i="26"/>
  <c r="G74" i="25"/>
  <c r="E75" i="25"/>
  <c r="G74" i="22"/>
  <c r="E75" i="22"/>
  <c r="G73" i="20"/>
  <c r="E74" i="20"/>
  <c r="G73" i="19"/>
  <c r="E74" i="19"/>
  <c r="G71" i="16"/>
  <c r="E72" i="16"/>
  <c r="E73" i="15"/>
  <c r="G72" i="15"/>
  <c r="E74" i="14"/>
  <c r="G73" i="14"/>
  <c r="E74" i="13"/>
  <c r="G73" i="13"/>
  <c r="E71" i="12"/>
  <c r="G70" i="12"/>
  <c r="E70" i="11"/>
  <c r="G69" i="11"/>
  <c r="E69" i="10"/>
  <c r="G68" i="10"/>
  <c r="E71" i="9"/>
  <c r="G70" i="9"/>
  <c r="E70" i="8"/>
  <c r="G69" i="8"/>
  <c r="E71" i="7"/>
  <c r="G70" i="7"/>
  <c r="G70" i="6"/>
  <c r="E71" i="6"/>
  <c r="E70" i="5"/>
  <c r="G69" i="5"/>
  <c r="E70" i="4"/>
  <c r="G69" i="4"/>
  <c r="E71" i="3"/>
  <c r="G70" i="3"/>
  <c r="E70" i="2"/>
  <c r="G69" i="2"/>
  <c r="G69" i="1"/>
  <c r="E70" i="1"/>
  <c r="E85" i="69" l="1"/>
  <c r="G84" i="69"/>
  <c r="E87" i="68"/>
  <c r="G86" i="68"/>
  <c r="G82" i="67"/>
  <c r="E83" i="67"/>
  <c r="G82" i="66"/>
  <c r="E83" i="66"/>
  <c r="E85" i="65"/>
  <c r="G84" i="65"/>
  <c r="E86" i="64"/>
  <c r="G85" i="64"/>
  <c r="E86" i="63"/>
  <c r="G85" i="63"/>
  <c r="E84" i="62"/>
  <c r="G83" i="62"/>
  <c r="E83" i="61"/>
  <c r="G82" i="61"/>
  <c r="G83" i="60"/>
  <c r="E84" i="60"/>
  <c r="E82" i="59"/>
  <c r="G81" i="59"/>
  <c r="E87" i="58"/>
  <c r="G86" i="58"/>
  <c r="E84" i="57"/>
  <c r="G83" i="57"/>
  <c r="E86" i="56"/>
  <c r="G85" i="56"/>
  <c r="G83" i="55"/>
  <c r="E84" i="55"/>
  <c r="E83" i="54"/>
  <c r="G82" i="54"/>
  <c r="G83" i="53"/>
  <c r="E84" i="53"/>
  <c r="E85" i="52"/>
  <c r="G84" i="52"/>
  <c r="E86" i="51"/>
  <c r="G85" i="51"/>
  <c r="E83" i="50"/>
  <c r="G82" i="50"/>
  <c r="G82" i="48"/>
  <c r="E83" i="48"/>
  <c r="E83" i="47"/>
  <c r="G82" i="47"/>
  <c r="E84" i="46"/>
  <c r="G83" i="46"/>
  <c r="G82" i="45"/>
  <c r="E83" i="45"/>
  <c r="E85" i="44"/>
  <c r="G84" i="44"/>
  <c r="G82" i="43"/>
  <c r="E83" i="43"/>
  <c r="E85" i="42"/>
  <c r="G84" i="42"/>
  <c r="E83" i="41"/>
  <c r="G82" i="41"/>
  <c r="E83" i="40"/>
  <c r="G82" i="40"/>
  <c r="E90" i="39"/>
  <c r="G90" i="39" s="1"/>
  <c r="G89" i="39"/>
  <c r="G75" i="28"/>
  <c r="E76" i="28"/>
  <c r="G73" i="23"/>
  <c r="E74" i="23"/>
  <c r="G73" i="24"/>
  <c r="E74" i="24"/>
  <c r="G74" i="21"/>
  <c r="E75" i="21"/>
  <c r="E77" i="29"/>
  <c r="G76" i="29"/>
  <c r="E75" i="27"/>
  <c r="G74" i="27"/>
  <c r="G76" i="26"/>
  <c r="E77" i="26"/>
  <c r="G75" i="25"/>
  <c r="E76" i="25"/>
  <c r="G75" i="22"/>
  <c r="E76" i="22"/>
  <c r="G74" i="20"/>
  <c r="E75" i="20"/>
  <c r="E75" i="19"/>
  <c r="G74" i="19"/>
  <c r="E73" i="16"/>
  <c r="G72" i="16"/>
  <c r="E74" i="15"/>
  <c r="G73" i="15"/>
  <c r="G74" i="14"/>
  <c r="E75" i="14"/>
  <c r="E75" i="13"/>
  <c r="G74" i="13"/>
  <c r="E72" i="12"/>
  <c r="G71" i="12"/>
  <c r="E71" i="11"/>
  <c r="G70" i="11"/>
  <c r="G69" i="10"/>
  <c r="E70" i="10"/>
  <c r="E72" i="9"/>
  <c r="G71" i="9"/>
  <c r="E71" i="8"/>
  <c r="G70" i="8"/>
  <c r="E72" i="7"/>
  <c r="G71" i="7"/>
  <c r="E72" i="6"/>
  <c r="G71" i="6"/>
  <c r="G70" i="5"/>
  <c r="E71" i="5"/>
  <c r="G70" i="4"/>
  <c r="E71" i="4"/>
  <c r="E72" i="3"/>
  <c r="G71" i="3"/>
  <c r="E71" i="2"/>
  <c r="G70" i="2"/>
  <c r="G70" i="1"/>
  <c r="E71" i="1"/>
  <c r="E86" i="69" l="1"/>
  <c r="G85" i="69"/>
  <c r="G87" i="68"/>
  <c r="E88" i="68"/>
  <c r="E84" i="67"/>
  <c r="G83" i="67"/>
  <c r="G83" i="66"/>
  <c r="E84" i="66"/>
  <c r="G85" i="65"/>
  <c r="E86" i="65"/>
  <c r="G86" i="64"/>
  <c r="E87" i="64"/>
  <c r="E87" i="63"/>
  <c r="G86" i="63"/>
  <c r="G84" i="62"/>
  <c r="E85" i="62"/>
  <c r="E84" i="61"/>
  <c r="G83" i="61"/>
  <c r="G84" i="60"/>
  <c r="E85" i="60"/>
  <c r="E83" i="59"/>
  <c r="G82" i="59"/>
  <c r="G87" i="58"/>
  <c r="E88" i="58"/>
  <c r="E85" i="57"/>
  <c r="G84" i="57"/>
  <c r="E87" i="56"/>
  <c r="G86" i="56"/>
  <c r="G84" i="55"/>
  <c r="E85" i="55"/>
  <c r="G83" i="54"/>
  <c r="E84" i="54"/>
  <c r="E85" i="53"/>
  <c r="G84" i="53"/>
  <c r="E86" i="52"/>
  <c r="G85" i="52"/>
  <c r="E87" i="51"/>
  <c r="G86" i="51"/>
  <c r="G83" i="50"/>
  <c r="E84" i="50"/>
  <c r="G83" i="48"/>
  <c r="E84" i="48"/>
  <c r="G83" i="47"/>
  <c r="E84" i="47"/>
  <c r="G84" i="46"/>
  <c r="E85" i="46"/>
  <c r="E84" i="45"/>
  <c r="G83" i="45"/>
  <c r="G85" i="44"/>
  <c r="E86" i="44"/>
  <c r="E84" i="43"/>
  <c r="G83" i="43"/>
  <c r="G85" i="42"/>
  <c r="E86" i="42"/>
  <c r="G83" i="41"/>
  <c r="E84" i="41"/>
  <c r="G83" i="40"/>
  <c r="E84" i="40"/>
  <c r="E77" i="28"/>
  <c r="G76" i="28"/>
  <c r="E75" i="23"/>
  <c r="G74" i="23"/>
  <c r="G74" i="24"/>
  <c r="E75" i="24"/>
  <c r="G75" i="21"/>
  <c r="E76" i="21"/>
  <c r="E78" i="29"/>
  <c r="G77" i="29"/>
  <c r="E76" i="27"/>
  <c r="G75" i="27"/>
  <c r="E78" i="26"/>
  <c r="G77" i="26"/>
  <c r="E77" i="25"/>
  <c r="G76" i="25"/>
  <c r="G76" i="22"/>
  <c r="E77" i="22"/>
  <c r="E76" i="20"/>
  <c r="G75" i="20"/>
  <c r="G75" i="19"/>
  <c r="E76" i="19"/>
  <c r="G73" i="16"/>
  <c r="E74" i="16"/>
  <c r="E75" i="15"/>
  <c r="G74" i="15"/>
  <c r="E76" i="14"/>
  <c r="G75" i="14"/>
  <c r="G75" i="13"/>
  <c r="E76" i="13"/>
  <c r="E73" i="12"/>
  <c r="G72" i="12"/>
  <c r="G71" i="11"/>
  <c r="E72" i="11"/>
  <c r="G70" i="10"/>
  <c r="E71" i="10"/>
  <c r="G72" i="9"/>
  <c r="E73" i="9"/>
  <c r="E72" i="8"/>
  <c r="G71" i="8"/>
  <c r="G72" i="7"/>
  <c r="E73" i="7"/>
  <c r="G72" i="6"/>
  <c r="E73" i="6"/>
  <c r="E72" i="5"/>
  <c r="G71" i="5"/>
  <c r="G71" i="4"/>
  <c r="E72" i="4"/>
  <c r="G72" i="3"/>
  <c r="E73" i="3"/>
  <c r="G71" i="2"/>
  <c r="E72" i="2"/>
  <c r="G71" i="1"/>
  <c r="E72" i="1"/>
  <c r="E87" i="69" l="1"/>
  <c r="G86" i="69"/>
  <c r="E89" i="68"/>
  <c r="G88" i="68"/>
  <c r="E85" i="67"/>
  <c r="G84" i="67"/>
  <c r="G84" i="66"/>
  <c r="E85" i="66"/>
  <c r="G86" i="65"/>
  <c r="E87" i="65"/>
  <c r="E88" i="64"/>
  <c r="G87" i="64"/>
  <c r="E88" i="63"/>
  <c r="G87" i="63"/>
  <c r="G85" i="62"/>
  <c r="E86" i="62"/>
  <c r="G84" i="61"/>
  <c r="E85" i="61"/>
  <c r="G85" i="60"/>
  <c r="E86" i="60"/>
  <c r="E84" i="59"/>
  <c r="G83" i="59"/>
  <c r="E89" i="58"/>
  <c r="G88" i="58"/>
  <c r="G85" i="57"/>
  <c r="E86" i="57"/>
  <c r="G87" i="56"/>
  <c r="E88" i="56"/>
  <c r="G85" i="55"/>
  <c r="E86" i="55"/>
  <c r="E85" i="54"/>
  <c r="G84" i="54"/>
  <c r="G85" i="53"/>
  <c r="E86" i="53"/>
  <c r="G86" i="52"/>
  <c r="E87" i="52"/>
  <c r="G87" i="51"/>
  <c r="E88" i="51"/>
  <c r="E85" i="50"/>
  <c r="G84" i="50"/>
  <c r="G84" i="48"/>
  <c r="E85" i="48"/>
  <c r="G84" i="47"/>
  <c r="E85" i="47"/>
  <c r="G85" i="46"/>
  <c r="E86" i="46"/>
  <c r="E85" i="45"/>
  <c r="G84" i="45"/>
  <c r="G86" i="44"/>
  <c r="E87" i="44"/>
  <c r="E85" i="43"/>
  <c r="G84" i="43"/>
  <c r="G86" i="42"/>
  <c r="E87" i="42"/>
  <c r="G84" i="41"/>
  <c r="E85" i="41"/>
  <c r="E85" i="40"/>
  <c r="G84" i="40"/>
  <c r="G77" i="28"/>
  <c r="E78" i="28"/>
  <c r="E76" i="23"/>
  <c r="G75" i="23"/>
  <c r="E76" i="24"/>
  <c r="G75" i="24"/>
  <c r="E77" i="21"/>
  <c r="G76" i="21"/>
  <c r="G78" i="29"/>
  <c r="E79" i="29"/>
  <c r="G76" i="27"/>
  <c r="E77" i="27"/>
  <c r="E79" i="26"/>
  <c r="G78" i="26"/>
  <c r="G77" i="25"/>
  <c r="E78" i="25"/>
  <c r="E78" i="22"/>
  <c r="G77" i="22"/>
  <c r="G76" i="20"/>
  <c r="E77" i="20"/>
  <c r="E77" i="19"/>
  <c r="G76" i="19"/>
  <c r="G74" i="16"/>
  <c r="E75" i="16"/>
  <c r="E76" i="15"/>
  <c r="G75" i="15"/>
  <c r="E77" i="14"/>
  <c r="G76" i="14"/>
  <c r="E77" i="13"/>
  <c r="G76" i="13"/>
  <c r="E74" i="12"/>
  <c r="G73" i="12"/>
  <c r="G72" i="11"/>
  <c r="E73" i="11"/>
  <c r="E72" i="10"/>
  <c r="G71" i="10"/>
  <c r="G73" i="9"/>
  <c r="E74" i="9"/>
  <c r="G72" i="8"/>
  <c r="E73" i="8"/>
  <c r="G73" i="7"/>
  <c r="E74" i="7"/>
  <c r="E74" i="6"/>
  <c r="G73" i="6"/>
  <c r="E73" i="5"/>
  <c r="G72" i="5"/>
  <c r="G72" i="4"/>
  <c r="E73" i="4"/>
  <c r="G73" i="3"/>
  <c r="E74" i="3"/>
  <c r="E73" i="2"/>
  <c r="G72" i="2"/>
  <c r="E73" i="1"/>
  <c r="G72" i="1"/>
  <c r="E88" i="69" l="1"/>
  <c r="G87" i="69"/>
  <c r="G89" i="68"/>
  <c r="E90" i="68"/>
  <c r="G90" i="68" s="1"/>
  <c r="E86" i="67"/>
  <c r="G85" i="67"/>
  <c r="E86" i="66"/>
  <c r="G85" i="66"/>
  <c r="E88" i="65"/>
  <c r="G87" i="65"/>
  <c r="E89" i="64"/>
  <c r="G88" i="64"/>
  <c r="G88" i="63"/>
  <c r="E89" i="63"/>
  <c r="E87" i="62"/>
  <c r="G86" i="62"/>
  <c r="E86" i="61"/>
  <c r="G85" i="61"/>
  <c r="E87" i="60"/>
  <c r="G86" i="60"/>
  <c r="E85" i="59"/>
  <c r="G84" i="59"/>
  <c r="E90" i="58"/>
  <c r="G90" i="58" s="1"/>
  <c r="G89" i="58"/>
  <c r="E87" i="57"/>
  <c r="G86" i="57"/>
  <c r="E89" i="56"/>
  <c r="G88" i="56"/>
  <c r="E87" i="55"/>
  <c r="G86" i="55"/>
  <c r="G85" i="54"/>
  <c r="E86" i="54"/>
  <c r="E87" i="53"/>
  <c r="G86" i="53"/>
  <c r="G87" i="52"/>
  <c r="E88" i="52"/>
  <c r="G88" i="51"/>
  <c r="E89" i="51"/>
  <c r="E86" i="50"/>
  <c r="G85" i="50"/>
  <c r="G85" i="48"/>
  <c r="E86" i="48"/>
  <c r="E86" i="47"/>
  <c r="G85" i="47"/>
  <c r="G86" i="46"/>
  <c r="E87" i="46"/>
  <c r="E86" i="45"/>
  <c r="G85" i="45"/>
  <c r="E88" i="44"/>
  <c r="G87" i="44"/>
  <c r="E86" i="43"/>
  <c r="G85" i="43"/>
  <c r="G87" i="42"/>
  <c r="E88" i="42"/>
  <c r="G85" i="41"/>
  <c r="E86" i="41"/>
  <c r="G85" i="40"/>
  <c r="E86" i="40"/>
  <c r="E79" i="28"/>
  <c r="G78" i="28"/>
  <c r="G76" i="23"/>
  <c r="E77" i="23"/>
  <c r="E77" i="24"/>
  <c r="G76" i="24"/>
  <c r="G77" i="21"/>
  <c r="E78" i="21"/>
  <c r="E80" i="29"/>
  <c r="G79" i="29"/>
  <c r="E78" i="27"/>
  <c r="G77" i="27"/>
  <c r="G79" i="26"/>
  <c r="E80" i="26"/>
  <c r="G78" i="25"/>
  <c r="E79" i="25"/>
  <c r="G78" i="22"/>
  <c r="E79" i="22"/>
  <c r="E78" i="20"/>
  <c r="G77" i="20"/>
  <c r="G77" i="19"/>
  <c r="E78" i="19"/>
  <c r="G75" i="16"/>
  <c r="E76" i="16"/>
  <c r="G76" i="15"/>
  <c r="E77" i="15"/>
  <c r="G77" i="14"/>
  <c r="E78" i="14"/>
  <c r="G77" i="13"/>
  <c r="E78" i="13"/>
  <c r="E75" i="12"/>
  <c r="G74" i="12"/>
  <c r="E74" i="11"/>
  <c r="G73" i="11"/>
  <c r="E73" i="10"/>
  <c r="G72" i="10"/>
  <c r="G74" i="9"/>
  <c r="E75" i="9"/>
  <c r="E74" i="8"/>
  <c r="G73" i="8"/>
  <c r="E75" i="7"/>
  <c r="G74" i="7"/>
  <c r="E75" i="6"/>
  <c r="G74" i="6"/>
  <c r="E74" i="5"/>
  <c r="G73" i="5"/>
  <c r="G73" i="4"/>
  <c r="E74" i="4"/>
  <c r="E75" i="3"/>
  <c r="G74" i="3"/>
  <c r="E74" i="2"/>
  <c r="G73" i="2"/>
  <c r="G73" i="1"/>
  <c r="E74" i="1"/>
  <c r="G88" i="69" l="1"/>
  <c r="E89" i="69"/>
  <c r="G86" i="67"/>
  <c r="E87" i="67"/>
  <c r="G86" i="66"/>
  <c r="E87" i="66"/>
  <c r="G88" i="65"/>
  <c r="E89" i="65"/>
  <c r="E90" i="64"/>
  <c r="G90" i="64" s="1"/>
  <c r="G89" i="64"/>
  <c r="E90" i="63"/>
  <c r="G90" i="63" s="1"/>
  <c r="G89" i="63"/>
  <c r="G87" i="62"/>
  <c r="E88" i="62"/>
  <c r="E87" i="61"/>
  <c r="G86" i="61"/>
  <c r="E88" i="60"/>
  <c r="G87" i="60"/>
  <c r="E86" i="59"/>
  <c r="G85" i="59"/>
  <c r="G87" i="57"/>
  <c r="E88" i="57"/>
  <c r="G89" i="56"/>
  <c r="E90" i="56"/>
  <c r="G90" i="56" s="1"/>
  <c r="G87" i="55"/>
  <c r="E88" i="55"/>
  <c r="E87" i="54"/>
  <c r="G86" i="54"/>
  <c r="G87" i="53"/>
  <c r="E88" i="53"/>
  <c r="G88" i="52"/>
  <c r="E89" i="52"/>
  <c r="E90" i="51"/>
  <c r="G90" i="51" s="1"/>
  <c r="G89" i="51"/>
  <c r="G86" i="50"/>
  <c r="E87" i="50"/>
  <c r="G86" i="48"/>
  <c r="E87" i="48"/>
  <c r="E87" i="47"/>
  <c r="G86" i="47"/>
  <c r="E88" i="46"/>
  <c r="G87" i="46"/>
  <c r="E87" i="45"/>
  <c r="G86" i="45"/>
  <c r="E89" i="44"/>
  <c r="G88" i="44"/>
  <c r="G86" i="43"/>
  <c r="E87" i="43"/>
  <c r="G88" i="42"/>
  <c r="E89" i="42"/>
  <c r="E87" i="41"/>
  <c r="G86" i="41"/>
  <c r="E87" i="40"/>
  <c r="G86" i="40"/>
  <c r="G79" i="28"/>
  <c r="E80" i="28"/>
  <c r="E78" i="23"/>
  <c r="G77" i="23"/>
  <c r="G77" i="24"/>
  <c r="E78" i="24"/>
  <c r="E79" i="21"/>
  <c r="G78" i="21"/>
  <c r="G80" i="29"/>
  <c r="E81" i="29"/>
  <c r="E79" i="27"/>
  <c r="G78" i="27"/>
  <c r="E81" i="26"/>
  <c r="G80" i="26"/>
  <c r="E80" i="25"/>
  <c r="G79" i="25"/>
  <c r="G79" i="22"/>
  <c r="E80" i="22"/>
  <c r="E79" i="20"/>
  <c r="G78" i="20"/>
  <c r="E79" i="19"/>
  <c r="G78" i="19"/>
  <c r="G76" i="16"/>
  <c r="E77" i="16"/>
  <c r="G77" i="15"/>
  <c r="E78" i="15"/>
  <c r="G78" i="14"/>
  <c r="E79" i="14"/>
  <c r="E79" i="13"/>
  <c r="G78" i="13"/>
  <c r="G75" i="12"/>
  <c r="E76" i="12"/>
  <c r="E75" i="11"/>
  <c r="G74" i="11"/>
  <c r="E74" i="10"/>
  <c r="G73" i="10"/>
  <c r="G75" i="9"/>
  <c r="E76" i="9"/>
  <c r="G74" i="8"/>
  <c r="E75" i="8"/>
  <c r="G75" i="7"/>
  <c r="E76" i="7"/>
  <c r="G75" i="6"/>
  <c r="E76" i="6"/>
  <c r="G74" i="5"/>
  <c r="E75" i="5"/>
  <c r="G74" i="4"/>
  <c r="E75" i="4"/>
  <c r="G75" i="3"/>
  <c r="E76" i="3"/>
  <c r="E75" i="2"/>
  <c r="G74" i="2"/>
  <c r="E75" i="1"/>
  <c r="G74" i="1"/>
  <c r="G89" i="69" l="1"/>
  <c r="E90" i="69"/>
  <c r="G90" i="69" s="1"/>
  <c r="E88" i="67"/>
  <c r="G87" i="67"/>
  <c r="G87" i="66"/>
  <c r="E88" i="66"/>
  <c r="G89" i="65"/>
  <c r="E90" i="65"/>
  <c r="G90" i="65" s="1"/>
  <c r="G88" i="62"/>
  <c r="E89" i="62"/>
  <c r="G87" i="61"/>
  <c r="E88" i="61"/>
  <c r="E89" i="60"/>
  <c r="G88" i="60"/>
  <c r="E87" i="59"/>
  <c r="G86" i="59"/>
  <c r="E89" i="57"/>
  <c r="G88" i="57"/>
  <c r="E89" i="55"/>
  <c r="G88" i="55"/>
  <c r="G87" i="54"/>
  <c r="E88" i="54"/>
  <c r="E89" i="53"/>
  <c r="G88" i="53"/>
  <c r="E90" i="52"/>
  <c r="G90" i="52" s="1"/>
  <c r="G89" i="52"/>
  <c r="G87" i="50"/>
  <c r="E88" i="50"/>
  <c r="G87" i="48"/>
  <c r="E88" i="48"/>
  <c r="E88" i="47"/>
  <c r="G87" i="47"/>
  <c r="E89" i="46"/>
  <c r="G88" i="46"/>
  <c r="E88" i="45"/>
  <c r="G87" i="45"/>
  <c r="G89" i="44"/>
  <c r="E90" i="44"/>
  <c r="G90" i="44" s="1"/>
  <c r="E88" i="43"/>
  <c r="G87" i="43"/>
  <c r="G89" i="42"/>
  <c r="E90" i="42"/>
  <c r="G90" i="42" s="1"/>
  <c r="E88" i="41"/>
  <c r="G87" i="41"/>
  <c r="G87" i="40"/>
  <c r="E88" i="40"/>
  <c r="E81" i="28"/>
  <c r="G80" i="28"/>
  <c r="E79" i="23"/>
  <c r="G78" i="23"/>
  <c r="E79" i="24"/>
  <c r="G78" i="24"/>
  <c r="G79" i="21"/>
  <c r="E80" i="21"/>
  <c r="G81" i="29"/>
  <c r="E82" i="29"/>
  <c r="E80" i="27"/>
  <c r="G79" i="27"/>
  <c r="G81" i="26"/>
  <c r="E82" i="26"/>
  <c r="E81" i="25"/>
  <c r="G80" i="25"/>
  <c r="G80" i="22"/>
  <c r="E81" i="22"/>
  <c r="E80" i="20"/>
  <c r="G79" i="20"/>
  <c r="E80" i="19"/>
  <c r="G79" i="19"/>
  <c r="E78" i="16"/>
  <c r="G77" i="16"/>
  <c r="G78" i="15"/>
  <c r="E79" i="15"/>
  <c r="E80" i="14"/>
  <c r="G79" i="14"/>
  <c r="E80" i="13"/>
  <c r="G79" i="13"/>
  <c r="E77" i="12"/>
  <c r="G76" i="12"/>
  <c r="E76" i="11"/>
  <c r="G75" i="11"/>
  <c r="G74" i="10"/>
  <c r="E75" i="10"/>
  <c r="E77" i="9"/>
  <c r="G76" i="9"/>
  <c r="G75" i="8"/>
  <c r="E76" i="8"/>
  <c r="E77" i="7"/>
  <c r="G76" i="7"/>
  <c r="E77" i="6"/>
  <c r="G76" i="6"/>
  <c r="E76" i="5"/>
  <c r="G75" i="5"/>
  <c r="G75" i="4"/>
  <c r="E76" i="4"/>
  <c r="G76" i="3"/>
  <c r="E77" i="3"/>
  <c r="G75" i="2"/>
  <c r="E76" i="2"/>
  <c r="G75" i="1"/>
  <c r="E76" i="1"/>
  <c r="E89" i="67" l="1"/>
  <c r="G88" i="67"/>
  <c r="G88" i="66"/>
  <c r="E89" i="66"/>
  <c r="E90" i="62"/>
  <c r="G90" i="62" s="1"/>
  <c r="G89" i="62"/>
  <c r="G88" i="61"/>
  <c r="E89" i="61"/>
  <c r="E90" i="60"/>
  <c r="G90" i="60" s="1"/>
  <c r="G89" i="60"/>
  <c r="G87" i="59"/>
  <c r="E88" i="59"/>
  <c r="E90" i="57"/>
  <c r="G90" i="57" s="1"/>
  <c r="G89" i="57"/>
  <c r="E90" i="55"/>
  <c r="G90" i="55" s="1"/>
  <c r="G89" i="55"/>
  <c r="E89" i="54"/>
  <c r="G88" i="54"/>
  <c r="G89" i="53"/>
  <c r="E90" i="53"/>
  <c r="G90" i="53" s="1"/>
  <c r="G88" i="50"/>
  <c r="E89" i="50"/>
  <c r="E89" i="48"/>
  <c r="G88" i="48"/>
  <c r="E89" i="47"/>
  <c r="G88" i="47"/>
  <c r="G89" i="46"/>
  <c r="E90" i="46"/>
  <c r="G90" i="46" s="1"/>
  <c r="G88" i="45"/>
  <c r="E89" i="45"/>
  <c r="E89" i="43"/>
  <c r="G88" i="43"/>
  <c r="E89" i="41"/>
  <c r="G88" i="41"/>
  <c r="G88" i="40"/>
  <c r="E89" i="40"/>
  <c r="E82" i="28"/>
  <c r="G81" i="28"/>
  <c r="G79" i="23"/>
  <c r="E80" i="23"/>
  <c r="G79" i="24"/>
  <c r="E80" i="24"/>
  <c r="G80" i="21"/>
  <c r="E81" i="21"/>
  <c r="E83" i="29"/>
  <c r="G82" i="29"/>
  <c r="G80" i="27"/>
  <c r="E81" i="27"/>
  <c r="G82" i="26"/>
  <c r="E83" i="26"/>
  <c r="G81" i="25"/>
  <c r="E82" i="25"/>
  <c r="E82" i="22"/>
  <c r="G81" i="22"/>
  <c r="E81" i="20"/>
  <c r="G80" i="20"/>
  <c r="E81" i="19"/>
  <c r="G80" i="19"/>
  <c r="G78" i="16"/>
  <c r="E79" i="16"/>
  <c r="E80" i="15"/>
  <c r="G79" i="15"/>
  <c r="E81" i="14"/>
  <c r="G80" i="14"/>
  <c r="G80" i="13"/>
  <c r="E81" i="13"/>
  <c r="G77" i="12"/>
  <c r="E78" i="12"/>
  <c r="E77" i="11"/>
  <c r="G76" i="11"/>
  <c r="E76" i="10"/>
  <c r="G75" i="10"/>
  <c r="E78" i="9"/>
  <c r="G77" i="9"/>
  <c r="G76" i="8"/>
  <c r="E77" i="8"/>
  <c r="E78" i="7"/>
  <c r="G77" i="7"/>
  <c r="G77" i="6"/>
  <c r="E78" i="6"/>
  <c r="G76" i="5"/>
  <c r="E77" i="5"/>
  <c r="G76" i="4"/>
  <c r="E77" i="4"/>
  <c r="G77" i="3"/>
  <c r="E78" i="3"/>
  <c r="G76" i="2"/>
  <c r="E77" i="2"/>
  <c r="E77" i="1"/>
  <c r="G76" i="1"/>
  <c r="E90" i="67" l="1"/>
  <c r="G90" i="67" s="1"/>
  <c r="G89" i="67"/>
  <c r="G89" i="66"/>
  <c r="E90" i="66"/>
  <c r="G90" i="66" s="1"/>
  <c r="G89" i="61"/>
  <c r="E90" i="61"/>
  <c r="G90" i="61" s="1"/>
  <c r="G88" i="59"/>
  <c r="E89" i="59"/>
  <c r="G89" i="54"/>
  <c r="E90" i="54"/>
  <c r="G90" i="54" s="1"/>
  <c r="G89" i="50"/>
  <c r="E90" i="50"/>
  <c r="G90" i="50" s="1"/>
  <c r="E90" i="48"/>
  <c r="G90" i="48" s="1"/>
  <c r="G89" i="48"/>
  <c r="G89" i="47"/>
  <c r="E90" i="47"/>
  <c r="G90" i="47" s="1"/>
  <c r="E90" i="45"/>
  <c r="G90" i="45" s="1"/>
  <c r="G89" i="45"/>
  <c r="E90" i="43"/>
  <c r="G90" i="43" s="1"/>
  <c r="G89" i="43"/>
  <c r="G89" i="41"/>
  <c r="E90" i="41"/>
  <c r="G90" i="41" s="1"/>
  <c r="G89" i="40"/>
  <c r="E90" i="40"/>
  <c r="G90" i="40" s="1"/>
  <c r="E83" i="28"/>
  <c r="G82" i="28"/>
  <c r="G80" i="23"/>
  <c r="E81" i="23"/>
  <c r="E81" i="24"/>
  <c r="G80" i="24"/>
  <c r="G81" i="21"/>
  <c r="E82" i="21"/>
  <c r="E84" i="29"/>
  <c r="G83" i="29"/>
  <c r="G81" i="27"/>
  <c r="E82" i="27"/>
  <c r="E84" i="26"/>
  <c r="G83" i="26"/>
  <c r="E83" i="25"/>
  <c r="G82" i="25"/>
  <c r="E83" i="22"/>
  <c r="G82" i="22"/>
  <c r="G81" i="20"/>
  <c r="E82" i="20"/>
  <c r="G81" i="19"/>
  <c r="E82" i="19"/>
  <c r="E80" i="16"/>
  <c r="G79" i="16"/>
  <c r="G80" i="15"/>
  <c r="E81" i="15"/>
  <c r="E82" i="14"/>
  <c r="G81" i="14"/>
  <c r="E82" i="13"/>
  <c r="G81" i="13"/>
  <c r="G78" i="12"/>
  <c r="E79" i="12"/>
  <c r="G77" i="11"/>
  <c r="E78" i="11"/>
  <c r="E77" i="10"/>
  <c r="G76" i="10"/>
  <c r="G78" i="9"/>
  <c r="E79" i="9"/>
  <c r="G77" i="8"/>
  <c r="E78" i="8"/>
  <c r="E79" i="7"/>
  <c r="G78" i="7"/>
  <c r="G78" i="6"/>
  <c r="E79" i="6"/>
  <c r="E78" i="5"/>
  <c r="G77" i="5"/>
  <c r="E78" i="4"/>
  <c r="G77" i="4"/>
  <c r="G78" i="3"/>
  <c r="E79" i="3"/>
  <c r="G77" i="2"/>
  <c r="E78" i="2"/>
  <c r="G77" i="1"/>
  <c r="E78" i="1"/>
  <c r="E90" i="59" l="1"/>
  <c r="G90" i="59" s="1"/>
  <c r="G89" i="59"/>
  <c r="E84" i="28"/>
  <c r="G83" i="28"/>
  <c r="G81" i="23"/>
  <c r="E82" i="23"/>
  <c r="G81" i="24"/>
  <c r="E82" i="24"/>
  <c r="G82" i="21"/>
  <c r="E83" i="21"/>
  <c r="G84" i="29"/>
  <c r="E85" i="29"/>
  <c r="G82" i="27"/>
  <c r="E83" i="27"/>
  <c r="E85" i="26"/>
  <c r="G84" i="26"/>
  <c r="G83" i="25"/>
  <c r="E84" i="25"/>
  <c r="G83" i="22"/>
  <c r="E84" i="22"/>
  <c r="E83" i="20"/>
  <c r="G82" i="20"/>
  <c r="E83" i="19"/>
  <c r="G82" i="19"/>
  <c r="G80" i="16"/>
  <c r="E81" i="16"/>
  <c r="G81" i="15"/>
  <c r="E82" i="15"/>
  <c r="E83" i="14"/>
  <c r="G82" i="14"/>
  <c r="E83" i="13"/>
  <c r="G82" i="13"/>
  <c r="G79" i="12"/>
  <c r="E80" i="12"/>
  <c r="E79" i="11"/>
  <c r="G78" i="11"/>
  <c r="E78" i="10"/>
  <c r="G77" i="10"/>
  <c r="E80" i="9"/>
  <c r="G79" i="9"/>
  <c r="G78" i="8"/>
  <c r="E79" i="8"/>
  <c r="G79" i="7"/>
  <c r="E80" i="7"/>
  <c r="G79" i="6"/>
  <c r="E80" i="6"/>
  <c r="G78" i="5"/>
  <c r="E79" i="5"/>
  <c r="G78" i="4"/>
  <c r="E79" i="4"/>
  <c r="G79" i="3"/>
  <c r="E80" i="3"/>
  <c r="E79" i="2"/>
  <c r="G78" i="2"/>
  <c r="E79" i="1"/>
  <c r="G78" i="1"/>
  <c r="E85" i="28" l="1"/>
  <c r="G84" i="28"/>
  <c r="E83" i="23"/>
  <c r="G82" i="23"/>
  <c r="G82" i="24"/>
  <c r="E83" i="24"/>
  <c r="E84" i="21"/>
  <c r="G83" i="21"/>
  <c r="G85" i="29"/>
  <c r="E86" i="29"/>
  <c r="G83" i="27"/>
  <c r="E84" i="27"/>
  <c r="E86" i="26"/>
  <c r="G85" i="26"/>
  <c r="E85" i="25"/>
  <c r="G84" i="25"/>
  <c r="E85" i="22"/>
  <c r="G84" i="22"/>
  <c r="E84" i="20"/>
  <c r="G83" i="20"/>
  <c r="G83" i="19"/>
  <c r="E84" i="19"/>
  <c r="E82" i="16"/>
  <c r="G81" i="16"/>
  <c r="E83" i="15"/>
  <c r="G82" i="15"/>
  <c r="G83" i="14"/>
  <c r="E84" i="14"/>
  <c r="E84" i="13"/>
  <c r="G83" i="13"/>
  <c r="G80" i="12"/>
  <c r="E81" i="12"/>
  <c r="G79" i="11"/>
  <c r="E80" i="11"/>
  <c r="E79" i="10"/>
  <c r="G78" i="10"/>
  <c r="E81" i="9"/>
  <c r="G80" i="9"/>
  <c r="G79" i="8"/>
  <c r="E80" i="8"/>
  <c r="G80" i="7"/>
  <c r="E81" i="7"/>
  <c r="G80" i="6"/>
  <c r="E81" i="6"/>
  <c r="E80" i="5"/>
  <c r="G79" i="5"/>
  <c r="E80" i="4"/>
  <c r="G79" i="4"/>
  <c r="G80" i="3"/>
  <c r="E81" i="3"/>
  <c r="E80" i="2"/>
  <c r="G79" i="2"/>
  <c r="E80" i="1"/>
  <c r="G79" i="1"/>
  <c r="G85" i="28" l="1"/>
  <c r="E86" i="28"/>
  <c r="G83" i="23"/>
  <c r="E84" i="23"/>
  <c r="G83" i="24"/>
  <c r="E84" i="24"/>
  <c r="G84" i="21"/>
  <c r="E85" i="21"/>
  <c r="E87" i="29"/>
  <c r="G86" i="29"/>
  <c r="G84" i="27"/>
  <c r="E85" i="27"/>
  <c r="G86" i="26"/>
  <c r="E87" i="26"/>
  <c r="G85" i="25"/>
  <c r="E86" i="25"/>
  <c r="G85" i="22"/>
  <c r="E86" i="22"/>
  <c r="E85" i="20"/>
  <c r="G84" i="20"/>
  <c r="E85" i="19"/>
  <c r="G84" i="19"/>
  <c r="E83" i="16"/>
  <c r="G82" i="16"/>
  <c r="G83" i="15"/>
  <c r="E84" i="15"/>
  <c r="G84" i="14"/>
  <c r="E85" i="14"/>
  <c r="G84" i="13"/>
  <c r="E85" i="13"/>
  <c r="G81" i="12"/>
  <c r="E82" i="12"/>
  <c r="G80" i="11"/>
  <c r="E81" i="11"/>
  <c r="E80" i="10"/>
  <c r="G79" i="10"/>
  <c r="E82" i="9"/>
  <c r="G81" i="9"/>
  <c r="G80" i="8"/>
  <c r="E81" i="8"/>
  <c r="G81" i="7"/>
  <c r="E82" i="7"/>
  <c r="E82" i="6"/>
  <c r="G81" i="6"/>
  <c r="E81" i="5"/>
  <c r="G80" i="5"/>
  <c r="E81" i="4"/>
  <c r="G80" i="4"/>
  <c r="E82" i="3"/>
  <c r="G81" i="3"/>
  <c r="E81" i="2"/>
  <c r="G80" i="2"/>
  <c r="G80" i="1"/>
  <c r="E81" i="1"/>
  <c r="G86" i="28" l="1"/>
  <c r="E87" i="28"/>
  <c r="E85" i="23"/>
  <c r="G84" i="23"/>
  <c r="G84" i="24"/>
  <c r="E85" i="24"/>
  <c r="E86" i="21"/>
  <c r="G85" i="21"/>
  <c r="G87" i="29"/>
  <c r="E88" i="29"/>
  <c r="E86" i="27"/>
  <c r="G85" i="27"/>
  <c r="G87" i="26"/>
  <c r="E88" i="26"/>
  <c r="G86" i="25"/>
  <c r="E87" i="25"/>
  <c r="E87" i="22"/>
  <c r="G86" i="22"/>
  <c r="G85" i="20"/>
  <c r="E86" i="20"/>
  <c r="G85" i="19"/>
  <c r="E86" i="19"/>
  <c r="E84" i="16"/>
  <c r="G83" i="16"/>
  <c r="G84" i="15"/>
  <c r="E85" i="15"/>
  <c r="E86" i="14"/>
  <c r="G85" i="14"/>
  <c r="E86" i="13"/>
  <c r="G85" i="13"/>
  <c r="E83" i="12"/>
  <c r="G82" i="12"/>
  <c r="E82" i="11"/>
  <c r="G81" i="11"/>
  <c r="E81" i="10"/>
  <c r="G80" i="10"/>
  <c r="G82" i="9"/>
  <c r="E83" i="9"/>
  <c r="E82" i="8"/>
  <c r="G81" i="8"/>
  <c r="G82" i="7"/>
  <c r="E83" i="7"/>
  <c r="E83" i="6"/>
  <c r="G82" i="6"/>
  <c r="G81" i="5"/>
  <c r="E82" i="5"/>
  <c r="E82" i="4"/>
  <c r="G81" i="4"/>
  <c r="E83" i="3"/>
  <c r="G82" i="3"/>
  <c r="E82" i="2"/>
  <c r="G81" i="2"/>
  <c r="G81" i="1"/>
  <c r="E82" i="1"/>
  <c r="E88" i="28" l="1"/>
  <c r="G87" i="28"/>
  <c r="G85" i="23"/>
  <c r="E86" i="23"/>
  <c r="G85" i="24"/>
  <c r="E86" i="24"/>
  <c r="E87" i="21"/>
  <c r="G86" i="21"/>
  <c r="G88" i="29"/>
  <c r="E89" i="29"/>
  <c r="E87" i="27"/>
  <c r="G86" i="27"/>
  <c r="G88" i="26"/>
  <c r="E89" i="26"/>
  <c r="E88" i="25"/>
  <c r="G87" i="25"/>
  <c r="G87" i="22"/>
  <c r="E88" i="22"/>
  <c r="G86" i="20"/>
  <c r="E87" i="20"/>
  <c r="E87" i="19"/>
  <c r="G86" i="19"/>
  <c r="G84" i="16"/>
  <c r="E85" i="16"/>
  <c r="G85" i="15"/>
  <c r="E86" i="15"/>
  <c r="G86" i="14"/>
  <c r="E87" i="14"/>
  <c r="E87" i="13"/>
  <c r="G86" i="13"/>
  <c r="G83" i="12"/>
  <c r="E84" i="12"/>
  <c r="G82" i="11"/>
  <c r="E83" i="11"/>
  <c r="E82" i="10"/>
  <c r="G81" i="10"/>
  <c r="E84" i="9"/>
  <c r="G83" i="9"/>
  <c r="G82" i="8"/>
  <c r="E83" i="8"/>
  <c r="G83" i="7"/>
  <c r="E84" i="7"/>
  <c r="G83" i="6"/>
  <c r="E84" i="6"/>
  <c r="E83" i="5"/>
  <c r="G82" i="5"/>
  <c r="G82" i="4"/>
  <c r="E83" i="4"/>
  <c r="G83" i="3"/>
  <c r="E84" i="3"/>
  <c r="E83" i="2"/>
  <c r="G82" i="2"/>
  <c r="E83" i="1"/>
  <c r="G82" i="1"/>
  <c r="G88" i="28" l="1"/>
  <c r="E89" i="28"/>
  <c r="G86" i="23"/>
  <c r="E87" i="23"/>
  <c r="E87" i="24"/>
  <c r="G86" i="24"/>
  <c r="E88" i="21"/>
  <c r="G87" i="21"/>
  <c r="E90" i="29"/>
  <c r="G90" i="29" s="1"/>
  <c r="G89" i="29"/>
  <c r="E88" i="27"/>
  <c r="G87" i="27"/>
  <c r="E90" i="26"/>
  <c r="G90" i="26" s="1"/>
  <c r="G89" i="26"/>
  <c r="E89" i="25"/>
  <c r="G88" i="25"/>
  <c r="E89" i="22"/>
  <c r="G88" i="22"/>
  <c r="G87" i="20"/>
  <c r="E88" i="20"/>
  <c r="E88" i="19"/>
  <c r="G87" i="19"/>
  <c r="E86" i="16"/>
  <c r="G85" i="16"/>
  <c r="E87" i="15"/>
  <c r="G86" i="15"/>
  <c r="G87" i="14"/>
  <c r="E88" i="14"/>
  <c r="G87" i="13"/>
  <c r="E88" i="13"/>
  <c r="G84" i="12"/>
  <c r="E85" i="12"/>
  <c r="E84" i="11"/>
  <c r="G83" i="11"/>
  <c r="G82" i="10"/>
  <c r="E83" i="10"/>
  <c r="G84" i="9"/>
  <c r="E85" i="9"/>
  <c r="E84" i="8"/>
  <c r="G83" i="8"/>
  <c r="E85" i="7"/>
  <c r="G84" i="7"/>
  <c r="E85" i="6"/>
  <c r="G84" i="6"/>
  <c r="G83" i="5"/>
  <c r="E84" i="5"/>
  <c r="G83" i="4"/>
  <c r="E84" i="4"/>
  <c r="G84" i="3"/>
  <c r="E85" i="3"/>
  <c r="E84" i="2"/>
  <c r="G83" i="2"/>
  <c r="G83" i="1"/>
  <c r="E84" i="1"/>
  <c r="G89" i="28" l="1"/>
  <c r="E90" i="28"/>
  <c r="G90" i="28" s="1"/>
  <c r="E88" i="23"/>
  <c r="G87" i="23"/>
  <c r="E88" i="24"/>
  <c r="G87" i="24"/>
  <c r="E89" i="21"/>
  <c r="G88" i="21"/>
  <c r="G88" i="27"/>
  <c r="E89" i="27"/>
  <c r="G89" i="25"/>
  <c r="E90" i="25"/>
  <c r="G90" i="25" s="1"/>
  <c r="E90" i="22"/>
  <c r="G90" i="22" s="1"/>
  <c r="G89" i="22"/>
  <c r="G88" i="20"/>
  <c r="E89" i="20"/>
  <c r="G88" i="19"/>
  <c r="E89" i="19"/>
  <c r="G86" i="16"/>
  <c r="E87" i="16"/>
  <c r="G87" i="15"/>
  <c r="E88" i="15"/>
  <c r="G88" i="14"/>
  <c r="E89" i="14"/>
  <c r="G88" i="13"/>
  <c r="E89" i="13"/>
  <c r="G85" i="12"/>
  <c r="E86" i="12"/>
  <c r="E85" i="11"/>
  <c r="G84" i="11"/>
  <c r="G83" i="10"/>
  <c r="E84" i="10"/>
  <c r="E86" i="9"/>
  <c r="G85" i="9"/>
  <c r="E85" i="8"/>
  <c r="G84" i="8"/>
  <c r="E86" i="7"/>
  <c r="G85" i="7"/>
  <c r="G85" i="6"/>
  <c r="E86" i="6"/>
  <c r="E85" i="5"/>
  <c r="G84" i="5"/>
  <c r="G84" i="4"/>
  <c r="E85" i="4"/>
  <c r="G85" i="3"/>
  <c r="E86" i="3"/>
  <c r="E85" i="2"/>
  <c r="G84" i="2"/>
  <c r="E85" i="1"/>
  <c r="G84" i="1"/>
  <c r="E89" i="23" l="1"/>
  <c r="G88" i="23"/>
  <c r="E89" i="24"/>
  <c r="G88" i="24"/>
  <c r="E90" i="21"/>
  <c r="G90" i="21" s="1"/>
  <c r="G89" i="21"/>
  <c r="E90" i="27"/>
  <c r="G90" i="27" s="1"/>
  <c r="G89" i="27"/>
  <c r="G89" i="20"/>
  <c r="E90" i="20"/>
  <c r="G90" i="20" s="1"/>
  <c r="E90" i="19"/>
  <c r="G90" i="19" s="1"/>
  <c r="G89" i="19"/>
  <c r="G87" i="16"/>
  <c r="E88" i="16"/>
  <c r="E89" i="15"/>
  <c r="G88" i="15"/>
  <c r="E90" i="14"/>
  <c r="G90" i="14" s="1"/>
  <c r="G89" i="14"/>
  <c r="G89" i="13"/>
  <c r="E90" i="13"/>
  <c r="G90" i="13" s="1"/>
  <c r="G86" i="12"/>
  <c r="E87" i="12"/>
  <c r="G85" i="11"/>
  <c r="E86" i="11"/>
  <c r="E85" i="10"/>
  <c r="G84" i="10"/>
  <c r="G86" i="9"/>
  <c r="E87" i="9"/>
  <c r="E86" i="8"/>
  <c r="G85" i="8"/>
  <c r="E87" i="7"/>
  <c r="G86" i="7"/>
  <c r="G86" i="6"/>
  <c r="E87" i="6"/>
  <c r="G85" i="5"/>
  <c r="E86" i="5"/>
  <c r="G85" i="4"/>
  <c r="E86" i="4"/>
  <c r="E87" i="3"/>
  <c r="G86" i="3"/>
  <c r="E86" i="2"/>
  <c r="G85" i="2"/>
  <c r="G85" i="1"/>
  <c r="E86" i="1"/>
  <c r="E90" i="23" l="1"/>
  <c r="G90" i="23" s="1"/>
  <c r="G89" i="23"/>
  <c r="G89" i="24"/>
  <c r="E90" i="24"/>
  <c r="G90" i="24" s="1"/>
  <c r="G88" i="16"/>
  <c r="E89" i="16"/>
  <c r="E90" i="15"/>
  <c r="G90" i="15" s="1"/>
  <c r="G89" i="15"/>
  <c r="G87" i="12"/>
  <c r="E88" i="12"/>
  <c r="G86" i="11"/>
  <c r="E87" i="11"/>
  <c r="G85" i="10"/>
  <c r="E86" i="10"/>
  <c r="G87" i="9"/>
  <c r="E88" i="9"/>
  <c r="E87" i="8"/>
  <c r="G86" i="8"/>
  <c r="G87" i="7"/>
  <c r="E88" i="7"/>
  <c r="E88" i="6"/>
  <c r="G87" i="6"/>
  <c r="E87" i="5"/>
  <c r="G86" i="5"/>
  <c r="G86" i="4"/>
  <c r="E87" i="4"/>
  <c r="G87" i="3"/>
  <c r="E88" i="3"/>
  <c r="G86" i="2"/>
  <c r="E87" i="2"/>
  <c r="G86" i="1"/>
  <c r="E87" i="1"/>
  <c r="G89" i="16" l="1"/>
  <c r="E90" i="16"/>
  <c r="G90" i="16" s="1"/>
  <c r="E89" i="12"/>
  <c r="G88" i="12"/>
  <c r="G87" i="11"/>
  <c r="E88" i="11"/>
  <c r="G86" i="10"/>
  <c r="E87" i="10"/>
  <c r="E89" i="9"/>
  <c r="G88" i="9"/>
  <c r="G87" i="8"/>
  <c r="E88" i="8"/>
  <c r="G88" i="7"/>
  <c r="E89" i="7"/>
  <c r="E89" i="6"/>
  <c r="G88" i="6"/>
  <c r="E88" i="5"/>
  <c r="G87" i="5"/>
  <c r="G87" i="4"/>
  <c r="E88" i="4"/>
  <c r="E89" i="3"/>
  <c r="G88" i="3"/>
  <c r="E88" i="2"/>
  <c r="G87" i="2"/>
  <c r="E88" i="1"/>
  <c r="G87" i="1"/>
  <c r="G89" i="12" l="1"/>
  <c r="E90" i="12"/>
  <c r="G90" i="12" s="1"/>
  <c r="G88" i="11"/>
  <c r="E89" i="11"/>
  <c r="E88" i="10"/>
  <c r="G87" i="10"/>
  <c r="E90" i="9"/>
  <c r="G90" i="9" s="1"/>
  <c r="G89" i="9"/>
  <c r="G88" i="8"/>
  <c r="E89" i="8"/>
  <c r="E90" i="7"/>
  <c r="G90" i="7" s="1"/>
  <c r="G89" i="7"/>
  <c r="G89" i="6"/>
  <c r="E90" i="6"/>
  <c r="G90" i="6" s="1"/>
  <c r="G88" i="5"/>
  <c r="E89" i="5"/>
  <c r="E89" i="4"/>
  <c r="G88" i="4"/>
  <c r="G89" i="3"/>
  <c r="E90" i="3"/>
  <c r="G90" i="3" s="1"/>
  <c r="E89" i="2"/>
  <c r="G88" i="2"/>
  <c r="E89" i="1"/>
  <c r="G88" i="1"/>
  <c r="E90" i="11" l="1"/>
  <c r="G90" i="11" s="1"/>
  <c r="G89" i="11"/>
  <c r="G88" i="10"/>
  <c r="E89" i="10"/>
  <c r="G89" i="8"/>
  <c r="E90" i="8"/>
  <c r="G90" i="8" s="1"/>
  <c r="G89" i="5"/>
  <c r="E90" i="5"/>
  <c r="G90" i="5" s="1"/>
  <c r="E90" i="4"/>
  <c r="G90" i="4" s="1"/>
  <c r="G89" i="4"/>
  <c r="E90" i="2"/>
  <c r="G90" i="2" s="1"/>
  <c r="G89" i="2"/>
  <c r="E90" i="1"/>
  <c r="G90" i="1" s="1"/>
  <c r="G89" i="1"/>
  <c r="G89" i="10" l="1"/>
  <c r="E90" i="10"/>
  <c r="G90" i="10" s="1"/>
</calcChain>
</file>

<file path=xl/sharedStrings.xml><?xml version="1.0" encoding="utf-8"?>
<sst xmlns="http://schemas.openxmlformats.org/spreadsheetml/2006/main" count="1510" uniqueCount="32">
  <si>
    <t>Durchmesser</t>
  </si>
  <si>
    <t>Fläche</t>
  </si>
  <si>
    <t>Faktor m²</t>
  </si>
  <si>
    <t>links</t>
  </si>
  <si>
    <t>rechts</t>
  </si>
  <si>
    <t>Mittelwert je Paar</t>
  </si>
  <si>
    <t>Wasser auf Waage</t>
  </si>
  <si>
    <t>vor</t>
  </si>
  <si>
    <t>nach</t>
  </si>
  <si>
    <t>Diff</t>
  </si>
  <si>
    <t>Entw.Mittelwert</t>
  </si>
  <si>
    <t>Abweichung</t>
  </si>
  <si>
    <t>Fehlerpotential des Mittelwertes</t>
  </si>
  <si>
    <t>Kippung</t>
  </si>
  <si>
    <t>l/r</t>
  </si>
  <si>
    <t>itt.sum lr</t>
  </si>
  <si>
    <t>it.sum.mittel</t>
  </si>
  <si>
    <t>Abw-mm</t>
  </si>
  <si>
    <t>Entwickelter Mittelwert</t>
  </si>
  <si>
    <t>T15</t>
  </si>
  <si>
    <t>T16</t>
  </si>
  <si>
    <t>T12</t>
  </si>
  <si>
    <t>Entw. SD</t>
  </si>
  <si>
    <t>Entw. Mittelwert</t>
  </si>
  <si>
    <t>nacher</t>
  </si>
  <si>
    <t>vorher</t>
  </si>
  <si>
    <t>TA1…TA37</t>
  </si>
  <si>
    <t>TYPE A new</t>
  </si>
  <si>
    <t>T_01…T_20</t>
  </si>
  <si>
    <t>TYPE A used</t>
  </si>
  <si>
    <t>TB1…TB9</t>
  </si>
  <si>
    <t>TYPE B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</si>
</sst>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0"/>
    <numFmt numFmtId="166" formatCode="0.000"/>
    <numFmt numFmtId="167" formatCode="0.0"/>
    <numFmt numFmtId="168" formatCode="0.0%"/>
    <numFmt numFmtId="169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2" fillId="0" borderId="0" xfId="0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2" fillId="0" borderId="0" xfId="0" applyFont="1"/>
    <xf numFmtId="9" fontId="0" fillId="0" borderId="0" xfId="1" applyFont="1"/>
    <xf numFmtId="165" fontId="2" fillId="0" borderId="0" xfId="0" applyNumberFormat="1" applyFont="1"/>
    <xf numFmtId="169" fontId="0" fillId="0" borderId="0" xfId="1" applyNumberFormat="1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6" fontId="0" fillId="0" borderId="0" xfId="0" applyNumberFormat="1" applyFill="1" applyBorder="1"/>
    <xf numFmtId="0" fontId="0" fillId="0" borderId="0" xfId="0" applyFill="1" applyBorder="1"/>
    <xf numFmtId="166" fontId="0" fillId="0" borderId="1" xfId="0" applyNumberForma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'TA1'!$H$10:$H$19</c:f>
              <c:numCache>
                <c:formatCode>0.00</c:formatCode>
                <c:ptCount val="10"/>
                <c:pt idx="0">
                  <c:v>0.35200000000000031</c:v>
                </c:pt>
                <c:pt idx="1">
                  <c:v>0.21700000000000008</c:v>
                </c:pt>
                <c:pt idx="2">
                  <c:v>7.866666666666644E-2</c:v>
                </c:pt>
                <c:pt idx="3">
                  <c:v>3.4499999999999975E-2</c:v>
                </c:pt>
                <c:pt idx="4">
                  <c:v>6.4000000000000057E-2</c:v>
                </c:pt>
                <c:pt idx="5">
                  <c:v>6.033333333333335E-2</c:v>
                </c:pt>
                <c:pt idx="6">
                  <c:v>6.3428571428571168E-2</c:v>
                </c:pt>
                <c:pt idx="7">
                  <c:v>3.1999999999999584E-2</c:v>
                </c:pt>
                <c:pt idx="8">
                  <c:v>-1.3333333333336306E-3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0-4859-82B5-25345AD6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'TA4'!$H$10:$H$19</c:f>
              <c:numCache>
                <c:formatCode>0.00</c:formatCode>
                <c:ptCount val="10"/>
                <c:pt idx="0">
                  <c:v>3.4000000000000696E-2</c:v>
                </c:pt>
                <c:pt idx="1">
                  <c:v>-8.599999999999941E-2</c:v>
                </c:pt>
                <c:pt idx="2">
                  <c:v>-1.5999999999999126E-2</c:v>
                </c:pt>
                <c:pt idx="3">
                  <c:v>-2.349999999999941E-2</c:v>
                </c:pt>
                <c:pt idx="4">
                  <c:v>-9.9999999999997868E-3</c:v>
                </c:pt>
                <c:pt idx="5">
                  <c:v>7.3333333333334139E-3</c:v>
                </c:pt>
                <c:pt idx="6">
                  <c:v>4.6857142857143153E-2</c:v>
                </c:pt>
                <c:pt idx="7">
                  <c:v>1.6500000000000625E-2</c:v>
                </c:pt>
                <c:pt idx="8">
                  <c:v>1.7333333333334089E-2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0-4D4B-929D-94F67105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01632"/>
        <c:axId val="281002192"/>
      </c:scatterChart>
      <c:valAx>
        <c:axId val="2810016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002192"/>
        <c:crosses val="autoZero"/>
        <c:crossBetween val="midCat"/>
      </c:valAx>
      <c:valAx>
        <c:axId val="2810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0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3-4146-8CC5-C196202E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'TA34'!$M$10:$M$19</c:f>
              <c:numCache>
                <c:formatCode>0.000</c:formatCode>
                <c:ptCount val="10"/>
                <c:pt idx="0">
                  <c:v>3.1100249669380461E-2</c:v>
                </c:pt>
                <c:pt idx="1">
                  <c:v>1.1925659647657143E-2</c:v>
                </c:pt>
                <c:pt idx="2">
                  <c:v>1.0366749889793424E-2</c:v>
                </c:pt>
                <c:pt idx="3">
                  <c:v>8.5350309243036222E-3</c:v>
                </c:pt>
                <c:pt idx="4">
                  <c:v>6.313584519347883E-3</c:v>
                </c:pt>
                <c:pt idx="5">
                  <c:v>1.5589097578635105E-4</c:v>
                </c:pt>
                <c:pt idx="6">
                  <c:v>1.0021562729121974E-4</c:v>
                </c:pt>
                <c:pt idx="7">
                  <c:v>1.5199370139170785E-3</c:v>
                </c:pt>
                <c:pt idx="8">
                  <c:v>1.2731096355886652E-3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A-476B-A49D-2FE9DD7E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'TA34'!$Y$10:$Y$19</c:f>
              <c:numCache>
                <c:formatCode>0.000</c:formatCode>
                <c:ptCount val="10"/>
                <c:pt idx="0">
                  <c:v>-1.356251489341441E-3</c:v>
                </c:pt>
                <c:pt idx="1">
                  <c:v>-3.6946161261369559E-3</c:v>
                </c:pt>
                <c:pt idx="2">
                  <c:v>-3.6946161261369559E-3</c:v>
                </c:pt>
                <c:pt idx="3">
                  <c:v>-5.3314713718938291E-3</c:v>
                </c:pt>
                <c:pt idx="4">
                  <c:v>-6.0797480556687303E-4</c:v>
                </c:pt>
                <c:pt idx="5">
                  <c:v>2.806037564154319E-4</c:v>
                </c:pt>
                <c:pt idx="6">
                  <c:v>3.3872882024437627E-3</c:v>
                </c:pt>
                <c:pt idx="7">
                  <c:v>-3.6361570102170383E-3</c:v>
                </c:pt>
                <c:pt idx="8">
                  <c:v>-7.3268758619591222E-4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D-4A0E-B243-A52BFB56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9-4A50-9112-02DC59EF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'TA35'!$M$10:$M$19</c:f>
              <c:numCache>
                <c:formatCode>0.000</c:formatCode>
                <c:ptCount val="10"/>
                <c:pt idx="0">
                  <c:v>5.1444022009502078E-4</c:v>
                </c:pt>
                <c:pt idx="1">
                  <c:v>-6.968326617650681E-3</c:v>
                </c:pt>
                <c:pt idx="2">
                  <c:v>-4.1622890534960301E-3</c:v>
                </c:pt>
                <c:pt idx="3">
                  <c:v>-3.3438614306175937E-3</c:v>
                </c:pt>
                <c:pt idx="4">
                  <c:v>3.5075469551932932E-3</c:v>
                </c:pt>
                <c:pt idx="5">
                  <c:v>3.3984232721428267E-3</c:v>
                </c:pt>
                <c:pt idx="6">
                  <c:v>4.3226340571620144E-3</c:v>
                </c:pt>
                <c:pt idx="7">
                  <c:v>3.5543142479291987E-3</c:v>
                </c:pt>
                <c:pt idx="8">
                  <c:v>1.1899677818359516E-3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5-4EC2-8293-10E5D38E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'TA35'!$Y$10:$Y$19</c:f>
              <c:numCache>
                <c:formatCode>0.000</c:formatCode>
                <c:ptCount val="10"/>
                <c:pt idx="0">
                  <c:v>-3.5449607893820137E-2</c:v>
                </c:pt>
                <c:pt idx="1">
                  <c:v>-1.2299797989544448E-2</c:v>
                </c:pt>
                <c:pt idx="2">
                  <c:v>2.1201172706946238E-3</c:v>
                </c:pt>
                <c:pt idx="3">
                  <c:v>8.511647277935722E-3</c:v>
                </c:pt>
                <c:pt idx="4">
                  <c:v>7.576301423217492E-3</c:v>
                </c:pt>
                <c:pt idx="5">
                  <c:v>5.4717732501015238E-3</c:v>
                </c:pt>
                <c:pt idx="6">
                  <c:v>4.1021596771213479E-3</c:v>
                </c:pt>
                <c:pt idx="7">
                  <c:v>7.3658486059061774E-4</c:v>
                </c:pt>
                <c:pt idx="8">
                  <c:v>-1.1535932208191224E-3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2-4E04-BAB0-F1F69C4A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1-41CB-BD8F-218C75073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'TA36'!$M$10:$M$19</c:f>
              <c:numCache>
                <c:formatCode>0.000</c:formatCode>
                <c:ptCount val="10"/>
                <c:pt idx="0">
                  <c:v>-1.1457986720298049E-2</c:v>
                </c:pt>
                <c:pt idx="1">
                  <c:v>-1.8706917094363994E-3</c:v>
                </c:pt>
                <c:pt idx="2">
                  <c:v>-7.7945487893175527E-5</c:v>
                </c:pt>
                <c:pt idx="3">
                  <c:v>-3.2737104915137251E-3</c:v>
                </c:pt>
                <c:pt idx="4">
                  <c:v>-5.5653078355733347E-3</c:v>
                </c:pt>
                <c:pt idx="5">
                  <c:v>-2.6501465883682382E-3</c:v>
                </c:pt>
                <c:pt idx="6">
                  <c:v>-8.3513022742694892E-4</c:v>
                </c:pt>
                <c:pt idx="7">
                  <c:v>2.9229557959946535E-4</c:v>
                </c:pt>
                <c:pt idx="8">
                  <c:v>-4.4169109806134184E-4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33-45C9-8778-E5C8C0FB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'TA36'!$Y$10:$Y$19</c:f>
              <c:numCache>
                <c:formatCode>0.000</c:formatCode>
                <c:ptCount val="10"/>
                <c:pt idx="0">
                  <c:v>-2.4318992222673672E-3</c:v>
                </c:pt>
                <c:pt idx="1">
                  <c:v>3.8816852970805357E-3</c:v>
                </c:pt>
                <c:pt idx="2">
                  <c:v>1.6212661481782172E-3</c:v>
                </c:pt>
                <c:pt idx="3">
                  <c:v>5.8692952383567502E-3</c:v>
                </c:pt>
                <c:pt idx="4">
                  <c:v>8.418112692463787E-4</c:v>
                </c:pt>
                <c:pt idx="5">
                  <c:v>-5.6276642258878745E-3</c:v>
                </c:pt>
                <c:pt idx="6">
                  <c:v>-5.8392305501693779E-3</c:v>
                </c:pt>
                <c:pt idx="7">
                  <c:v>-1.087339556109918E-3</c:v>
                </c:pt>
                <c:pt idx="8">
                  <c:v>-3.6790270285583003E-3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6-48DA-BE21-57EBCA4A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A-4C8A-8313-CA7196D9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/>
              <a:t>Abweichung zum Mittel nach 10 Messungen [ml]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'TA4'!$T$10:$T$19</c:f>
              <c:numCache>
                <c:formatCode>0.00</c:formatCode>
                <c:ptCount val="10"/>
                <c:pt idx="0">
                  <c:v>-7.3999999999999844E-2</c:v>
                </c:pt>
                <c:pt idx="1">
                  <c:v>-1.399999999999979E-2</c:v>
                </c:pt>
                <c:pt idx="2">
                  <c:v>3.2666666666666622E-2</c:v>
                </c:pt>
                <c:pt idx="3">
                  <c:v>9.9999999999988987E-4</c:v>
                </c:pt>
                <c:pt idx="4">
                  <c:v>-9.9999999999997868E-3</c:v>
                </c:pt>
                <c:pt idx="5">
                  <c:v>1.4333333333333531E-2</c:v>
                </c:pt>
                <c:pt idx="6">
                  <c:v>2.4571428571428466E-2</c:v>
                </c:pt>
                <c:pt idx="7">
                  <c:v>4.750000000000032E-3</c:v>
                </c:pt>
                <c:pt idx="8">
                  <c:v>-2.8888888888887188E-3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5-4811-87FF-1A5F3E24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06192"/>
        <c:axId val="281206752"/>
      </c:scatterChart>
      <c:valAx>
        <c:axId val="2812061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06752"/>
        <c:crosses val="autoZero"/>
        <c:crossBetween val="midCat"/>
      </c:valAx>
      <c:valAx>
        <c:axId val="2812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'TA37'!$M$10:$M$19</c:f>
              <c:numCache>
                <c:formatCode>0.000</c:formatCode>
                <c:ptCount val="10"/>
                <c:pt idx="0">
                  <c:v>-1.4965533675491364E-2</c:v>
                </c:pt>
                <c:pt idx="1">
                  <c:v>-1.0522640865579838E-2</c:v>
                </c:pt>
                <c:pt idx="2">
                  <c:v>-1.0444695377686683E-2</c:v>
                </c:pt>
                <c:pt idx="3">
                  <c:v>-9.1196220835025547E-3</c:v>
                </c:pt>
                <c:pt idx="4">
                  <c:v>-1.5900879530209469E-3</c:v>
                </c:pt>
                <c:pt idx="5">
                  <c:v>7.0150939103864212E-4</c:v>
                </c:pt>
                <c:pt idx="6">
                  <c:v>6.1465584738624882E-3</c:v>
                </c:pt>
                <c:pt idx="7">
                  <c:v>-6.430502751187656E-4</c:v>
                </c:pt>
                <c:pt idx="8">
                  <c:v>1.2471278062909331E-3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8-4388-A8B7-009D2724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'TA37'!$Y$10:$Y$19</c:f>
              <c:numCache>
                <c:formatCode>0.000</c:formatCode>
                <c:ptCount val="10"/>
                <c:pt idx="0">
                  <c:v>-2.0577608803800831E-3</c:v>
                </c:pt>
                <c:pt idx="1">
                  <c:v>-8.8857856198230488E-4</c:v>
                </c:pt>
                <c:pt idx="2">
                  <c:v>6.828024739442903E-3</c:v>
                </c:pt>
                <c:pt idx="3">
                  <c:v>6.8280247394429238E-3</c:v>
                </c:pt>
                <c:pt idx="4">
                  <c:v>4.4896601026474083E-3</c:v>
                </c:pt>
                <c:pt idx="5">
                  <c:v>2.8060375641547343E-4</c:v>
                </c:pt>
                <c:pt idx="6">
                  <c:v>8.818975201628957E-4</c:v>
                </c:pt>
                <c:pt idx="7">
                  <c:v>2.3266728136115645E-3</c:v>
                </c:pt>
                <c:pt idx="8">
                  <c:v>1.3718405869200553E-3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F-4034-B6D7-13FAD82D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0-4C97-9F9F-43531220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T_01!$H$10:$H$19</c:f>
              <c:numCache>
                <c:formatCode>0.00</c:formatCode>
                <c:ptCount val="10"/>
                <c:pt idx="0">
                  <c:v>-0.27799999999999958</c:v>
                </c:pt>
                <c:pt idx="1">
                  <c:v>-0.32799999999999985</c:v>
                </c:pt>
                <c:pt idx="2">
                  <c:v>-0.16466666666666674</c:v>
                </c:pt>
                <c:pt idx="3">
                  <c:v>-4.5500000000000096E-2</c:v>
                </c:pt>
                <c:pt idx="4">
                  <c:v>-6.2000000000000277E-2</c:v>
                </c:pt>
                <c:pt idx="5">
                  <c:v>-6.4666666666667094E-2</c:v>
                </c:pt>
                <c:pt idx="6">
                  <c:v>-3.8000000000000256E-2</c:v>
                </c:pt>
                <c:pt idx="7">
                  <c:v>-2.9249999999999776E-2</c:v>
                </c:pt>
                <c:pt idx="8">
                  <c:v>3.1111111111110645E-3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7-4D3D-B953-3375BD8E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90176"/>
        <c:axId val="283190736"/>
      </c:scatterChart>
      <c:valAx>
        <c:axId val="283190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90736"/>
        <c:crosses val="autoZero"/>
        <c:crossBetween val="midCat"/>
      </c:valAx>
      <c:valAx>
        <c:axId val="2831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T_01!$T$10:$T$19</c:f>
              <c:numCache>
                <c:formatCode>0.00</c:formatCode>
                <c:ptCount val="10"/>
                <c:pt idx="0">
                  <c:v>-6.999999999999984E-2</c:v>
                </c:pt>
                <c:pt idx="1">
                  <c:v>5.0000000000003375E-3</c:v>
                </c:pt>
                <c:pt idx="2">
                  <c:v>-6.666666666666643E-2</c:v>
                </c:pt>
                <c:pt idx="3">
                  <c:v>-0.10000000000000009</c:v>
                </c:pt>
                <c:pt idx="4">
                  <c:v>-5.2000000000000046E-2</c:v>
                </c:pt>
                <c:pt idx="5">
                  <c:v>-9.1666666666666785E-2</c:v>
                </c:pt>
                <c:pt idx="6">
                  <c:v>-7.2857142857142954E-2</c:v>
                </c:pt>
                <c:pt idx="7">
                  <c:v>-6.6250000000000142E-2</c:v>
                </c:pt>
                <c:pt idx="8">
                  <c:v>-3.0000000000000249E-2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A-4067-A1E6-C6FFB3AE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79696"/>
        <c:axId val="282980256"/>
      </c:scatterChart>
      <c:valAx>
        <c:axId val="282979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80256"/>
        <c:crosses val="autoZero"/>
        <c:crossBetween val="midCat"/>
      </c:valAx>
      <c:valAx>
        <c:axId val="282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(T_01!$E$41,T_01!$E$43,T_01!$E$45,T_01!$E$47,T_01!$E$49,T_01!$E$51,T_01!$E$53,T_01!$E$55)</c:f>
              <c:numCache>
                <c:formatCode>0.0</c:formatCode>
                <c:ptCount val="8"/>
                <c:pt idx="0">
                  <c:v>0.17341312146475599</c:v>
                </c:pt>
                <c:pt idx="1">
                  <c:v>0.49835227139386185</c:v>
                </c:pt>
                <c:pt idx="2">
                  <c:v>0.82329142132296773</c:v>
                </c:pt>
                <c:pt idx="3">
                  <c:v>1.1482305712520737</c:v>
                </c:pt>
                <c:pt idx="4">
                  <c:v>1.4731697211811796</c:v>
                </c:pt>
                <c:pt idx="5">
                  <c:v>1.7981088711102855</c:v>
                </c:pt>
                <c:pt idx="6">
                  <c:v>2.1230480210393914</c:v>
                </c:pt>
                <c:pt idx="7">
                  <c:v>2.4479871709684975</c:v>
                </c:pt>
              </c:numCache>
            </c:numRef>
          </c:xVal>
          <c:yVal>
            <c:numRef>
              <c:f>(T_01!$G$41,T_01!$G$43,T_01!$G$45,T_01!$G$47,T_01!$G$49,T_01!$G$51,T_01!$G$53,T_01!$G$55)</c:f>
              <c:numCache>
                <c:formatCode>0%</c:formatCode>
                <c:ptCount val="8"/>
                <c:pt idx="0">
                  <c:v>6.310679611650484E-2</c:v>
                </c:pt>
                <c:pt idx="1">
                  <c:v>2.1959459459459398E-2</c:v>
                </c:pt>
                <c:pt idx="2">
                  <c:v>1.3292433537832273E-2</c:v>
                </c:pt>
                <c:pt idx="3">
                  <c:v>9.53079178885647E-3</c:v>
                </c:pt>
                <c:pt idx="4">
                  <c:v>7.4285714285714068E-3</c:v>
                </c:pt>
                <c:pt idx="5">
                  <c:v>6.0861423220974842E-3</c:v>
                </c:pt>
                <c:pt idx="6">
                  <c:v>5.1546391752577171E-3</c:v>
                </c:pt>
                <c:pt idx="7">
                  <c:v>4.4704264099038821E-3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8-4034-AE64-C376100A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82496"/>
        <c:axId val="282983056"/>
      </c:scatterChart>
      <c:valAx>
        <c:axId val="28298249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83056"/>
        <c:crosses val="autoZero"/>
        <c:crossBetween val="midCat"/>
      </c:valAx>
      <c:valAx>
        <c:axId val="2829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T_02!$H$10:$H$19</c:f>
              <c:numCache>
                <c:formatCode>0.00</c:formatCode>
                <c:ptCount val="10"/>
                <c:pt idx="0">
                  <c:v>-0.1330000000000009</c:v>
                </c:pt>
                <c:pt idx="1">
                  <c:v>-0.10800000000000054</c:v>
                </c:pt>
                <c:pt idx="2">
                  <c:v>-0.14966666666666706</c:v>
                </c:pt>
                <c:pt idx="3">
                  <c:v>-0.18300000000000027</c:v>
                </c:pt>
                <c:pt idx="4">
                  <c:v>-0.13500000000000023</c:v>
                </c:pt>
                <c:pt idx="5">
                  <c:v>-8.1333333333333702E-2</c:v>
                </c:pt>
                <c:pt idx="6">
                  <c:v>-6.3000000000000167E-2</c:v>
                </c:pt>
                <c:pt idx="7">
                  <c:v>-2.925000000000022E-2</c:v>
                </c:pt>
                <c:pt idx="8">
                  <c:v>-1.6333333333333311E-2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E-4415-919D-40184BC6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85296"/>
        <c:axId val="282985856"/>
      </c:scatterChart>
      <c:valAx>
        <c:axId val="282985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85856"/>
        <c:crosses val="autoZero"/>
        <c:crossBetween val="midCat"/>
      </c:valAx>
      <c:valAx>
        <c:axId val="282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T_02!$T$10:$T$19</c:f>
              <c:numCache>
                <c:formatCode>0.00</c:formatCode>
                <c:ptCount val="10"/>
                <c:pt idx="0">
                  <c:v>-0.13400000000000034</c:v>
                </c:pt>
                <c:pt idx="1">
                  <c:v>-0.11900000000000066</c:v>
                </c:pt>
                <c:pt idx="2">
                  <c:v>-2.4000000000000909E-2</c:v>
                </c:pt>
                <c:pt idx="3">
                  <c:v>-9.1500000000000803E-2</c:v>
                </c:pt>
                <c:pt idx="4">
                  <c:v>1.599999999999957E-2</c:v>
                </c:pt>
                <c:pt idx="5">
                  <c:v>1.266666666666616E-2</c:v>
                </c:pt>
                <c:pt idx="6">
                  <c:v>5.4571428571428271E-2</c:v>
                </c:pt>
                <c:pt idx="7">
                  <c:v>1.4749999999999819E-2</c:v>
                </c:pt>
                <c:pt idx="8">
                  <c:v>-2.2888888888889181E-2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1-4342-B443-5C6A7F65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88096"/>
        <c:axId val="282988656"/>
      </c:scatterChart>
      <c:valAx>
        <c:axId val="2829880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88656"/>
        <c:crosses val="autoZero"/>
        <c:crossBetween val="midCat"/>
      </c:valAx>
      <c:valAx>
        <c:axId val="2829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B-4B0A-9A44-DAC2B5A7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90896"/>
        <c:axId val="282991456"/>
      </c:scatterChart>
      <c:valAx>
        <c:axId val="28299089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91456"/>
        <c:crosses val="autoZero"/>
        <c:crossBetween val="midCat"/>
      </c:valAx>
      <c:valAx>
        <c:axId val="282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F-4B75-AD47-3DAF89CAE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93696"/>
        <c:axId val="282994256"/>
      </c:scatterChart>
      <c:valAx>
        <c:axId val="282993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94256"/>
        <c:crosses val="autoZero"/>
        <c:crossBetween val="midCat"/>
      </c:valAx>
      <c:valAx>
        <c:axId val="2829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('TA4'!$E$41,'TA4'!$E$43,'TA4'!$E$45,'TA4'!$E$47,'TA4'!$E$49,'TA4'!$E$51,'TA4'!$E$53,'TA4'!$E$55)</c:f>
              <c:numCache>
                <c:formatCode>0.0</c:formatCode>
                <c:ptCount val="8"/>
                <c:pt idx="0">
                  <c:v>0.1896881393368528</c:v>
                </c:pt>
                <c:pt idx="1">
                  <c:v>0.50489969237688936</c:v>
                </c:pt>
                <c:pt idx="2">
                  <c:v>0.82011124541692593</c:v>
                </c:pt>
                <c:pt idx="3">
                  <c:v>1.1353227984569625</c:v>
                </c:pt>
                <c:pt idx="4">
                  <c:v>1.4505343514969991</c:v>
                </c:pt>
                <c:pt idx="5">
                  <c:v>1.7657459045370356</c:v>
                </c:pt>
                <c:pt idx="6">
                  <c:v>2.080957457577072</c:v>
                </c:pt>
                <c:pt idx="7">
                  <c:v>2.3961690106171085</c:v>
                </c:pt>
              </c:numCache>
            </c:numRef>
          </c:xVal>
          <c:yVal>
            <c:numRef>
              <c:f>('TA4'!$G$41,'TA4'!$G$43,'TA4'!$G$45,'TA4'!$G$47,'TA4'!$G$49,'TA4'!$G$51,'TA4'!$G$53,'TA4'!$G$55)</c:f>
              <c:numCache>
                <c:formatCode>0%</c:formatCode>
                <c:ptCount val="8"/>
                <c:pt idx="0">
                  <c:v>0.16913214990138054</c:v>
                </c:pt>
                <c:pt idx="1">
                  <c:v>6.3542052612078653E-2</c:v>
                </c:pt>
                <c:pt idx="2">
                  <c:v>3.911952554744532E-2</c:v>
                </c:pt>
                <c:pt idx="3" formatCode="0.000%">
                  <c:v>2.8258362168396913E-2</c:v>
                </c:pt>
                <c:pt idx="4">
                  <c:v>2.2117616713954201E-2</c:v>
                </c:pt>
                <c:pt idx="5">
                  <c:v>1.8169297595084316E-2</c:v>
                </c:pt>
                <c:pt idx="6">
                  <c:v>1.5417116145271564E-2</c:v>
                </c:pt>
                <c:pt idx="7">
                  <c:v>1.3389023342962048E-2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F9-4ED7-82F3-8270FFE2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08992"/>
        <c:axId val="281209552"/>
      </c:scatterChart>
      <c:valAx>
        <c:axId val="28120899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09552"/>
        <c:crosses val="autoZero"/>
        <c:crossBetween val="midCat"/>
      </c:valAx>
      <c:valAx>
        <c:axId val="2812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0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5-4607-AD4C-8E643AB8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91072"/>
        <c:axId val="283591632"/>
      </c:scatterChart>
      <c:valAx>
        <c:axId val="283591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91632"/>
        <c:crosses val="autoZero"/>
        <c:crossBetween val="midCat"/>
      </c:valAx>
      <c:valAx>
        <c:axId val="2835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(T_03!$E$41,T_03!$E$43,T_03!$E$45,T_03!$E$47,T_03!$E$49,T_03!$E$51,T_03!$E$53,T_03!$E$55)</c:f>
              <c:numCache>
                <c:formatCode>0.0</c:formatCode>
                <c:ptCount val="8"/>
                <c:pt idx="0">
                  <c:v>0.15844758778926468</c:v>
                </c:pt>
                <c:pt idx="1">
                  <c:v>0.48754902677186662</c:v>
                </c:pt>
                <c:pt idx="2">
                  <c:v>0.81665046575446865</c:v>
                </c:pt>
                <c:pt idx="3">
                  <c:v>1.1457519047370706</c:v>
                </c:pt>
                <c:pt idx="4">
                  <c:v>1.4748533437196725</c:v>
                </c:pt>
                <c:pt idx="5">
                  <c:v>1.8039547827022744</c:v>
                </c:pt>
                <c:pt idx="6">
                  <c:v>2.1330562216848765</c:v>
                </c:pt>
                <c:pt idx="7">
                  <c:v>2.4621576606674784</c:v>
                </c:pt>
              </c:numCache>
            </c:numRef>
          </c:xVal>
          <c:yVal>
            <c:numRef>
              <c:f>(T_03!$G$41,T_03!$G$43,T_03!$G$45,T_03!$G$47,T_03!$G$49,T_03!$G$51,T_03!$G$53,T_03!$G$55)</c:f>
              <c:numCache>
                <c:formatCode>0%</c:formatCode>
                <c:ptCount val="8"/>
                <c:pt idx="0">
                  <c:v>3.8518299881936155E-2</c:v>
                </c:pt>
                <c:pt idx="1">
                  <c:v>1.2517985611510875E-2</c:v>
                </c:pt>
                <c:pt idx="2">
                  <c:v>7.4733707479096613E-3</c:v>
                </c:pt>
                <c:pt idx="3">
                  <c:v>5.3267480305318948E-3</c:v>
                </c:pt>
                <c:pt idx="4">
                  <c:v>4.1381278538813069E-3</c:v>
                </c:pt>
                <c:pt idx="5">
                  <c:v>3.3831954994426382E-3</c:v>
                </c:pt>
                <c:pt idx="6">
                  <c:v>2.8612146459110039E-3</c:v>
                </c:pt>
                <c:pt idx="7">
                  <c:v>2.4787737193002618E-3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E-4E58-9877-E6C233CE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93872"/>
        <c:axId val="283594432"/>
      </c:scatterChart>
      <c:valAx>
        <c:axId val="2835938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94432"/>
        <c:crosses val="autoZero"/>
        <c:crossBetween val="midCat"/>
      </c:valAx>
      <c:valAx>
        <c:axId val="2835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7-4D20-9832-6EF41C2C1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96672"/>
        <c:axId val="283597232"/>
      </c:scatterChart>
      <c:valAx>
        <c:axId val="283596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97232"/>
        <c:crosses val="autoZero"/>
        <c:crossBetween val="midCat"/>
      </c:valAx>
      <c:valAx>
        <c:axId val="2835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7-41E6-A8E4-CD5BC2B1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99472"/>
        <c:axId val="283600032"/>
      </c:scatterChart>
      <c:valAx>
        <c:axId val="2835994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600032"/>
        <c:crosses val="autoZero"/>
        <c:crossBetween val="midCat"/>
      </c:valAx>
      <c:valAx>
        <c:axId val="283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E-49C5-9FCC-C0AAEC58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02272"/>
        <c:axId val="283602832"/>
      </c:scatterChart>
      <c:valAx>
        <c:axId val="2836022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602832"/>
        <c:crosses val="autoZero"/>
        <c:crossBetween val="midCat"/>
      </c:valAx>
      <c:valAx>
        <c:axId val="2836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6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T_04!$H$10:$H$19</c:f>
              <c:numCache>
                <c:formatCode>0.00</c:formatCode>
                <c:ptCount val="10"/>
                <c:pt idx="0">
                  <c:v>6.3000000000000167E-2</c:v>
                </c:pt>
                <c:pt idx="1">
                  <c:v>-0.1419999999999999</c:v>
                </c:pt>
                <c:pt idx="2">
                  <c:v>-9.0333333333333599E-2</c:v>
                </c:pt>
                <c:pt idx="3">
                  <c:v>-7.6999999999999957E-2</c:v>
                </c:pt>
                <c:pt idx="4">
                  <c:v>-7.1000000000000174E-2</c:v>
                </c:pt>
                <c:pt idx="5">
                  <c:v>-7.5333333333333474E-2</c:v>
                </c:pt>
                <c:pt idx="6">
                  <c:v>-6.2714285714285722E-2</c:v>
                </c:pt>
                <c:pt idx="7">
                  <c:v>-3.5750000000000171E-2</c:v>
                </c:pt>
                <c:pt idx="8">
                  <c:v>-8.111111111111402E-3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0-42D2-B5B0-1594C3005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05072"/>
        <c:axId val="283605632"/>
      </c:scatterChart>
      <c:valAx>
        <c:axId val="283605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605632"/>
        <c:crosses val="autoZero"/>
        <c:crossBetween val="midCat"/>
      </c:valAx>
      <c:valAx>
        <c:axId val="2836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6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T_04!$T$10:$T$19</c:f>
              <c:numCache>
                <c:formatCode>0.00</c:formatCode>
                <c:ptCount val="10"/>
                <c:pt idx="0">
                  <c:v>0.13099999999999978</c:v>
                </c:pt>
                <c:pt idx="1">
                  <c:v>0.14599999999999991</c:v>
                </c:pt>
                <c:pt idx="2">
                  <c:v>0.10099999999999998</c:v>
                </c:pt>
                <c:pt idx="3">
                  <c:v>6.5999999999999837E-2</c:v>
                </c:pt>
                <c:pt idx="4">
                  <c:v>4.4999999999999929E-2</c:v>
                </c:pt>
                <c:pt idx="5">
                  <c:v>1.4333333333333531E-2</c:v>
                </c:pt>
                <c:pt idx="6">
                  <c:v>2.957142857142836E-2</c:v>
                </c:pt>
                <c:pt idx="7">
                  <c:v>2.5999999999999801E-2</c:v>
                </c:pt>
                <c:pt idx="8">
                  <c:v>6.5555555555554257E-3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2-4E15-AA70-D4C0D244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36352"/>
        <c:axId val="284836912"/>
      </c:scatterChart>
      <c:valAx>
        <c:axId val="2848363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36912"/>
        <c:crosses val="autoZero"/>
        <c:crossBetween val="midCat"/>
      </c:valAx>
      <c:valAx>
        <c:axId val="2848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(T_04!$E$41,T_04!$E$43,T_04!$E$45,T_04!$E$47,T_04!$E$49,T_04!$E$51,T_04!$E$53,T_04!$E$55)</c:f>
              <c:numCache>
                <c:formatCode>0.0</c:formatCode>
                <c:ptCount val="8"/>
                <c:pt idx="0">
                  <c:v>0.1649482414795562</c:v>
                </c:pt>
                <c:pt idx="1">
                  <c:v>0.48839083804111294</c:v>
                </c:pt>
                <c:pt idx="2">
                  <c:v>0.81183343460266977</c:v>
                </c:pt>
                <c:pt idx="3">
                  <c:v>1.1352760311642265</c:v>
                </c:pt>
                <c:pt idx="4">
                  <c:v>1.4587186277257833</c:v>
                </c:pt>
                <c:pt idx="5">
                  <c:v>1.7821612242873401</c:v>
                </c:pt>
                <c:pt idx="6">
                  <c:v>2.1056038208488967</c:v>
                </c:pt>
                <c:pt idx="7">
                  <c:v>2.4290464174104534</c:v>
                </c:pt>
              </c:numCache>
            </c:numRef>
          </c:xVal>
          <c:yVal>
            <c:numRef>
              <c:f>(T_04!$G$41,T_04!$G$43,T_04!$G$45,T_04!$G$47,T_04!$G$49,T_04!$G$51,T_04!$G$53,T_04!$G$55)</c:f>
              <c:numCache>
                <c:formatCode>0%</c:formatCode>
                <c:ptCount val="8"/>
                <c:pt idx="0">
                  <c:v>1.9563368301672737E-2</c:v>
                </c:pt>
                <c:pt idx="1">
                  <c:v>6.6072967538063528E-3</c:v>
                </c:pt>
                <c:pt idx="2">
                  <c:v>3.9748833458148353E-3</c:v>
                </c:pt>
                <c:pt idx="3">
                  <c:v>2.8424304840369667E-3</c:v>
                </c:pt>
                <c:pt idx="4">
                  <c:v>2.2121765894008564E-3</c:v>
                </c:pt>
                <c:pt idx="5">
                  <c:v>1.8106909491694993E-3</c:v>
                </c:pt>
                <c:pt idx="6">
                  <c:v>1.5325500299847214E-3</c:v>
                </c:pt>
                <c:pt idx="7">
                  <c:v>1.3284814878991244E-3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2-4C4D-A9AA-EEAB0B78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39152"/>
        <c:axId val="284839712"/>
      </c:scatterChart>
      <c:valAx>
        <c:axId val="28483915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39712"/>
        <c:crosses val="autoZero"/>
        <c:crossBetween val="midCat"/>
      </c:valAx>
      <c:valAx>
        <c:axId val="2848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7-48FC-8ABE-A97013C2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41952"/>
        <c:axId val="284842512"/>
      </c:scatterChart>
      <c:valAx>
        <c:axId val="284841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42512"/>
        <c:crosses val="autoZero"/>
        <c:crossBetween val="midCat"/>
      </c:valAx>
      <c:valAx>
        <c:axId val="2848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7-4AF2-83CE-68866251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44752"/>
        <c:axId val="284845312"/>
      </c:scatterChart>
      <c:valAx>
        <c:axId val="2848447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45312"/>
        <c:crosses val="autoZero"/>
        <c:crossBetween val="midCat"/>
      </c:valAx>
      <c:valAx>
        <c:axId val="284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'TA5'!$H$10:$H$19</c:f>
              <c:numCache>
                <c:formatCode>0.00</c:formatCode>
                <c:ptCount val="10"/>
                <c:pt idx="0">
                  <c:v>0.18699999999999983</c:v>
                </c:pt>
                <c:pt idx="1">
                  <c:v>8.6999999999999744E-2</c:v>
                </c:pt>
                <c:pt idx="2">
                  <c:v>3.6666666666662628E-3</c:v>
                </c:pt>
                <c:pt idx="3">
                  <c:v>2.6999999999999691E-2</c:v>
                </c:pt>
                <c:pt idx="4">
                  <c:v>9.9999999999988987E-4</c:v>
                </c:pt>
                <c:pt idx="5">
                  <c:v>-3.6333333333333329E-2</c:v>
                </c:pt>
                <c:pt idx="6">
                  <c:v>-3.7285714285714366E-2</c:v>
                </c:pt>
                <c:pt idx="7">
                  <c:v>-2.4249999999999883E-2</c:v>
                </c:pt>
                <c:pt idx="8">
                  <c:v>-3.1888888888889078E-2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0-47E7-83C1-696EBCEA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11792"/>
        <c:axId val="280348848"/>
      </c:scatterChart>
      <c:valAx>
        <c:axId val="281211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348848"/>
        <c:crosses val="autoZero"/>
        <c:crossBetween val="midCat"/>
      </c:valAx>
      <c:valAx>
        <c:axId val="2803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9-4E3D-A52F-542B948D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47552"/>
        <c:axId val="284848112"/>
      </c:scatterChart>
      <c:valAx>
        <c:axId val="28484755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48112"/>
        <c:crosses val="autoZero"/>
        <c:crossBetween val="midCat"/>
      </c:valAx>
      <c:valAx>
        <c:axId val="2848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T_05!$H$10:$H$19</c:f>
              <c:numCache>
                <c:formatCode>0.00</c:formatCode>
                <c:ptCount val="10"/>
                <c:pt idx="0">
                  <c:v>-0.11599999999999966</c:v>
                </c:pt>
                <c:pt idx="1">
                  <c:v>7.4000000000000288E-2</c:v>
                </c:pt>
                <c:pt idx="2">
                  <c:v>2.7333333333333432E-2</c:v>
                </c:pt>
                <c:pt idx="3">
                  <c:v>2.6500000000000412E-2</c:v>
                </c:pt>
                <c:pt idx="4">
                  <c:v>3.2000000000000028E-2</c:v>
                </c:pt>
                <c:pt idx="5">
                  <c:v>3.2333333333333325E-2</c:v>
                </c:pt>
                <c:pt idx="6">
                  <c:v>-1.0285714285714231E-2</c:v>
                </c:pt>
                <c:pt idx="7">
                  <c:v>-1.8499999999999961E-2</c:v>
                </c:pt>
                <c:pt idx="8">
                  <c:v>-4.4444444444469156E-4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C-42B5-890E-8B26F175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50352"/>
        <c:axId val="284850912"/>
      </c:scatterChart>
      <c:valAx>
        <c:axId val="2848503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50912"/>
        <c:crosses val="autoZero"/>
        <c:crossBetween val="midCat"/>
      </c:valAx>
      <c:valAx>
        <c:axId val="2848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T_05!$T$10:$T$19</c:f>
              <c:numCache>
                <c:formatCode>0.00</c:formatCode>
                <c:ptCount val="10"/>
                <c:pt idx="0">
                  <c:v>-0.10400000000000009</c:v>
                </c:pt>
                <c:pt idx="1">
                  <c:v>-0.32900000000000018</c:v>
                </c:pt>
                <c:pt idx="2">
                  <c:v>-0.34399999999999986</c:v>
                </c:pt>
                <c:pt idx="3">
                  <c:v>-0.34649999999999981</c:v>
                </c:pt>
                <c:pt idx="4">
                  <c:v>-0.19199999999999928</c:v>
                </c:pt>
                <c:pt idx="5">
                  <c:v>-9.2333333333333378E-2</c:v>
                </c:pt>
                <c:pt idx="6">
                  <c:v>6.8857142857143394E-2</c:v>
                </c:pt>
                <c:pt idx="7">
                  <c:v>4.1000000000000369E-2</c:v>
                </c:pt>
                <c:pt idx="8">
                  <c:v>3.2666666666666622E-2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F-4140-8F00-4F09D146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97648"/>
        <c:axId val="284698208"/>
      </c:scatterChart>
      <c:valAx>
        <c:axId val="2846976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698208"/>
        <c:crosses val="autoZero"/>
        <c:crossBetween val="midCat"/>
      </c:valAx>
      <c:valAx>
        <c:axId val="2846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6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(T_05!$E$41,T_05!$E$43,T_05!$E$45,T_05!$E$47,T_05!$E$49,T_05!$E$51,T_05!$E$53,T_05!$E$55)</c:f>
              <c:numCache>
                <c:formatCode>0.0</c:formatCode>
                <c:ptCount val="8"/>
                <c:pt idx="0">
                  <c:v>0.1532096510028427</c:v>
                </c:pt>
                <c:pt idx="1">
                  <c:v>0.50396434652217126</c:v>
                </c:pt>
                <c:pt idx="2">
                  <c:v>0.85471904204149973</c:v>
                </c:pt>
                <c:pt idx="3">
                  <c:v>1.2054737375608282</c:v>
                </c:pt>
                <c:pt idx="4">
                  <c:v>1.5562284330801568</c:v>
                </c:pt>
                <c:pt idx="5">
                  <c:v>1.9069831285994854</c:v>
                </c:pt>
                <c:pt idx="6">
                  <c:v>2.2577378241188137</c:v>
                </c:pt>
                <c:pt idx="7">
                  <c:v>2.6084925196381423</c:v>
                </c:pt>
              </c:numCache>
            </c:numRef>
          </c:xVal>
          <c:yVal>
            <c:numRef>
              <c:f>(T_05!$G$41,T_05!$G$43,T_05!$G$45,T_05!$G$47,T_05!$G$49,T_05!$G$51,T_05!$G$53,T_05!$G$55)</c:f>
              <c:numCache>
                <c:formatCode>0%</c:formatCode>
                <c:ptCount val="8"/>
                <c:pt idx="0">
                  <c:v>0.1446886446886447</c:v>
                </c:pt>
                <c:pt idx="1">
                  <c:v>4.3986636971046662E-2</c:v>
                </c:pt>
                <c:pt idx="2">
                  <c:v>2.5935653315824099E-2</c:v>
                </c:pt>
                <c:pt idx="3">
                  <c:v>1.8389199255121093E-2</c:v>
                </c:pt>
                <c:pt idx="4">
                  <c:v>1.4244500540930438E-2</c:v>
                </c:pt>
                <c:pt idx="5">
                  <c:v>1.1624484991171307E-2</c:v>
                </c:pt>
                <c:pt idx="6">
                  <c:v>9.8185433755903807E-3</c:v>
                </c:pt>
                <c:pt idx="7">
                  <c:v>8.4982788296041525E-3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9-40DC-B31D-24A4CD46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00448"/>
        <c:axId val="284701008"/>
      </c:scatterChart>
      <c:valAx>
        <c:axId val="28470044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01008"/>
        <c:crosses val="autoZero"/>
        <c:crossBetween val="midCat"/>
      </c:valAx>
      <c:valAx>
        <c:axId val="28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6-4B59-800C-2169559C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03248"/>
        <c:axId val="284703808"/>
      </c:scatterChart>
      <c:valAx>
        <c:axId val="2847032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03808"/>
        <c:crosses val="autoZero"/>
        <c:crossBetween val="midCat"/>
      </c:valAx>
      <c:valAx>
        <c:axId val="284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4-4531-94BE-96D88B488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06048"/>
        <c:axId val="284706608"/>
      </c:scatterChart>
      <c:valAx>
        <c:axId val="284706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06608"/>
        <c:crosses val="autoZero"/>
        <c:crossBetween val="midCat"/>
      </c:valAx>
      <c:valAx>
        <c:axId val="2847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0-444C-A08C-E2AC5DCC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08848"/>
        <c:axId val="284709408"/>
      </c:scatterChart>
      <c:valAx>
        <c:axId val="28470884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09408"/>
        <c:crosses val="autoZero"/>
        <c:crossBetween val="midCat"/>
      </c:valAx>
      <c:valAx>
        <c:axId val="2847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T_06!$H$10:$H$19</c:f>
              <c:numCache>
                <c:formatCode>0.00</c:formatCode>
                <c:ptCount val="10"/>
                <c:pt idx="0">
                  <c:v>-0.41499999999999915</c:v>
                </c:pt>
                <c:pt idx="1">
                  <c:v>-0.40999999999999837</c:v>
                </c:pt>
                <c:pt idx="2">
                  <c:v>-0.37833333333333208</c:v>
                </c:pt>
                <c:pt idx="3">
                  <c:v>-2.2499999999999076E-2</c:v>
                </c:pt>
                <c:pt idx="4">
                  <c:v>-6.2999999999998835E-2</c:v>
                </c:pt>
                <c:pt idx="5">
                  <c:v>-0.17666666666666586</c:v>
                </c:pt>
                <c:pt idx="6">
                  <c:v>-0.19357142857142762</c:v>
                </c:pt>
                <c:pt idx="7">
                  <c:v>-6.6249999999999254E-2</c:v>
                </c:pt>
                <c:pt idx="8">
                  <c:v>4.3888888888889532E-2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E-4221-B995-4A5A4F49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11648"/>
        <c:axId val="285990384"/>
      </c:scatterChart>
      <c:valAx>
        <c:axId val="2847116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90384"/>
        <c:crosses val="autoZero"/>
        <c:crossBetween val="midCat"/>
      </c:valAx>
      <c:valAx>
        <c:axId val="2859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T_06!$T$10:$T$19</c:f>
              <c:numCache>
                <c:formatCode>0.00</c:formatCode>
                <c:ptCount val="10"/>
                <c:pt idx="0">
                  <c:v>-1.399999999999979E-2</c:v>
                </c:pt>
                <c:pt idx="1">
                  <c:v>9.9999999999988987E-4</c:v>
                </c:pt>
                <c:pt idx="2">
                  <c:v>2.5999999999999801E-2</c:v>
                </c:pt>
                <c:pt idx="3">
                  <c:v>6.5999999999999837E-2</c:v>
                </c:pt>
                <c:pt idx="4">
                  <c:v>4.7999999999999599E-2</c:v>
                </c:pt>
                <c:pt idx="5">
                  <c:v>-1.2333333333333307E-2</c:v>
                </c:pt>
                <c:pt idx="6">
                  <c:v>-6.685714285714317E-2</c:v>
                </c:pt>
                <c:pt idx="7">
                  <c:v>-7.4000000000000288E-2</c:v>
                </c:pt>
                <c:pt idx="8">
                  <c:v>-1.955555555555577E-2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9-4823-913A-81F9B42A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92624"/>
        <c:axId val="285993184"/>
      </c:scatterChart>
      <c:valAx>
        <c:axId val="2859926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93184"/>
        <c:crosses val="autoZero"/>
        <c:crossBetween val="midCat"/>
      </c:valAx>
      <c:valAx>
        <c:axId val="285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(T_06!$E$41,T_06!$E$43,T_06!$E$45,T_06!$E$47,T_06!$E$49,T_06!$E$51,T_06!$E$53,T_06!$E$55,T_06!$E$57)</c:f>
              <c:numCache>
                <c:formatCode>0.0</c:formatCode>
                <c:ptCount val="9"/>
                <c:pt idx="0">
                  <c:v>0.2111543267026357</c:v>
                </c:pt>
                <c:pt idx="1">
                  <c:v>0.57448942396792402</c:v>
                </c:pt>
                <c:pt idx="2">
                  <c:v>0.93782452123321236</c:v>
                </c:pt>
                <c:pt idx="3">
                  <c:v>1.3011596184985006</c:v>
                </c:pt>
                <c:pt idx="4">
                  <c:v>1.664494715763789</c:v>
                </c:pt>
                <c:pt idx="5">
                  <c:v>2.0278298130290775</c:v>
                </c:pt>
                <c:pt idx="6">
                  <c:v>2.391164910294366</c:v>
                </c:pt>
                <c:pt idx="7">
                  <c:v>2.7545000075596544</c:v>
                </c:pt>
                <c:pt idx="8">
                  <c:v>3.1178351048249429</c:v>
                </c:pt>
              </c:numCache>
            </c:numRef>
          </c:xVal>
          <c:yVal>
            <c:numRef>
              <c:f>(T_06!$G$41,T_06!$G$43,T_06!$G$45,T_06!$G$47,T_06!$G$49,T_06!$G$51,T_06!$G$53,T_06!$G$55,T_06!$G$57)</c:f>
              <c:numCache>
                <c:formatCode>0%</c:formatCode>
                <c:ptCount val="9"/>
                <c:pt idx="0">
                  <c:v>0.13964562569213726</c:v>
                </c:pt>
                <c:pt idx="1">
                  <c:v>5.1326929338977562E-2</c:v>
                </c:pt>
                <c:pt idx="2">
                  <c:v>3.1441679549194537E-2</c:v>
                </c:pt>
                <c:pt idx="3">
                  <c:v>2.2661922219825967E-2</c:v>
                </c:pt>
                <c:pt idx="4">
                  <c:v>1.7715152707145007E-2</c:v>
                </c:pt>
                <c:pt idx="5">
                  <c:v>1.4541051660516667E-2</c:v>
                </c:pt>
                <c:pt idx="6">
                  <c:v>1.2331553521485017E-2</c:v>
                </c:pt>
                <c:pt idx="7">
                  <c:v>1.070494753641902E-2</c:v>
                </c:pt>
                <c:pt idx="8">
                  <c:v>9.4574527127365467E-3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8-4082-A52D-1E2AAD90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95424"/>
        <c:axId val="285995984"/>
      </c:scatterChart>
      <c:valAx>
        <c:axId val="28599542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95984"/>
        <c:crosses val="autoZero"/>
        <c:crossBetween val="midCat"/>
      </c:valAx>
      <c:valAx>
        <c:axId val="285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/>
              <a:t>Abweichung zum Mittel nach 10 Messungen [ml]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'TA5'!$T$10:$T$19</c:f>
              <c:numCache>
                <c:formatCode>0.00</c:formatCode>
                <c:ptCount val="10"/>
                <c:pt idx="0">
                  <c:v>-0.21200000000000019</c:v>
                </c:pt>
                <c:pt idx="1">
                  <c:v>-9.7000000000000419E-2</c:v>
                </c:pt>
                <c:pt idx="2">
                  <c:v>-5.3333333333336341E-3</c:v>
                </c:pt>
                <c:pt idx="3">
                  <c:v>-1.2000000000000455E-2</c:v>
                </c:pt>
                <c:pt idx="4">
                  <c:v>1.3999999999999346E-2</c:v>
                </c:pt>
                <c:pt idx="5">
                  <c:v>3.4666666666665957E-2</c:v>
                </c:pt>
                <c:pt idx="6">
                  <c:v>4.0857142857142481E-2</c:v>
                </c:pt>
                <c:pt idx="7">
                  <c:v>4.7999999999999599E-2</c:v>
                </c:pt>
                <c:pt idx="8">
                  <c:v>1.1333333333332973E-2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C-4E20-B957-5B40ABC9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51088"/>
        <c:axId val="280351648"/>
      </c:scatterChart>
      <c:valAx>
        <c:axId val="2803510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351648"/>
        <c:crosses val="autoZero"/>
        <c:crossBetween val="midCat"/>
      </c:valAx>
      <c:valAx>
        <c:axId val="2803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3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3-40B3-A9FC-18F8E6E5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98224"/>
        <c:axId val="285998784"/>
      </c:scatterChart>
      <c:valAx>
        <c:axId val="2859982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98784"/>
        <c:crosses val="autoZero"/>
        <c:crossBetween val="midCat"/>
      </c:valAx>
      <c:valAx>
        <c:axId val="285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4-4FC5-A29D-3995CFA3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01024"/>
        <c:axId val="286001584"/>
      </c:scatterChart>
      <c:valAx>
        <c:axId val="2860010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001584"/>
        <c:crosses val="autoZero"/>
        <c:crossBetween val="midCat"/>
      </c:valAx>
      <c:valAx>
        <c:axId val="2860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0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B-4C81-8FE4-EC1D8CCF2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03824"/>
        <c:axId val="286004384"/>
      </c:scatterChart>
      <c:valAx>
        <c:axId val="28600382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004384"/>
        <c:crosses val="autoZero"/>
        <c:crossBetween val="midCat"/>
      </c:valAx>
      <c:valAx>
        <c:axId val="2860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0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T_07!$H$10:$H$19</c:f>
              <c:numCache>
                <c:formatCode>0.00</c:formatCode>
                <c:ptCount val="10"/>
                <c:pt idx="0">
                  <c:v>3.2000000000000028E-2</c:v>
                </c:pt>
                <c:pt idx="1">
                  <c:v>-1.2999999999999901E-2</c:v>
                </c:pt>
                <c:pt idx="2">
                  <c:v>2.8666666666667062E-2</c:v>
                </c:pt>
                <c:pt idx="3">
                  <c:v>3.4500000000000419E-2</c:v>
                </c:pt>
                <c:pt idx="4">
                  <c:v>3.3999999999999808E-2</c:v>
                </c:pt>
                <c:pt idx="5">
                  <c:v>1.7000000000000348E-2</c:v>
                </c:pt>
                <c:pt idx="6">
                  <c:v>9.1428571428577854E-3</c:v>
                </c:pt>
                <c:pt idx="7">
                  <c:v>-3.0000000000001137E-3</c:v>
                </c:pt>
                <c:pt idx="8">
                  <c:v>4.2222222222223493E-3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2-4C9A-92C1-BEA5ED83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96288"/>
        <c:axId val="285496848"/>
      </c:scatterChart>
      <c:valAx>
        <c:axId val="2854962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496848"/>
        <c:crosses val="autoZero"/>
        <c:crossBetween val="midCat"/>
      </c:valAx>
      <c:valAx>
        <c:axId val="2854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4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T_07!$T$10:$T$19</c:f>
              <c:numCache>
                <c:formatCode>0.00</c:formatCode>
                <c:ptCount val="10"/>
                <c:pt idx="0">
                  <c:v>-5.4999999999999716E-2</c:v>
                </c:pt>
                <c:pt idx="1">
                  <c:v>1.0000000000000231E-2</c:v>
                </c:pt>
                <c:pt idx="2">
                  <c:v>6.1666666666667425E-2</c:v>
                </c:pt>
                <c:pt idx="3">
                  <c:v>-1.4999999999999236E-2</c:v>
                </c:pt>
                <c:pt idx="4">
                  <c:v>-4.0999999999999037E-2</c:v>
                </c:pt>
                <c:pt idx="5">
                  <c:v>-2.9999999999999361E-2</c:v>
                </c:pt>
                <c:pt idx="6">
                  <c:v>-8.0714285714285072E-2</c:v>
                </c:pt>
                <c:pt idx="7">
                  <c:v>-7.1249999999999591E-2</c:v>
                </c:pt>
                <c:pt idx="8">
                  <c:v>-6.9444444444444198E-2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3-4617-A208-361EFF0A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99088"/>
        <c:axId val="285499648"/>
      </c:scatterChart>
      <c:valAx>
        <c:axId val="2854990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499648"/>
        <c:crosses val="autoZero"/>
        <c:crossBetween val="midCat"/>
      </c:valAx>
      <c:valAx>
        <c:axId val="285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4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(T_07!$E$41,T_07!$E$43,T_07!$E$45,T_07!$E$47,T_07!$E$49,T_07!$E$51,T_07!$E$53,T_07!$E$55)</c:f>
              <c:numCache>
                <c:formatCode>0.0</c:formatCode>
                <c:ptCount val="8"/>
                <c:pt idx="0">
                  <c:v>0.19352305734119751</c:v>
                </c:pt>
                <c:pt idx="1">
                  <c:v>0.5369352879009881</c:v>
                </c:pt>
                <c:pt idx="2">
                  <c:v>0.88034751846077852</c:v>
                </c:pt>
                <c:pt idx="3">
                  <c:v>1.2237597490205689</c:v>
                </c:pt>
                <c:pt idx="4">
                  <c:v>1.5671719795803594</c:v>
                </c:pt>
                <c:pt idx="5">
                  <c:v>1.9105842101401498</c:v>
                </c:pt>
                <c:pt idx="6">
                  <c:v>2.2539964406999404</c:v>
                </c:pt>
                <c:pt idx="7">
                  <c:v>2.5974086712597311</c:v>
                </c:pt>
              </c:numCache>
            </c:numRef>
          </c:xVal>
          <c:yVal>
            <c:numRef>
              <c:f>(T_07!$G$41,T_07!$G$43,T_07!$G$45,T_07!$G$47,T_07!$G$49,T_07!$G$51,T_07!$G$53,T_07!$G$55)</c:f>
              <c:numCache>
                <c:formatCode>0%</c:formatCode>
                <c:ptCount val="8"/>
                <c:pt idx="0">
                  <c:v>0.11273562107298218</c:v>
                </c:pt>
                <c:pt idx="1">
                  <c:v>4.0632349098510816E-2</c:v>
                </c:pt>
                <c:pt idx="2">
                  <c:v>2.4782192945176265E-2</c:v>
                </c:pt>
                <c:pt idx="3">
                  <c:v>1.7827798371995187E-2</c:v>
                </c:pt>
                <c:pt idx="4">
                  <c:v>1.3921217547000694E-2</c:v>
                </c:pt>
                <c:pt idx="5">
                  <c:v>1.1418990037451187E-2</c:v>
                </c:pt>
                <c:pt idx="6">
                  <c:v>9.6792264918250069E-3</c:v>
                </c:pt>
                <c:pt idx="7">
                  <c:v>8.3995030519094325E-3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E-4C37-B5AF-C40C06B5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01888"/>
        <c:axId val="285502448"/>
      </c:scatterChart>
      <c:valAx>
        <c:axId val="28550188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02448"/>
        <c:crosses val="autoZero"/>
        <c:crossBetween val="midCat"/>
      </c:valAx>
      <c:valAx>
        <c:axId val="2855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A-4731-AC66-969AD8B8B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04688"/>
        <c:axId val="285505248"/>
      </c:scatterChart>
      <c:valAx>
        <c:axId val="2855046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05248"/>
        <c:crosses val="autoZero"/>
        <c:crossBetween val="midCat"/>
      </c:valAx>
      <c:valAx>
        <c:axId val="2855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9-404B-ABBA-135986B8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07488"/>
        <c:axId val="285508048"/>
      </c:scatterChart>
      <c:valAx>
        <c:axId val="285507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08048"/>
        <c:crosses val="autoZero"/>
        <c:crossBetween val="midCat"/>
      </c:valAx>
      <c:valAx>
        <c:axId val="2855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F-477C-94E2-030408BCA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10288"/>
        <c:axId val="285510848"/>
      </c:scatterChart>
      <c:valAx>
        <c:axId val="28551028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10848"/>
        <c:crosses val="autoZero"/>
        <c:crossBetween val="midCat"/>
      </c:valAx>
      <c:valAx>
        <c:axId val="2855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T_08!$H$10:$H$19</c:f>
              <c:numCache>
                <c:formatCode>0.00</c:formatCode>
                <c:ptCount val="10"/>
                <c:pt idx="0">
                  <c:v>2.4000000000000465E-2</c:v>
                </c:pt>
                <c:pt idx="1">
                  <c:v>5.400000000000027E-2</c:v>
                </c:pt>
                <c:pt idx="2">
                  <c:v>3.4000000000000252E-2</c:v>
                </c:pt>
                <c:pt idx="3">
                  <c:v>7.3999999999999844E-2</c:v>
                </c:pt>
                <c:pt idx="4">
                  <c:v>3.8000000000000256E-2</c:v>
                </c:pt>
                <c:pt idx="5">
                  <c:v>-5.9999999999997833E-3</c:v>
                </c:pt>
                <c:pt idx="6">
                  <c:v>-1.4571428571428235E-2</c:v>
                </c:pt>
                <c:pt idx="7">
                  <c:v>2.6500000000000412E-2</c:v>
                </c:pt>
                <c:pt idx="8">
                  <c:v>-9.3333333333331936E-3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B-40EB-9BB0-36EC19E3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13088"/>
        <c:axId val="285513648"/>
      </c:scatterChart>
      <c:valAx>
        <c:axId val="2855130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13648"/>
        <c:crosses val="autoZero"/>
        <c:crossBetween val="midCat"/>
      </c:valAx>
      <c:valAx>
        <c:axId val="285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('TA5'!$E$41,'TA5'!$E$43,'TA5'!$E$45,'TA5'!$E$47,'TA5'!$E$49,'TA5'!$E$51,'TA5'!$E$53,'TA5'!$E$55)</c:f>
              <c:numCache>
                <c:formatCode>0.0</c:formatCode>
                <c:ptCount val="8"/>
                <c:pt idx="0">
                  <c:v>0.1680348828001263</c:v>
                </c:pt>
                <c:pt idx="1">
                  <c:v>0.47506215961137849</c:v>
                </c:pt>
                <c:pt idx="2">
                  <c:v>0.78208943642263073</c:v>
                </c:pt>
                <c:pt idx="3">
                  <c:v>1.089116713233883</c:v>
                </c:pt>
                <c:pt idx="4">
                  <c:v>1.3961439900451353</c:v>
                </c:pt>
                <c:pt idx="5">
                  <c:v>1.7031712668563876</c:v>
                </c:pt>
                <c:pt idx="6">
                  <c:v>2.0101985436676397</c:v>
                </c:pt>
                <c:pt idx="7">
                  <c:v>2.317225820478892</c:v>
                </c:pt>
              </c:numCache>
            </c:numRef>
          </c:xVal>
          <c:yVal>
            <c:numRef>
              <c:f>('TA5'!$G$41,'TA5'!$G$43,'TA5'!$G$45,'TA5'!$G$47,'TA5'!$G$49,'TA5'!$G$51,'TA5'!$G$53,'TA5'!$G$55)</c:f>
              <c:numCache>
                <c:formatCode>0%</c:formatCode>
                <c:ptCount val="8"/>
                <c:pt idx="0">
                  <c:v>8.641803506818814E-2</c:v>
                </c:pt>
                <c:pt idx="1">
                  <c:v>3.0567040756054341E-2</c:v>
                </c:pt>
                <c:pt idx="2">
                  <c:v>1.8567242719607725E-2</c:v>
                </c:pt>
                <c:pt idx="3">
                  <c:v>1.3333047062865196E-2</c:v>
                </c:pt>
                <c:pt idx="4">
                  <c:v>1.0400964727163257E-2</c:v>
                </c:pt>
                <c:pt idx="5">
                  <c:v>8.5260036245815105E-3</c:v>
                </c:pt>
                <c:pt idx="6">
                  <c:v>7.2237861480121141E-3</c:v>
                </c:pt>
                <c:pt idx="7">
                  <c:v>6.2666505207072875E-3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F-41B0-BA1B-4F246035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53888"/>
        <c:axId val="280354448"/>
      </c:scatterChart>
      <c:valAx>
        <c:axId val="28035388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354448"/>
        <c:crosses val="autoZero"/>
        <c:crossBetween val="midCat"/>
      </c:valAx>
      <c:valAx>
        <c:axId val="280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3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T_08!$T$10:$T$19</c:f>
              <c:numCache>
                <c:formatCode>0.00</c:formatCode>
                <c:ptCount val="10"/>
                <c:pt idx="0">
                  <c:v>0.32800000000000029</c:v>
                </c:pt>
                <c:pt idx="1">
                  <c:v>6.800000000000006E-2</c:v>
                </c:pt>
                <c:pt idx="2">
                  <c:v>2.4666666666666615E-2</c:v>
                </c:pt>
                <c:pt idx="3">
                  <c:v>-7.0000000000001172E-3</c:v>
                </c:pt>
                <c:pt idx="4">
                  <c:v>6.0000000000002274E-3</c:v>
                </c:pt>
                <c:pt idx="5">
                  <c:v>-2.5333333333333208E-2</c:v>
                </c:pt>
                <c:pt idx="6">
                  <c:v>-3.7714285714285811E-2</c:v>
                </c:pt>
                <c:pt idx="7">
                  <c:v>1.9249999999999989E-2</c:v>
                </c:pt>
                <c:pt idx="8">
                  <c:v>1.5777777777777668E-2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D-4B99-9B8B-56B88D810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15888"/>
        <c:axId val="285516448"/>
      </c:scatterChart>
      <c:valAx>
        <c:axId val="285515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16448"/>
        <c:crosses val="autoZero"/>
        <c:crossBetween val="midCat"/>
      </c:valAx>
      <c:valAx>
        <c:axId val="2855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(T_08!$E$41,T_08!$E$43,T_08!$E$45,T_08!$E$47,T_08!$E$49,T_08!$E$51,T_08!$E$53,T_08!$E$55)</c:f>
              <c:numCache>
                <c:formatCode>0.0</c:formatCode>
                <c:ptCount val="8"/>
                <c:pt idx="0">
                  <c:v>0.1850114100632618</c:v>
                </c:pt>
                <c:pt idx="1">
                  <c:v>0.51743332683011345</c:v>
                </c:pt>
                <c:pt idx="2">
                  <c:v>0.84985524359696507</c:v>
                </c:pt>
                <c:pt idx="3">
                  <c:v>1.1822771603638167</c:v>
                </c:pt>
                <c:pt idx="4">
                  <c:v>1.5146990771306683</c:v>
                </c:pt>
                <c:pt idx="5">
                  <c:v>1.8471209938975199</c:v>
                </c:pt>
                <c:pt idx="6">
                  <c:v>2.1795429106643716</c:v>
                </c:pt>
                <c:pt idx="7">
                  <c:v>2.511964827431223</c:v>
                </c:pt>
              </c:numCache>
            </c:numRef>
          </c:xVal>
          <c:yVal>
            <c:numRef>
              <c:f>(T_08!$G$41,T_08!$G$43,T_08!$G$45,T_08!$G$47,T_08!$G$49,T_08!$G$51,T_08!$G$53,T_08!$G$55)</c:f>
              <c:numCache>
                <c:formatCode>0%</c:formatCode>
                <c:ptCount val="8"/>
                <c:pt idx="0">
                  <c:v>0.10161779575328606</c:v>
                </c:pt>
                <c:pt idx="1">
                  <c:v>3.6334056399132335E-2</c:v>
                </c:pt>
                <c:pt idx="2">
                  <c:v>2.2121945850759418E-2</c:v>
                </c:pt>
                <c:pt idx="3">
                  <c:v>1.5901898734177314E-2</c:v>
                </c:pt>
                <c:pt idx="4">
                  <c:v>1.2412004446091076E-2</c:v>
                </c:pt>
                <c:pt idx="5">
                  <c:v>1.0178245898318882E-2</c:v>
                </c:pt>
                <c:pt idx="6">
                  <c:v>8.6258690241180543E-3</c:v>
                </c:pt>
                <c:pt idx="7">
                  <c:v>7.4843610366398163E-3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2-4397-87C7-9A5AB693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18688"/>
        <c:axId val="285519248"/>
      </c:scatterChart>
      <c:valAx>
        <c:axId val="28551868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19248"/>
        <c:crosses val="autoZero"/>
        <c:crossBetween val="midCat"/>
      </c:valAx>
      <c:valAx>
        <c:axId val="285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1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D-4394-91FA-559E9CC7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21488"/>
        <c:axId val="285522048"/>
      </c:scatterChart>
      <c:valAx>
        <c:axId val="285521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22048"/>
        <c:crosses val="autoZero"/>
        <c:crossBetween val="midCat"/>
      </c:valAx>
      <c:valAx>
        <c:axId val="285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099-9116-2F89C674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24288"/>
        <c:axId val="285524848"/>
      </c:scatterChart>
      <c:valAx>
        <c:axId val="2855242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24848"/>
        <c:crosses val="autoZero"/>
        <c:crossBetween val="midCat"/>
      </c:valAx>
      <c:valAx>
        <c:axId val="2855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2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08-4D63-BB25-996ED6B64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27088"/>
        <c:axId val="285527648"/>
      </c:scatterChart>
      <c:valAx>
        <c:axId val="28552708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27648"/>
        <c:crosses val="autoZero"/>
        <c:crossBetween val="midCat"/>
      </c:valAx>
      <c:valAx>
        <c:axId val="2855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52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T_09!$H$10:$H$19</c:f>
              <c:numCache>
                <c:formatCode>0.00</c:formatCode>
                <c:ptCount val="10"/>
                <c:pt idx="0">
                  <c:v>-0.25600000000000067</c:v>
                </c:pt>
                <c:pt idx="1">
                  <c:v>-0.18100000000000049</c:v>
                </c:pt>
                <c:pt idx="2">
                  <c:v>-9.933333333333394E-2</c:v>
                </c:pt>
                <c:pt idx="3">
                  <c:v>-0.14100000000000046</c:v>
                </c:pt>
                <c:pt idx="4">
                  <c:v>-9.2000000000000082E-2</c:v>
                </c:pt>
                <c:pt idx="5">
                  <c:v>-0.11100000000000021</c:v>
                </c:pt>
                <c:pt idx="6">
                  <c:v>-0.16028571428571414</c:v>
                </c:pt>
                <c:pt idx="7">
                  <c:v>-0.11100000000000021</c:v>
                </c:pt>
                <c:pt idx="8">
                  <c:v>1.777777777777434E-3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C-4340-BF2A-BF51A4F1E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46896"/>
        <c:axId val="286647456"/>
      </c:scatterChart>
      <c:valAx>
        <c:axId val="2866468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47456"/>
        <c:crosses val="autoZero"/>
        <c:crossBetween val="midCat"/>
      </c:valAx>
      <c:valAx>
        <c:axId val="2866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4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T_09!$T$10:$T$19</c:f>
              <c:numCache>
                <c:formatCode>0.00</c:formatCode>
                <c:ptCount val="10"/>
                <c:pt idx="0">
                  <c:v>-7.4999999999999734E-2</c:v>
                </c:pt>
                <c:pt idx="1">
                  <c:v>-4.9999999999998934E-3</c:v>
                </c:pt>
                <c:pt idx="2">
                  <c:v>3.1666666666666732E-2</c:v>
                </c:pt>
                <c:pt idx="3">
                  <c:v>-7.2499999999999787E-2</c:v>
                </c:pt>
                <c:pt idx="4">
                  <c:v>-7.299999999999951E-2</c:v>
                </c:pt>
                <c:pt idx="5">
                  <c:v>7.1666666666666767E-2</c:v>
                </c:pt>
                <c:pt idx="6">
                  <c:v>2.2142857142857242E-2</c:v>
                </c:pt>
                <c:pt idx="7">
                  <c:v>1.2500000000001954E-3</c:v>
                </c:pt>
                <c:pt idx="8">
                  <c:v>-9.4444444444441444E-3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7-4CA8-AA1D-86DB5209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49696"/>
        <c:axId val="286650256"/>
      </c:scatterChart>
      <c:valAx>
        <c:axId val="286649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50256"/>
        <c:crosses val="autoZero"/>
        <c:crossBetween val="midCat"/>
      </c:valAx>
      <c:valAx>
        <c:axId val="2866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(T_09!$E$41,T_09!$E$43,T_09!$E$45,T_09!$E$47,T_09!$E$49,T_09!$E$51,T_09!$E$53,T_09!$E$55)</c:f>
              <c:numCache>
                <c:formatCode>0.0</c:formatCode>
                <c:ptCount val="8"/>
                <c:pt idx="0">
                  <c:v>0.15554801563963824</c:v>
                </c:pt>
                <c:pt idx="1">
                  <c:v>0.48483652379318387</c:v>
                </c:pt>
                <c:pt idx="2">
                  <c:v>0.81412503194672947</c:v>
                </c:pt>
                <c:pt idx="3">
                  <c:v>1.1434135401002752</c:v>
                </c:pt>
                <c:pt idx="4">
                  <c:v>1.4727020482538209</c:v>
                </c:pt>
                <c:pt idx="5">
                  <c:v>1.8019905564073666</c:v>
                </c:pt>
                <c:pt idx="6">
                  <c:v>2.1312790645609123</c:v>
                </c:pt>
                <c:pt idx="7">
                  <c:v>2.4605675727144578</c:v>
                </c:pt>
              </c:numCache>
            </c:numRef>
          </c:xVal>
          <c:yVal>
            <c:numRef>
              <c:f>(T_09!$G$41,T_09!$G$43,T_09!$G$45,T_09!$G$47,T_09!$G$49,T_09!$G$51,T_09!$G$53,T_09!$G$55)</c:f>
              <c:numCache>
                <c:formatCode>0%</c:formatCode>
                <c:ptCount val="8"/>
                <c:pt idx="0">
                  <c:v>5.8478653036680504E-2</c:v>
                </c:pt>
                <c:pt idx="1">
                  <c:v>1.8761454615607097E-2</c:v>
                </c:pt>
                <c:pt idx="2">
                  <c:v>1.1173023897058685E-2</c:v>
                </c:pt>
                <c:pt idx="3">
                  <c:v>7.9553355965478172E-3</c:v>
                </c:pt>
                <c:pt idx="4">
                  <c:v>6.1765639885675711E-3</c:v>
                </c:pt>
                <c:pt idx="5">
                  <c:v>5.0478835223584338E-3</c:v>
                </c:pt>
                <c:pt idx="6">
                  <c:v>4.267971561484861E-3</c:v>
                </c:pt>
                <c:pt idx="7">
                  <c:v>3.6968049721549444E-3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B-44E1-8E13-A2784AC3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52496"/>
        <c:axId val="286653056"/>
      </c:scatterChart>
      <c:valAx>
        <c:axId val="28665249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53056"/>
        <c:crosses val="autoZero"/>
        <c:crossBetween val="midCat"/>
      </c:valAx>
      <c:valAx>
        <c:axId val="2866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0-411D-947D-3CB85530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55296"/>
        <c:axId val="286655856"/>
      </c:scatterChart>
      <c:valAx>
        <c:axId val="286655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55856"/>
        <c:crosses val="autoZero"/>
        <c:crossBetween val="midCat"/>
      </c:valAx>
      <c:valAx>
        <c:axId val="2866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8-46D6-9E94-46416239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58096"/>
        <c:axId val="286658656"/>
      </c:scatterChart>
      <c:valAx>
        <c:axId val="2866580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58656"/>
        <c:crosses val="autoZero"/>
        <c:crossBetween val="midCat"/>
      </c:valAx>
      <c:valAx>
        <c:axId val="2866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5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'TA6'!$H$10:$H$19</c:f>
              <c:numCache>
                <c:formatCode>0.00</c:formatCode>
                <c:ptCount val="10"/>
                <c:pt idx="0">
                  <c:v>0.24599999999999955</c:v>
                </c:pt>
                <c:pt idx="1">
                  <c:v>2.0999999999999908E-2</c:v>
                </c:pt>
                <c:pt idx="2">
                  <c:v>-1.4000000000000234E-2</c:v>
                </c:pt>
                <c:pt idx="3">
                  <c:v>-2.8999999999999915E-2</c:v>
                </c:pt>
                <c:pt idx="4">
                  <c:v>4.0000000000000036E-2</c:v>
                </c:pt>
                <c:pt idx="5">
                  <c:v>2.2666666666666835E-2</c:v>
                </c:pt>
                <c:pt idx="6">
                  <c:v>3.8857142857142701E-2</c:v>
                </c:pt>
                <c:pt idx="7">
                  <c:v>5.4749999999999854E-2</c:v>
                </c:pt>
                <c:pt idx="8">
                  <c:v>-6.6666666666659324E-4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2-41CF-9890-83EE8E15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13536"/>
        <c:axId val="282014096"/>
      </c:scatterChart>
      <c:valAx>
        <c:axId val="282013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14096"/>
        <c:crosses val="autoZero"/>
        <c:crossBetween val="midCat"/>
      </c:valAx>
      <c:valAx>
        <c:axId val="282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7-4C56-8CC1-3358ED05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60896"/>
        <c:axId val="286661456"/>
      </c:scatterChart>
      <c:valAx>
        <c:axId val="28666089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61456"/>
        <c:crosses val="autoZero"/>
        <c:crossBetween val="midCat"/>
      </c:valAx>
      <c:valAx>
        <c:axId val="286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T_10!$H$10:$H$19</c:f>
              <c:numCache>
                <c:formatCode>0.00</c:formatCode>
                <c:ptCount val="10"/>
                <c:pt idx="0">
                  <c:v>-0.24799999999999978</c:v>
                </c:pt>
                <c:pt idx="1">
                  <c:v>-0.15299999999999958</c:v>
                </c:pt>
                <c:pt idx="2">
                  <c:v>-0.14799999999999969</c:v>
                </c:pt>
                <c:pt idx="3">
                  <c:v>-9.2999999999999972E-2</c:v>
                </c:pt>
                <c:pt idx="4">
                  <c:v>-9.9999999999997868E-3</c:v>
                </c:pt>
                <c:pt idx="5">
                  <c:v>3.3333333333374071E-4</c:v>
                </c:pt>
                <c:pt idx="6">
                  <c:v>6.2857142857142279E-3</c:v>
                </c:pt>
                <c:pt idx="7">
                  <c:v>1.9999999999997797E-3</c:v>
                </c:pt>
                <c:pt idx="8">
                  <c:v>1.6444444444444706E-2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6-4A69-B0E9-214564A3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63696"/>
        <c:axId val="286664256"/>
      </c:scatterChart>
      <c:valAx>
        <c:axId val="286663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64256"/>
        <c:crosses val="autoZero"/>
        <c:crossBetween val="midCat"/>
      </c:valAx>
      <c:valAx>
        <c:axId val="28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T_10!$T$10:$T$19</c:f>
              <c:numCache>
                <c:formatCode>0.00</c:formatCode>
                <c:ptCount val="10"/>
                <c:pt idx="0">
                  <c:v>-0.26400000000000068</c:v>
                </c:pt>
                <c:pt idx="1">
                  <c:v>-0.35400000000000098</c:v>
                </c:pt>
                <c:pt idx="2">
                  <c:v>-0.2706666666666675</c:v>
                </c:pt>
                <c:pt idx="3">
                  <c:v>-0.28650000000000064</c:v>
                </c:pt>
                <c:pt idx="4">
                  <c:v>-0.2580000000000009</c:v>
                </c:pt>
                <c:pt idx="5">
                  <c:v>-0.16400000000000059</c:v>
                </c:pt>
                <c:pt idx="6">
                  <c:v>-0.13257142857142901</c:v>
                </c:pt>
                <c:pt idx="7">
                  <c:v>-7.1500000000000341E-2</c:v>
                </c:pt>
                <c:pt idx="8">
                  <c:v>-5.5111111111111555E-2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2-474F-A5AD-838666B2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66496"/>
        <c:axId val="286667056"/>
      </c:scatterChart>
      <c:valAx>
        <c:axId val="286666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67056"/>
        <c:crosses val="autoZero"/>
        <c:crossBetween val="midCat"/>
      </c:valAx>
      <c:valAx>
        <c:axId val="2866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(T_10!$E$41,T_10!$E$43,T_10!$E$45,T_10!$E$47,T_10!$E$49,T_10!$E$51,T_10!$E$53,T_10!$E$55)</c:f>
              <c:numCache>
                <c:formatCode>0.0</c:formatCode>
                <c:ptCount val="8"/>
                <c:pt idx="0">
                  <c:v>0.19539374905063392</c:v>
                </c:pt>
                <c:pt idx="1">
                  <c:v>0.55419241892053905</c:v>
                </c:pt>
                <c:pt idx="2">
                  <c:v>0.91299108879044422</c:v>
                </c:pt>
                <c:pt idx="3">
                  <c:v>1.2717897586603493</c:v>
                </c:pt>
                <c:pt idx="4">
                  <c:v>1.6305884285302543</c:v>
                </c:pt>
                <c:pt idx="5">
                  <c:v>1.9893870984001594</c:v>
                </c:pt>
                <c:pt idx="6">
                  <c:v>2.3481857682700649</c:v>
                </c:pt>
                <c:pt idx="7">
                  <c:v>2.7069844381399704</c:v>
                </c:pt>
              </c:numCache>
            </c:numRef>
          </c:xVal>
          <c:yVal>
            <c:numRef>
              <c:f>(T_10!$G$41,T_10!$G$43,T_10!$G$45,T_10!$G$47,T_10!$G$49,T_10!$G$51,T_10!$G$53,T_10!$G$55)</c:f>
              <c:numCache>
                <c:formatCode>0%</c:formatCode>
                <c:ptCount val="8"/>
                <c:pt idx="0">
                  <c:v>8.185734801340333E-2</c:v>
                </c:pt>
                <c:pt idx="1">
                  <c:v>2.886075949367066E-2</c:v>
                </c:pt>
                <c:pt idx="2">
                  <c:v>1.7518696854830432E-2</c:v>
                </c:pt>
                <c:pt idx="3">
                  <c:v>1.2576303596381368E-2</c:v>
                </c:pt>
                <c:pt idx="4">
                  <c:v>9.8089829633452343E-3</c:v>
                </c:pt>
                <c:pt idx="5">
                  <c:v>8.0398702336731912E-3</c:v>
                </c:pt>
                <c:pt idx="6">
                  <c:v>6.8113921529575714E-3</c:v>
                </c:pt>
                <c:pt idx="7">
                  <c:v>5.9085726132477989E-3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F-4417-A1AD-F03E4F02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69296"/>
        <c:axId val="286669856"/>
      </c:scatterChart>
      <c:valAx>
        <c:axId val="28666929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69856"/>
        <c:crosses val="autoZero"/>
        <c:crossBetween val="midCat"/>
      </c:valAx>
      <c:valAx>
        <c:axId val="2866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6-4FD8-9707-AA683DA1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72096"/>
        <c:axId val="286672656"/>
      </c:scatterChart>
      <c:valAx>
        <c:axId val="2866720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72656"/>
        <c:crosses val="autoZero"/>
        <c:crossBetween val="midCat"/>
      </c:valAx>
      <c:valAx>
        <c:axId val="2866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3-40FF-9DD9-C19D6FE4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74896"/>
        <c:axId val="286675456"/>
      </c:scatterChart>
      <c:valAx>
        <c:axId val="2866748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75456"/>
        <c:crosses val="autoZero"/>
        <c:crossBetween val="midCat"/>
      </c:valAx>
      <c:valAx>
        <c:axId val="2866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1-4694-B93A-696E3349C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77696"/>
        <c:axId val="288140896"/>
      </c:scatterChart>
      <c:valAx>
        <c:axId val="28667769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40896"/>
        <c:crosses val="autoZero"/>
        <c:crossBetween val="midCat"/>
      </c:valAx>
      <c:valAx>
        <c:axId val="2881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6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T_11!$H$10:$H$19</c:f>
              <c:numCache>
                <c:formatCode>0.00</c:formatCode>
                <c:ptCount val="10"/>
                <c:pt idx="0">
                  <c:v>-0.44000000000000039</c:v>
                </c:pt>
                <c:pt idx="1">
                  <c:v>-0.10500000000000043</c:v>
                </c:pt>
                <c:pt idx="2">
                  <c:v>-7.6666666666667105E-2</c:v>
                </c:pt>
                <c:pt idx="3">
                  <c:v>-3.0000000000000249E-2</c:v>
                </c:pt>
                <c:pt idx="4">
                  <c:v>-0.10000000000000053</c:v>
                </c:pt>
                <c:pt idx="5">
                  <c:v>-5.0000000000000266E-2</c:v>
                </c:pt>
                <c:pt idx="6">
                  <c:v>4.142857142857137E-2</c:v>
                </c:pt>
                <c:pt idx="7">
                  <c:v>4.7499999999999876E-2</c:v>
                </c:pt>
                <c:pt idx="8">
                  <c:v>2.8888888888888964E-2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2-4E9A-95EA-A6BC1658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43136"/>
        <c:axId val="288143696"/>
      </c:scatterChart>
      <c:valAx>
        <c:axId val="2881431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43696"/>
        <c:crosses val="autoZero"/>
        <c:crossBetween val="midCat"/>
      </c:valAx>
      <c:valAx>
        <c:axId val="2881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T_11!$T$10:$T$19</c:f>
              <c:numCache>
                <c:formatCode>0.00</c:formatCode>
                <c:ptCount val="10"/>
                <c:pt idx="0">
                  <c:v>-3.9999999999995595E-3</c:v>
                </c:pt>
                <c:pt idx="1">
                  <c:v>1.1000000000000121E-2</c:v>
                </c:pt>
                <c:pt idx="2">
                  <c:v>-0.1506666666666665</c:v>
                </c:pt>
                <c:pt idx="3">
                  <c:v>-0.10650000000000004</c:v>
                </c:pt>
                <c:pt idx="4">
                  <c:v>-0.12000000000000011</c:v>
                </c:pt>
                <c:pt idx="5">
                  <c:v>-9.5666666666666789E-2</c:v>
                </c:pt>
                <c:pt idx="6">
                  <c:v>-5.5428571428571605E-2</c:v>
                </c:pt>
                <c:pt idx="7">
                  <c:v>-6.150000000000011E-2</c:v>
                </c:pt>
                <c:pt idx="8">
                  <c:v>-1.4000000000000234E-2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7-4E7F-ABE1-C8AD6325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45936"/>
        <c:axId val="288146496"/>
      </c:scatterChart>
      <c:valAx>
        <c:axId val="288145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46496"/>
        <c:crosses val="autoZero"/>
        <c:crossBetween val="midCat"/>
      </c:valAx>
      <c:valAx>
        <c:axId val="288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(T_11!$E$41,T_11!$E$43,T_11!$E$45,T_11!$E$47,T_11!$E$49,T_11!$E$51,T_11!$E$53,T_11!$E$55)</c:f>
              <c:numCache>
                <c:formatCode>0.0</c:formatCode>
                <c:ptCount val="8"/>
                <c:pt idx="0">
                  <c:v>0.16087948701153204</c:v>
                </c:pt>
                <c:pt idx="1">
                  <c:v>0.48516389484233524</c:v>
                </c:pt>
                <c:pt idx="2">
                  <c:v>0.8094483026731385</c:v>
                </c:pt>
                <c:pt idx="3">
                  <c:v>1.1337327105039416</c:v>
                </c:pt>
                <c:pt idx="4">
                  <c:v>1.4580171183347448</c:v>
                </c:pt>
                <c:pt idx="5">
                  <c:v>1.7823015261655479</c:v>
                </c:pt>
                <c:pt idx="6">
                  <c:v>2.1065859339963513</c:v>
                </c:pt>
                <c:pt idx="7">
                  <c:v>2.4308703418271547</c:v>
                </c:pt>
              </c:numCache>
            </c:numRef>
          </c:xVal>
          <c:yVal>
            <c:numRef>
              <c:f>(T_11!$G$41,T_11!$G$43,T_11!$G$45,T_11!$G$47,T_11!$G$49,T_11!$G$51,T_11!$G$53,T_11!$G$55)</c:f>
              <c:numCache>
                <c:formatCode>0%</c:formatCode>
                <c:ptCount val="8"/>
                <c:pt idx="0">
                  <c:v>7.8488372093021806E-3</c:v>
                </c:pt>
                <c:pt idx="1">
                  <c:v>2.6026604973973491E-3</c:v>
                </c:pt>
                <c:pt idx="2">
                  <c:v>1.5599722671595633E-3</c:v>
                </c:pt>
                <c:pt idx="3">
                  <c:v>1.113769490965998E-3</c:v>
                </c:pt>
                <c:pt idx="4">
                  <c:v>8.6605080831416716E-4</c:v>
                </c:pt>
                <c:pt idx="5">
                  <c:v>7.0847546575708413E-4</c:v>
                </c:pt>
                <c:pt idx="6">
                  <c:v>5.9941390640268341E-4</c:v>
                </c:pt>
                <c:pt idx="7">
                  <c:v>5.1945053676541952E-4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3-4BF4-AB8E-340C41C8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48736"/>
        <c:axId val="288149296"/>
      </c:scatterChart>
      <c:valAx>
        <c:axId val="28814873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49296"/>
        <c:crosses val="autoZero"/>
        <c:crossBetween val="midCat"/>
      </c:valAx>
      <c:valAx>
        <c:axId val="2881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'TA6'!$T$10:$T$19</c:f>
              <c:numCache>
                <c:formatCode>0.00</c:formatCode>
                <c:ptCount val="10"/>
                <c:pt idx="0">
                  <c:v>-3.8999999999999702E-2</c:v>
                </c:pt>
                <c:pt idx="1">
                  <c:v>8.5999999999999854E-2</c:v>
                </c:pt>
                <c:pt idx="2">
                  <c:v>3.7666666666666515E-2</c:v>
                </c:pt>
                <c:pt idx="3">
                  <c:v>-1.4000000000000234E-2</c:v>
                </c:pt>
                <c:pt idx="4">
                  <c:v>3.6999999999999922E-2</c:v>
                </c:pt>
                <c:pt idx="5">
                  <c:v>2.9333333333333655E-2</c:v>
                </c:pt>
                <c:pt idx="6">
                  <c:v>2.8142857142857025E-2</c:v>
                </c:pt>
                <c:pt idx="7">
                  <c:v>7.2499999999999787E-3</c:v>
                </c:pt>
                <c:pt idx="8">
                  <c:v>1.6555555555555657E-2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0-4CD0-84B3-F0BB712A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16336"/>
        <c:axId val="282016896"/>
      </c:scatterChart>
      <c:valAx>
        <c:axId val="282016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16896"/>
        <c:crosses val="autoZero"/>
        <c:crossBetween val="midCat"/>
      </c:valAx>
      <c:valAx>
        <c:axId val="282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B-48D0-915C-5CF89E9C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51536"/>
        <c:axId val="288152096"/>
      </c:scatterChart>
      <c:valAx>
        <c:axId val="288151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52096"/>
        <c:crosses val="autoZero"/>
        <c:crossBetween val="midCat"/>
      </c:valAx>
      <c:valAx>
        <c:axId val="2881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1-4998-A467-8D7982EE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54336"/>
        <c:axId val="288154896"/>
      </c:scatterChart>
      <c:valAx>
        <c:axId val="288154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54896"/>
        <c:crosses val="autoZero"/>
        <c:crossBetween val="midCat"/>
      </c:valAx>
      <c:valAx>
        <c:axId val="288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5-4DEA-AF2F-13F3676B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57136"/>
        <c:axId val="288157696"/>
      </c:scatterChart>
      <c:valAx>
        <c:axId val="28815713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57696"/>
        <c:crosses val="autoZero"/>
        <c:crossBetween val="midCat"/>
      </c:valAx>
      <c:valAx>
        <c:axId val="2881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T_12!$H$10:$H$19</c:f>
              <c:numCache>
                <c:formatCode>0.00</c:formatCode>
                <c:ptCount val="10"/>
                <c:pt idx="0">
                  <c:v>-4.1000000000000369E-2</c:v>
                </c:pt>
                <c:pt idx="1">
                  <c:v>0.12399999999999967</c:v>
                </c:pt>
                <c:pt idx="2">
                  <c:v>9.5666666666666345E-2</c:v>
                </c:pt>
                <c:pt idx="3">
                  <c:v>9.8999999999999311E-2</c:v>
                </c:pt>
                <c:pt idx="4">
                  <c:v>2.4999999999999467E-2</c:v>
                </c:pt>
                <c:pt idx="5">
                  <c:v>2.2333333333333094E-2</c:v>
                </c:pt>
                <c:pt idx="6">
                  <c:v>1.7571428571428349E-2</c:v>
                </c:pt>
                <c:pt idx="7">
                  <c:v>2.7750000000000163E-2</c:v>
                </c:pt>
                <c:pt idx="8">
                  <c:v>6.0111111111111448E-2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2-4E94-9AD3-F24BFEA8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59936"/>
        <c:axId val="288160496"/>
      </c:scatterChart>
      <c:valAx>
        <c:axId val="288159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60496"/>
        <c:crosses val="autoZero"/>
        <c:crossBetween val="midCat"/>
      </c:valAx>
      <c:valAx>
        <c:axId val="2881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T_12!$T$10:$T$19</c:f>
              <c:numCache>
                <c:formatCode>0.00</c:formatCode>
                <c:ptCount val="10"/>
                <c:pt idx="0">
                  <c:v>0.18300000000000027</c:v>
                </c:pt>
                <c:pt idx="1">
                  <c:v>-0.37699999999999978</c:v>
                </c:pt>
                <c:pt idx="2">
                  <c:v>-0.43033333333333301</c:v>
                </c:pt>
                <c:pt idx="3">
                  <c:v>-0.37199999999999944</c:v>
                </c:pt>
                <c:pt idx="4">
                  <c:v>-0.24299999999999944</c:v>
                </c:pt>
                <c:pt idx="5">
                  <c:v>4.6666666666670409E-3</c:v>
                </c:pt>
                <c:pt idx="6">
                  <c:v>1.4285714285744433E-4</c:v>
                </c:pt>
                <c:pt idx="7">
                  <c:v>-1.9499999999999851E-2</c:v>
                </c:pt>
                <c:pt idx="8">
                  <c:v>-1.4777777777777779E-2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1-4916-B28C-B799AB2D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62736"/>
        <c:axId val="288163296"/>
      </c:scatterChart>
      <c:valAx>
        <c:axId val="288162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63296"/>
        <c:crosses val="autoZero"/>
        <c:crossBetween val="midCat"/>
      </c:valAx>
      <c:valAx>
        <c:axId val="2881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(T_12!$E$41,T_12!$E$43,T_12!$E$45,T_12!$E$47,T_12!$E$49,T_12!$E$51,T_12!$E$53,T_12!$E$55,T_12!$E$57,T_12!$E$59)</c:f>
              <c:numCache>
                <c:formatCode>0.0</c:formatCode>
                <c:ptCount val="10"/>
                <c:pt idx="0">
                  <c:v>0.23388323097228825</c:v>
                </c:pt>
                <c:pt idx="1">
                  <c:v>0.60371898192786821</c:v>
                </c:pt>
                <c:pt idx="2">
                  <c:v>0.97355473288344818</c:v>
                </c:pt>
                <c:pt idx="3">
                  <c:v>1.343390483839028</c:v>
                </c:pt>
                <c:pt idx="4">
                  <c:v>1.7132262347946079</c:v>
                </c:pt>
                <c:pt idx="5">
                  <c:v>2.083061985750188</c:v>
                </c:pt>
                <c:pt idx="6">
                  <c:v>2.4528977367057676</c:v>
                </c:pt>
                <c:pt idx="7">
                  <c:v>2.8227334876613472</c:v>
                </c:pt>
                <c:pt idx="8">
                  <c:v>3.1925692386169269</c:v>
                </c:pt>
                <c:pt idx="9">
                  <c:v>3.5624049895725065</c:v>
                </c:pt>
              </c:numCache>
            </c:numRef>
          </c:xVal>
          <c:yVal>
            <c:numRef>
              <c:f>(T_12!$G$41,T_12!$G$43,T_12!$G$45,T_12!$G$47,T_12!$G$49,T_12!$G$51,T_12!$G$53,T_12!$G$55,T_12!$G$57,T_12!$G$59)</c:f>
              <c:numCache>
                <c:formatCode>0%</c:formatCode>
                <c:ptCount val="10"/>
                <c:pt idx="0">
                  <c:v>0.20935812837432516</c:v>
                </c:pt>
                <c:pt idx="1">
                  <c:v>8.1106204973274559E-2</c:v>
                </c:pt>
                <c:pt idx="2">
                  <c:v>5.0295431618388765E-2</c:v>
                </c:pt>
                <c:pt idx="3">
                  <c:v>3.6449086161879862E-2</c:v>
                </c:pt>
                <c:pt idx="4">
                  <c:v>2.8580787814265672E-2</c:v>
                </c:pt>
                <c:pt idx="5">
                  <c:v>2.3506432275880628E-2</c:v>
                </c:pt>
                <c:pt idx="6">
                  <c:v>1.9962249041926245E-2</c:v>
                </c:pt>
                <c:pt idx="7">
                  <c:v>1.7346786619612975E-2</c:v>
                </c:pt>
                <c:pt idx="8">
                  <c:v>1.5337288508019927E-2</c:v>
                </c:pt>
                <c:pt idx="9">
                  <c:v>1.3745027765743385E-2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9-41DE-8BBD-6A0CB6AEB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65536"/>
        <c:axId val="288166096"/>
      </c:scatterChart>
      <c:valAx>
        <c:axId val="28816553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66096"/>
        <c:crosses val="autoZero"/>
        <c:crossBetween val="midCat"/>
      </c:valAx>
      <c:valAx>
        <c:axId val="2881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F-4BF7-B9AE-68243FAB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68336"/>
        <c:axId val="288168896"/>
      </c:scatterChart>
      <c:valAx>
        <c:axId val="288168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68896"/>
        <c:crosses val="autoZero"/>
        <c:crossBetween val="midCat"/>
      </c:valAx>
      <c:valAx>
        <c:axId val="288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6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4-46F6-83F9-0B442E55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71136"/>
        <c:axId val="288171696"/>
      </c:scatterChart>
      <c:valAx>
        <c:axId val="2881711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71696"/>
        <c:crosses val="autoZero"/>
        <c:crossBetween val="midCat"/>
      </c:valAx>
      <c:valAx>
        <c:axId val="2881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1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C-4295-8979-83370564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48640"/>
        <c:axId val="288549200"/>
      </c:scatterChart>
      <c:valAx>
        <c:axId val="2885486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49200"/>
        <c:crosses val="autoZero"/>
        <c:crossBetween val="midCat"/>
      </c:valAx>
      <c:valAx>
        <c:axId val="288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T_13!$H$10:$H$19</c:f>
              <c:numCache>
                <c:formatCode>0.00</c:formatCode>
                <c:ptCount val="10"/>
                <c:pt idx="0">
                  <c:v>-1.1999999999999567E-2</c:v>
                </c:pt>
                <c:pt idx="1">
                  <c:v>-1.1999999999999567E-2</c:v>
                </c:pt>
                <c:pt idx="2">
                  <c:v>-1.9999999999997797E-3</c:v>
                </c:pt>
                <c:pt idx="3">
                  <c:v>3.80000000000007E-2</c:v>
                </c:pt>
                <c:pt idx="4">
                  <c:v>3.4000000000000252E-2</c:v>
                </c:pt>
                <c:pt idx="5">
                  <c:v>4.966666666666697E-2</c:v>
                </c:pt>
                <c:pt idx="6">
                  <c:v>2.2285714285714242E-2</c:v>
                </c:pt>
                <c:pt idx="7">
                  <c:v>1.3000000000000345E-2</c:v>
                </c:pt>
                <c:pt idx="8">
                  <c:v>4.6666666666665968E-3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0-40AE-8D57-690AEF1F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51440"/>
        <c:axId val="288552000"/>
      </c:scatterChart>
      <c:valAx>
        <c:axId val="2885514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52000"/>
        <c:crosses val="autoZero"/>
        <c:crossBetween val="midCat"/>
      </c:valAx>
      <c:valAx>
        <c:axId val="2885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('TA6'!$E$41,'TA6'!$E$43,'TA6'!$E$45,'TA6'!$E$47,'TA6'!$E$49,'TA6'!$E$51,'TA6'!$E$53,'TA6'!$E$55)</c:f>
              <c:numCache>
                <c:formatCode>0.0</c:formatCode>
                <c:ptCount val="8"/>
                <c:pt idx="0">
                  <c:v>0.1451656766522661</c:v>
                </c:pt>
                <c:pt idx="1">
                  <c:v>0.45911451278843307</c:v>
                </c:pt>
                <c:pt idx="2">
                  <c:v>0.77306334892460005</c:v>
                </c:pt>
                <c:pt idx="3">
                  <c:v>1.087012185060767</c:v>
                </c:pt>
                <c:pt idx="4">
                  <c:v>1.4009610211969341</c:v>
                </c:pt>
                <c:pt idx="5">
                  <c:v>1.714909857333101</c:v>
                </c:pt>
                <c:pt idx="6">
                  <c:v>2.0288586934692678</c:v>
                </c:pt>
                <c:pt idx="7">
                  <c:v>2.3428075296054347</c:v>
                </c:pt>
              </c:numCache>
            </c:numRef>
          </c:xVal>
          <c:yVal>
            <c:numRef>
              <c:f>('TA6'!$G$41,'TA6'!$G$43,'TA6'!$G$45,'TA6'!$G$47,'TA6'!$G$49,'TA6'!$G$51,'TA6'!$G$53,'TA6'!$G$55)</c:f>
              <c:numCache>
                <c:formatCode>0%</c:formatCode>
                <c:ptCount val="8"/>
                <c:pt idx="0">
                  <c:v>8.1346649484536071E-2</c:v>
                </c:pt>
                <c:pt idx="1">
                  <c:v>2.5720688601405722E-2</c:v>
                </c:pt>
                <c:pt idx="2">
                  <c:v>1.5275257108287888E-2</c:v>
                </c:pt>
                <c:pt idx="3">
                  <c:v>1.0863485780665197E-2</c:v>
                </c:pt>
                <c:pt idx="4">
                  <c:v>8.4290292428894509E-3</c:v>
                </c:pt>
                <c:pt idx="5">
                  <c:v>6.8859254411083246E-3</c:v>
                </c:pt>
                <c:pt idx="6">
                  <c:v>5.8203863353464844E-3</c:v>
                </c:pt>
                <c:pt idx="7">
                  <c:v>5.0404231959277606E-3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1-4653-A0FE-C27D472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19136"/>
        <c:axId val="282019696"/>
      </c:scatterChart>
      <c:valAx>
        <c:axId val="28201913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19696"/>
        <c:crosses val="autoZero"/>
        <c:crossBetween val="midCat"/>
      </c:valAx>
      <c:valAx>
        <c:axId val="2820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T_13!$T$10:$T$19</c:f>
              <c:numCache>
                <c:formatCode>0.00</c:formatCode>
                <c:ptCount val="10"/>
                <c:pt idx="0">
                  <c:v>2.2999999999999687E-2</c:v>
                </c:pt>
                <c:pt idx="1">
                  <c:v>-8.2000000000000295E-2</c:v>
                </c:pt>
                <c:pt idx="2">
                  <c:v>-8.7000000000000188E-2</c:v>
                </c:pt>
                <c:pt idx="3">
                  <c:v>-0.12700000000000022</c:v>
                </c:pt>
                <c:pt idx="4">
                  <c:v>-0.15500000000000025</c:v>
                </c:pt>
                <c:pt idx="5">
                  <c:v>-7.2000000000000508E-2</c:v>
                </c:pt>
                <c:pt idx="6">
                  <c:v>-2.55714285714288E-2</c:v>
                </c:pt>
                <c:pt idx="7">
                  <c:v>1.7999999999999794E-2</c:v>
                </c:pt>
                <c:pt idx="8">
                  <c:v>1.4111111111111185E-2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B-4220-89C1-B4117DA6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54240"/>
        <c:axId val="288554800"/>
      </c:scatterChart>
      <c:valAx>
        <c:axId val="2885542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54800"/>
        <c:crosses val="autoZero"/>
        <c:crossBetween val="midCat"/>
      </c:valAx>
      <c:valAx>
        <c:axId val="288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(T_13!$E$41,T_13!$E$43,T_13!$E$45,T_13!$E$47,T_13!$E$49,T_13!$E$51,T_13!$E$53,T_13!$E$55,T_13!$E$57)</c:f>
              <c:numCache>
                <c:formatCode>0.0</c:formatCode>
                <c:ptCount val="9"/>
                <c:pt idx="0">
                  <c:v>0.17734157405457246</c:v>
                </c:pt>
                <c:pt idx="1">
                  <c:v>0.50560120176792811</c:v>
                </c:pt>
                <c:pt idx="2">
                  <c:v>0.83386082948128371</c:v>
                </c:pt>
                <c:pt idx="3">
                  <c:v>1.1621204571946393</c:v>
                </c:pt>
                <c:pt idx="4">
                  <c:v>1.4903800849079949</c:v>
                </c:pt>
                <c:pt idx="5">
                  <c:v>1.8186397126213505</c:v>
                </c:pt>
                <c:pt idx="6">
                  <c:v>2.1468993403347061</c:v>
                </c:pt>
                <c:pt idx="7">
                  <c:v>2.4751589680480617</c:v>
                </c:pt>
                <c:pt idx="8">
                  <c:v>2.8034185957614173</c:v>
                </c:pt>
              </c:numCache>
            </c:numRef>
          </c:xVal>
          <c:yVal>
            <c:numRef>
              <c:f>(T_13!$G$41,T_13!$G$43,T_13!$G$45,T_13!$G$47,T_13!$G$49,T_13!$G$51,T_13!$G$53,T_13!$G$55,T_13!$G$57)</c:f>
              <c:numCache>
                <c:formatCode>0%</c:formatCode>
                <c:ptCount val="9"/>
                <c:pt idx="0">
                  <c:v>7.4498945147679088E-2</c:v>
                </c:pt>
                <c:pt idx="1">
                  <c:v>2.6130792711127573E-2</c:v>
                </c:pt>
                <c:pt idx="2">
                  <c:v>1.584408300616939E-2</c:v>
                </c:pt>
                <c:pt idx="3">
                  <c:v>1.1368666747152811E-2</c:v>
                </c:pt>
                <c:pt idx="4">
                  <c:v>8.8646918538973322E-3</c:v>
                </c:pt>
                <c:pt idx="5">
                  <c:v>7.2646385681590297E-3</c:v>
                </c:pt>
                <c:pt idx="6">
                  <c:v>6.1538796671458075E-3</c:v>
                </c:pt>
                <c:pt idx="7">
                  <c:v>5.3377420878602732E-3</c:v>
                </c:pt>
                <c:pt idx="8">
                  <c:v>4.7127318830908092E-3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A-4737-8F43-3B516273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57040"/>
        <c:axId val="288557600"/>
      </c:scatterChart>
      <c:valAx>
        <c:axId val="2885570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57600"/>
        <c:crosses val="autoZero"/>
        <c:crossBetween val="midCat"/>
      </c:valAx>
      <c:valAx>
        <c:axId val="2885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4-440A-BE9F-BA79DC2E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59840"/>
        <c:axId val="288560400"/>
      </c:scatterChart>
      <c:valAx>
        <c:axId val="288559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60400"/>
        <c:crosses val="autoZero"/>
        <c:crossBetween val="midCat"/>
      </c:valAx>
      <c:valAx>
        <c:axId val="2885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B-45F0-ACB7-6A86AAB8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62640"/>
        <c:axId val="288563200"/>
      </c:scatterChart>
      <c:valAx>
        <c:axId val="2885626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63200"/>
        <c:crosses val="autoZero"/>
        <c:crossBetween val="midCat"/>
      </c:valAx>
      <c:valAx>
        <c:axId val="2885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0-4AB6-B257-64424A5C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65440"/>
        <c:axId val="288566000"/>
      </c:scatterChart>
      <c:valAx>
        <c:axId val="2885654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66000"/>
        <c:crosses val="autoZero"/>
        <c:crossBetween val="midCat"/>
      </c:valAx>
      <c:valAx>
        <c:axId val="2885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T_14!$H$10:$H$19</c:f>
              <c:numCache>
                <c:formatCode>0.00</c:formatCode>
                <c:ptCount val="10"/>
                <c:pt idx="0">
                  <c:v>0.15300000000000047</c:v>
                </c:pt>
                <c:pt idx="1">
                  <c:v>0.16300000000000026</c:v>
                </c:pt>
                <c:pt idx="2">
                  <c:v>0.14299999999999979</c:v>
                </c:pt>
                <c:pt idx="3">
                  <c:v>8.5499999999999687E-2</c:v>
                </c:pt>
                <c:pt idx="4">
                  <c:v>1.9000000000000128E-2</c:v>
                </c:pt>
                <c:pt idx="5">
                  <c:v>3.7999999999999368E-2</c:v>
                </c:pt>
                <c:pt idx="6">
                  <c:v>5.2999999999999936E-2</c:v>
                </c:pt>
                <c:pt idx="7">
                  <c:v>5.2999999999999936E-2</c:v>
                </c:pt>
                <c:pt idx="8">
                  <c:v>3.1888888888889078E-2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5-451C-A69D-2792747D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68240"/>
        <c:axId val="288568800"/>
      </c:scatterChart>
      <c:valAx>
        <c:axId val="2885682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68800"/>
        <c:crosses val="autoZero"/>
        <c:crossBetween val="midCat"/>
      </c:valAx>
      <c:valAx>
        <c:axId val="2885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T_14!$T$10:$T$19</c:f>
              <c:numCache>
                <c:formatCode>0.00</c:formatCode>
                <c:ptCount val="10"/>
                <c:pt idx="0">
                  <c:v>-0.29300000000000015</c:v>
                </c:pt>
                <c:pt idx="1">
                  <c:v>-0.16300000000000026</c:v>
                </c:pt>
                <c:pt idx="2">
                  <c:v>-8.9666666666666561E-2</c:v>
                </c:pt>
                <c:pt idx="3">
                  <c:v>-2.8000000000000025E-2</c:v>
                </c:pt>
                <c:pt idx="4">
                  <c:v>8.9999999999994529E-3</c:v>
                </c:pt>
                <c:pt idx="5">
                  <c:v>-4.966666666666697E-2</c:v>
                </c:pt>
                <c:pt idx="6">
                  <c:v>-8.157142857142885E-2</c:v>
                </c:pt>
                <c:pt idx="7">
                  <c:v>-7.5500000000000345E-2</c:v>
                </c:pt>
                <c:pt idx="8">
                  <c:v>-1.6333333333333755E-2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A-4A8C-8172-CE877651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71040"/>
        <c:axId val="288571600"/>
      </c:scatterChart>
      <c:valAx>
        <c:axId val="2885710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71600"/>
        <c:crosses val="autoZero"/>
        <c:crossBetween val="midCat"/>
      </c:valAx>
      <c:valAx>
        <c:axId val="2885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(T_14!$E$41,T_14!$E$43,T_14!$E$45,T_14!$E$47,T_14!$E$49,T_14!$E$51,T_14!$E$53,T_14!$E$55,T_14!$E$57)</c:f>
              <c:numCache>
                <c:formatCode>0.0</c:formatCode>
                <c:ptCount val="9"/>
                <c:pt idx="0">
                  <c:v>0.21031251543338936</c:v>
                </c:pt>
                <c:pt idx="1">
                  <c:v>0.58024180097444111</c:v>
                </c:pt>
                <c:pt idx="2">
                  <c:v>0.95017108651549287</c:v>
                </c:pt>
                <c:pt idx="3">
                  <c:v>1.3201003720565447</c:v>
                </c:pt>
                <c:pt idx="4">
                  <c:v>1.6900296575975966</c:v>
                </c:pt>
                <c:pt idx="5">
                  <c:v>2.0599589431386485</c:v>
                </c:pt>
                <c:pt idx="6">
                  <c:v>2.4298882286797001</c:v>
                </c:pt>
                <c:pt idx="7">
                  <c:v>2.7998175142207518</c:v>
                </c:pt>
                <c:pt idx="8">
                  <c:v>3.1697467997618034</c:v>
                </c:pt>
              </c:numCache>
            </c:numRef>
          </c:xVal>
          <c:yVal>
            <c:numRef>
              <c:f>(T_14!$G$41,T_14!$G$43,T_14!$G$45,T_14!$G$47,T_14!$G$49,T_14!$G$51,T_14!$G$53,T_14!$G$55,T_14!$G$57)</c:f>
              <c:numCache>
                <c:formatCode>0%</c:formatCode>
                <c:ptCount val="9"/>
                <c:pt idx="0">
                  <c:v>0.12052479430731602</c:v>
                </c:pt>
                <c:pt idx="1">
                  <c:v>4.3685016522930525E-2</c:v>
                </c:pt>
                <c:pt idx="2">
                  <c:v>2.667716690456275E-2</c:v>
                </c:pt>
                <c:pt idx="3">
                  <c:v>1.9201473766252218E-2</c:v>
                </c:pt>
                <c:pt idx="4">
                  <c:v>1.4998478014223817E-2</c:v>
                </c:pt>
                <c:pt idx="5">
                  <c:v>1.2305037800531387E-2</c:v>
                </c:pt>
                <c:pt idx="6">
                  <c:v>1.0431703139134401E-2</c:v>
                </c:pt>
                <c:pt idx="7">
                  <c:v>9.0534017071175459E-3</c:v>
                </c:pt>
                <c:pt idx="8">
                  <c:v>7.9968130781828146E-3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5-49D7-9272-5381362A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73840"/>
        <c:axId val="288574400"/>
      </c:scatterChart>
      <c:valAx>
        <c:axId val="2885738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74400"/>
        <c:crosses val="autoZero"/>
        <c:crossBetween val="midCat"/>
      </c:valAx>
      <c:valAx>
        <c:axId val="2885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1-4339-8130-2B987C52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76640"/>
        <c:axId val="288577200"/>
      </c:scatterChart>
      <c:valAx>
        <c:axId val="2885766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77200"/>
        <c:crosses val="autoZero"/>
        <c:crossBetween val="midCat"/>
      </c:valAx>
      <c:valAx>
        <c:axId val="2885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0-4C2E-82C7-0C8F4A8F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79440"/>
        <c:axId val="288580000"/>
      </c:scatterChart>
      <c:valAx>
        <c:axId val="2885794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80000"/>
        <c:crosses val="autoZero"/>
        <c:crossBetween val="midCat"/>
      </c:valAx>
      <c:valAx>
        <c:axId val="2885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5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'TA7'!$H$10:$H$19</c:f>
              <c:numCache>
                <c:formatCode>0.00</c:formatCode>
                <c:ptCount val="10"/>
                <c:pt idx="0">
                  <c:v>0.1720000000000006</c:v>
                </c:pt>
                <c:pt idx="1">
                  <c:v>8.2000000000000739E-2</c:v>
                </c:pt>
                <c:pt idx="2">
                  <c:v>0.12200000000000077</c:v>
                </c:pt>
                <c:pt idx="3">
                  <c:v>0.11200000000000099</c:v>
                </c:pt>
                <c:pt idx="4">
                  <c:v>9.8000000000000753E-2</c:v>
                </c:pt>
                <c:pt idx="5">
                  <c:v>6.7000000000000171E-2</c:v>
                </c:pt>
                <c:pt idx="6">
                  <c:v>2.9142857142857359E-2</c:v>
                </c:pt>
                <c:pt idx="7">
                  <c:v>1.8250000000000099E-2</c:v>
                </c:pt>
                <c:pt idx="8">
                  <c:v>-3.022222222222215E-2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8-40CE-B912-1ADC29F5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22496"/>
        <c:axId val="282023056"/>
      </c:scatterChart>
      <c:valAx>
        <c:axId val="282022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23056"/>
        <c:crosses val="autoZero"/>
        <c:crossBetween val="midCat"/>
      </c:valAx>
      <c:valAx>
        <c:axId val="2820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7-4894-9C61-5EA605B7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03184"/>
        <c:axId val="288803744"/>
      </c:scatterChart>
      <c:valAx>
        <c:axId val="28880318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03744"/>
        <c:crosses val="autoZero"/>
        <c:crossBetween val="midCat"/>
      </c:valAx>
      <c:valAx>
        <c:axId val="2888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T_15!$H$10:$H$19</c:f>
              <c:numCache>
                <c:formatCode>0.00</c:formatCode>
                <c:ptCount val="10"/>
                <c:pt idx="0">
                  <c:v>0.17400000000000038</c:v>
                </c:pt>
                <c:pt idx="1">
                  <c:v>-5.600000000000005E-2</c:v>
                </c:pt>
                <c:pt idx="2">
                  <c:v>-0.14933333333333376</c:v>
                </c:pt>
                <c:pt idx="3">
                  <c:v>-9.6000000000000085E-2</c:v>
                </c:pt>
                <c:pt idx="4">
                  <c:v>-6.4000000000000057E-2</c:v>
                </c:pt>
                <c:pt idx="5">
                  <c:v>-0.1076666666666668</c:v>
                </c:pt>
                <c:pt idx="6">
                  <c:v>-3.171428571428514E-2</c:v>
                </c:pt>
                <c:pt idx="7">
                  <c:v>-2.0999999999999908E-2</c:v>
                </c:pt>
                <c:pt idx="8">
                  <c:v>-1.8222222222221696E-2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0-4E4E-B496-CE9E613D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05984"/>
        <c:axId val="288806544"/>
      </c:scatterChart>
      <c:valAx>
        <c:axId val="2888059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06544"/>
        <c:crosses val="autoZero"/>
        <c:crossBetween val="midCat"/>
      </c:valAx>
      <c:valAx>
        <c:axId val="2888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T_15!$T$10:$T$19</c:f>
              <c:numCache>
                <c:formatCode>0.00</c:formatCode>
                <c:ptCount val="10"/>
                <c:pt idx="0">
                  <c:v>3.3000000000000362E-2</c:v>
                </c:pt>
                <c:pt idx="1">
                  <c:v>-0.16199999999999992</c:v>
                </c:pt>
                <c:pt idx="2">
                  <c:v>-0.11033333333333362</c:v>
                </c:pt>
                <c:pt idx="3">
                  <c:v>-6.2000000000000277E-2</c:v>
                </c:pt>
                <c:pt idx="4">
                  <c:v>-2.8999999999999915E-2</c:v>
                </c:pt>
                <c:pt idx="5">
                  <c:v>-2.0333333333333758E-2</c:v>
                </c:pt>
                <c:pt idx="6">
                  <c:v>1.5857142857143014E-2</c:v>
                </c:pt>
                <c:pt idx="7">
                  <c:v>1.7999999999999794E-2</c:v>
                </c:pt>
                <c:pt idx="8">
                  <c:v>-5.8888888888888324E-3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C-4812-979F-BA453321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08784"/>
        <c:axId val="288809344"/>
      </c:scatterChart>
      <c:valAx>
        <c:axId val="2888087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09344"/>
        <c:crosses val="autoZero"/>
        <c:crossBetween val="midCat"/>
      </c:valAx>
      <c:valAx>
        <c:axId val="2888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(T_15!$E$41,T_15!$E$43,T_15!$E$45,T_15!$E$47,T_15!$E$49,T_15!$E$51,T_15!$E$53,T_15!$E$55,T_15!$E$57)</c:f>
              <c:numCache>
                <c:formatCode>0.0</c:formatCode>
                <c:ptCount val="9"/>
                <c:pt idx="0">
                  <c:v>0.21307178570480809</c:v>
                </c:pt>
                <c:pt idx="1">
                  <c:v>0.56864351237593536</c:v>
                </c:pt>
                <c:pt idx="2">
                  <c:v>0.9242152390470626</c:v>
                </c:pt>
                <c:pt idx="3">
                  <c:v>1.27978696571819</c:v>
                </c:pt>
                <c:pt idx="4">
                  <c:v>1.6353586923893173</c:v>
                </c:pt>
                <c:pt idx="5">
                  <c:v>1.9909304190604447</c:v>
                </c:pt>
                <c:pt idx="6">
                  <c:v>2.3465021457315718</c:v>
                </c:pt>
                <c:pt idx="7">
                  <c:v>2.7020738724026989</c:v>
                </c:pt>
                <c:pt idx="8">
                  <c:v>3.057645599073826</c:v>
                </c:pt>
              </c:numCache>
            </c:numRef>
          </c:xVal>
          <c:yVal>
            <c:numRef>
              <c:f>(T_15!$G$41,T_15!$G$43,T_15!$G$45,T_15!$G$47,T_15!$G$49,T_15!$G$51,T_15!$G$53,T_15!$G$55,T_15!$G$57)</c:f>
              <c:numCache>
                <c:formatCode>0%</c:formatCode>
                <c:ptCount val="9"/>
                <c:pt idx="0">
                  <c:v>0.16560579455662872</c:v>
                </c:pt>
                <c:pt idx="1">
                  <c:v>6.2052800394769292E-2</c:v>
                </c:pt>
                <c:pt idx="2">
                  <c:v>3.817933407549854E-2</c:v>
                </c:pt>
                <c:pt idx="3">
                  <c:v>2.7571715695231213E-2</c:v>
                </c:pt>
                <c:pt idx="4">
                  <c:v>2.1576870281400335E-2</c:v>
                </c:pt>
                <c:pt idx="5">
                  <c:v>1.7723332785229542E-2</c:v>
                </c:pt>
                <c:pt idx="6">
                  <c:v>1.5037668912185637E-2</c:v>
                </c:pt>
                <c:pt idx="7">
                  <c:v>1.305882963809132E-2</c:v>
                </c:pt>
                <c:pt idx="8">
                  <c:v>1.1540226368920194E-2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A-4992-A9DE-F6EBDFBE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11584"/>
        <c:axId val="288812144"/>
      </c:scatterChart>
      <c:valAx>
        <c:axId val="28881158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12144"/>
        <c:crosses val="autoZero"/>
        <c:crossBetween val="midCat"/>
      </c:valAx>
      <c:valAx>
        <c:axId val="2888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6-4037-9040-DA06C632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14384"/>
        <c:axId val="288814944"/>
      </c:scatterChart>
      <c:valAx>
        <c:axId val="288814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14944"/>
        <c:crosses val="autoZero"/>
        <c:crossBetween val="midCat"/>
      </c:valAx>
      <c:valAx>
        <c:axId val="2888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D-44E8-BE0A-712B574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17184"/>
        <c:axId val="288817744"/>
      </c:scatterChart>
      <c:valAx>
        <c:axId val="2888171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17744"/>
        <c:crosses val="autoZero"/>
        <c:crossBetween val="midCat"/>
      </c:valAx>
      <c:valAx>
        <c:axId val="2888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B-4F1C-9CCE-664E25F4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19984"/>
        <c:axId val="288820544"/>
      </c:scatterChart>
      <c:valAx>
        <c:axId val="28881998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20544"/>
        <c:crosses val="autoZero"/>
        <c:crossBetween val="midCat"/>
      </c:valAx>
      <c:valAx>
        <c:axId val="2888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T_16!$H$10:$H$19</c:f>
              <c:numCache>
                <c:formatCode>0.00</c:formatCode>
                <c:ptCount val="10"/>
                <c:pt idx="0">
                  <c:v>-0.46600000000000108</c:v>
                </c:pt>
                <c:pt idx="1">
                  <c:v>0.12899999999999956</c:v>
                </c:pt>
                <c:pt idx="2">
                  <c:v>9.7333333333332384E-2</c:v>
                </c:pt>
                <c:pt idx="3">
                  <c:v>5.3999999999999382E-2</c:v>
                </c:pt>
                <c:pt idx="4">
                  <c:v>9.1999999999998749E-2</c:v>
                </c:pt>
                <c:pt idx="5">
                  <c:v>9.7333333333332384E-2</c:v>
                </c:pt>
                <c:pt idx="6">
                  <c:v>4.9714285714284934E-2</c:v>
                </c:pt>
                <c:pt idx="7">
                  <c:v>4.1499999999999204E-2</c:v>
                </c:pt>
                <c:pt idx="8">
                  <c:v>2.1777777777777452E-2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16-4321-B6E9-9DEFBD4B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22784"/>
        <c:axId val="288823344"/>
      </c:scatterChart>
      <c:valAx>
        <c:axId val="2888227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23344"/>
        <c:crosses val="autoZero"/>
        <c:crossBetween val="midCat"/>
      </c:valAx>
      <c:valAx>
        <c:axId val="288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T_16!$T$10:$T$19</c:f>
              <c:numCache>
                <c:formatCode>0.00</c:formatCode>
                <c:ptCount val="10"/>
                <c:pt idx="0">
                  <c:v>0.13299999999999912</c:v>
                </c:pt>
                <c:pt idx="1">
                  <c:v>-4.7000000000000597E-2</c:v>
                </c:pt>
                <c:pt idx="2">
                  <c:v>-1.0333333333333972E-2</c:v>
                </c:pt>
                <c:pt idx="3">
                  <c:v>2.9999999999992255E-3</c:v>
                </c:pt>
                <c:pt idx="4">
                  <c:v>1.2999999999999456E-2</c:v>
                </c:pt>
                <c:pt idx="5">
                  <c:v>2.7999999999999581E-2</c:v>
                </c:pt>
                <c:pt idx="6">
                  <c:v>-9.8571428571432307E-3</c:v>
                </c:pt>
                <c:pt idx="7">
                  <c:v>-2.2000000000000242E-2</c:v>
                </c:pt>
                <c:pt idx="8">
                  <c:v>-2.3666666666666725E-2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F-4811-9965-52CB660C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25584"/>
        <c:axId val="288826144"/>
      </c:scatterChart>
      <c:valAx>
        <c:axId val="2888255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26144"/>
        <c:crosses val="autoZero"/>
        <c:crossBetween val="midCat"/>
      </c:valAx>
      <c:valAx>
        <c:axId val="2888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(T_16!$E$41,T_16!$E$43,T_16!$E$45,T_16!$E$47,T_16!$E$49,T_16!$E$51,T_16!$E$53,T_16!$E$55,T_16!$E$57)</c:f>
              <c:numCache>
                <c:formatCode>0.0</c:formatCode>
                <c:ptCount val="9"/>
                <c:pt idx="0">
                  <c:v>0.19763857910195767</c:v>
                </c:pt>
                <c:pt idx="1">
                  <c:v>0.55882238090139436</c:v>
                </c:pt>
                <c:pt idx="2">
                  <c:v>0.92000618270083101</c:v>
                </c:pt>
                <c:pt idx="3">
                  <c:v>1.2811899845002677</c:v>
                </c:pt>
                <c:pt idx="4">
                  <c:v>1.6423737862997043</c:v>
                </c:pt>
                <c:pt idx="5">
                  <c:v>2.0035575880991408</c:v>
                </c:pt>
                <c:pt idx="6">
                  <c:v>2.3647413898985774</c:v>
                </c:pt>
                <c:pt idx="7">
                  <c:v>2.7259251916980136</c:v>
                </c:pt>
                <c:pt idx="8">
                  <c:v>3.0871089934974498</c:v>
                </c:pt>
              </c:numCache>
            </c:numRef>
          </c:xVal>
          <c:yVal>
            <c:numRef>
              <c:f>(T_16!$G$41,T_16!$G$43,T_16!$G$45,T_16!$G$47,T_16!$G$49,T_16!$G$51,T_16!$G$53,T_16!$G$55,T_16!$G$57)</c:f>
              <c:numCache>
                <c:formatCode>0%</c:formatCode>
                <c:ptCount val="9"/>
                <c:pt idx="0">
                  <c:v>8.6251774727874944E-2</c:v>
                </c:pt>
                <c:pt idx="1">
                  <c:v>3.0504644740145623E-2</c:v>
                </c:pt>
                <c:pt idx="2">
                  <c:v>1.8528873525823508E-2</c:v>
                </c:pt>
                <c:pt idx="3">
                  <c:v>1.3305347691184525E-2</c:v>
                </c:pt>
                <c:pt idx="4">
                  <c:v>1.0379292670425425E-2</c:v>
                </c:pt>
                <c:pt idx="5">
                  <c:v>8.5082047571250746E-3</c:v>
                </c:pt>
                <c:pt idx="6">
                  <c:v>7.2086860216755023E-3</c:v>
                </c:pt>
                <c:pt idx="7">
                  <c:v>6.2535385248851574E-3</c:v>
                </c:pt>
                <c:pt idx="8">
                  <c:v>5.5218906226326492E-3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B-4AA0-99E7-77CC10F7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28384"/>
        <c:axId val="288828944"/>
      </c:scatterChart>
      <c:valAx>
        <c:axId val="28882838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28944"/>
        <c:crosses val="autoZero"/>
        <c:crossBetween val="midCat"/>
      </c:valAx>
      <c:valAx>
        <c:axId val="288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'TA1'!$T$10:$T$19</c:f>
              <c:numCache>
                <c:formatCode>0.00</c:formatCode>
                <c:ptCount val="10"/>
                <c:pt idx="0">
                  <c:v>-2.4000000000000021E-2</c:v>
                </c:pt>
                <c:pt idx="1">
                  <c:v>5.600000000000005E-2</c:v>
                </c:pt>
                <c:pt idx="2">
                  <c:v>2.9333333333333211E-2</c:v>
                </c:pt>
                <c:pt idx="3">
                  <c:v>-3.6500000000000199E-2</c:v>
                </c:pt>
                <c:pt idx="4">
                  <c:v>-2.4000000000000021E-2</c:v>
                </c:pt>
                <c:pt idx="5">
                  <c:v>-1.2333333333333307E-2</c:v>
                </c:pt>
                <c:pt idx="6">
                  <c:v>-6.8571428571426729E-3</c:v>
                </c:pt>
                <c:pt idx="7">
                  <c:v>2.2500000000000853E-3</c:v>
                </c:pt>
                <c:pt idx="8">
                  <c:v>7.1111111111110681E-3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3-4AD6-8964-1C304AEA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'TA7'!$T$10:$T$19</c:f>
              <c:numCache>
                <c:formatCode>0.00</c:formatCode>
                <c:ptCount val="10"/>
                <c:pt idx="0">
                  <c:v>-0.36299999999999955</c:v>
                </c:pt>
                <c:pt idx="1">
                  <c:v>-0.44299999999999962</c:v>
                </c:pt>
                <c:pt idx="2">
                  <c:v>-0.34633333333333294</c:v>
                </c:pt>
                <c:pt idx="3">
                  <c:v>-0.35049999999999937</c:v>
                </c:pt>
                <c:pt idx="4">
                  <c:v>-0.23699999999999966</c:v>
                </c:pt>
                <c:pt idx="5">
                  <c:v>-0.14966666666666617</c:v>
                </c:pt>
                <c:pt idx="6">
                  <c:v>-0.10871428571428554</c:v>
                </c:pt>
                <c:pt idx="7">
                  <c:v>-0.1067499999999999</c:v>
                </c:pt>
                <c:pt idx="8">
                  <c:v>-7.7777777777754409E-4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0-47C7-B26C-F9A14E86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25296"/>
        <c:axId val="282025856"/>
      </c:scatterChart>
      <c:valAx>
        <c:axId val="282025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25856"/>
        <c:crosses val="autoZero"/>
        <c:crossBetween val="midCat"/>
      </c:valAx>
      <c:valAx>
        <c:axId val="2820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2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E-4202-B886-0FB50060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31184"/>
        <c:axId val="288831744"/>
      </c:scatterChart>
      <c:valAx>
        <c:axId val="2888311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31744"/>
        <c:crosses val="autoZero"/>
        <c:crossBetween val="midCat"/>
      </c:valAx>
      <c:valAx>
        <c:axId val="2888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8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8-4C32-9F00-7FE389E1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9440"/>
        <c:axId val="291340000"/>
      </c:scatterChart>
      <c:valAx>
        <c:axId val="2913394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40000"/>
        <c:crosses val="autoZero"/>
        <c:crossBetween val="midCat"/>
      </c:valAx>
      <c:valAx>
        <c:axId val="2913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3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C-4314-B281-64CD7554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42240"/>
        <c:axId val="291342800"/>
      </c:scatterChart>
      <c:valAx>
        <c:axId val="2913422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42800"/>
        <c:crosses val="autoZero"/>
        <c:crossBetween val="midCat"/>
      </c:valAx>
      <c:valAx>
        <c:axId val="291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T_17!$H$10:$H$19</c:f>
              <c:numCache>
                <c:formatCode>0.00</c:formatCode>
                <c:ptCount val="10"/>
                <c:pt idx="0">
                  <c:v>-0.37900000000000045</c:v>
                </c:pt>
                <c:pt idx="1">
                  <c:v>-4.9000000000000377E-2</c:v>
                </c:pt>
                <c:pt idx="2">
                  <c:v>-1.2333333333333751E-2</c:v>
                </c:pt>
                <c:pt idx="3">
                  <c:v>-5.1500000000000323E-2</c:v>
                </c:pt>
                <c:pt idx="4">
                  <c:v>-6.1000000000000831E-2</c:v>
                </c:pt>
                <c:pt idx="5">
                  <c:v>-7.2333333333334249E-2</c:v>
                </c:pt>
                <c:pt idx="6">
                  <c:v>-5.3285714285714825E-2</c:v>
                </c:pt>
                <c:pt idx="7">
                  <c:v>-1.5000000000005009E-3</c:v>
                </c:pt>
                <c:pt idx="8">
                  <c:v>7.6666666666667105E-3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0-4733-92F3-DCCB641B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45040"/>
        <c:axId val="291345600"/>
      </c:scatterChart>
      <c:valAx>
        <c:axId val="2913450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45600"/>
        <c:crosses val="autoZero"/>
        <c:crossBetween val="midCat"/>
      </c:valAx>
      <c:valAx>
        <c:axId val="2913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4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T_17!$T$10:$T$19</c:f>
              <c:numCache>
                <c:formatCode>0.00</c:formatCode>
                <c:ptCount val="10"/>
                <c:pt idx="0">
                  <c:v>-0.12499999999999956</c:v>
                </c:pt>
                <c:pt idx="1">
                  <c:v>-0.20999999999999952</c:v>
                </c:pt>
                <c:pt idx="2">
                  <c:v>-0.14166666666666661</c:v>
                </c:pt>
                <c:pt idx="3">
                  <c:v>-9.2499999999999805E-2</c:v>
                </c:pt>
                <c:pt idx="4">
                  <c:v>-9.8999999999999755E-2</c:v>
                </c:pt>
                <c:pt idx="5">
                  <c:v>-7.8333333333333144E-2</c:v>
                </c:pt>
                <c:pt idx="6">
                  <c:v>-0.11357142857142843</c:v>
                </c:pt>
                <c:pt idx="7">
                  <c:v>-0.14999999999999991</c:v>
                </c:pt>
                <c:pt idx="8">
                  <c:v>-5.5555555555519831E-4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7-4C3E-8C79-0DE977D73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47840"/>
        <c:axId val="291348400"/>
      </c:scatterChart>
      <c:valAx>
        <c:axId val="291347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48400"/>
        <c:crosses val="autoZero"/>
        <c:crossBetween val="midCat"/>
      </c:valAx>
      <c:valAx>
        <c:axId val="2913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(T_17!$E$41,T_17!$E$43,T_17!$E$45,T_17!$E$47,T_17!$E$49,T_17!$E$51,T_17!$E$53,T_17!$E$55,T_17!$E$57)</c:f>
              <c:numCache>
                <c:formatCode>0.0</c:formatCode>
                <c:ptCount val="9"/>
                <c:pt idx="0">
                  <c:v>0.17158919704805553</c:v>
                </c:pt>
                <c:pt idx="1">
                  <c:v>0.48932618389583127</c:v>
                </c:pt>
                <c:pt idx="2">
                  <c:v>0.80706317074360701</c:v>
                </c:pt>
                <c:pt idx="3">
                  <c:v>1.1248001575913826</c:v>
                </c:pt>
                <c:pt idx="4">
                  <c:v>1.4425371444391581</c:v>
                </c:pt>
                <c:pt idx="5">
                  <c:v>1.7602741312869337</c:v>
                </c:pt>
                <c:pt idx="6">
                  <c:v>2.0780111181347092</c:v>
                </c:pt>
                <c:pt idx="7">
                  <c:v>2.3957481049824851</c:v>
                </c:pt>
                <c:pt idx="8">
                  <c:v>2.7134850918302611</c:v>
                </c:pt>
              </c:numCache>
            </c:numRef>
          </c:xVal>
          <c:yVal>
            <c:numRef>
              <c:f>(T_17!$G$41,T_17!$G$43,T_17!$G$45,T_17!$G$47,T_17!$G$49,T_17!$G$51,T_17!$G$53,T_17!$G$55,T_17!$G$57)</c:f>
              <c:numCache>
                <c:formatCode>0%</c:formatCode>
                <c:ptCount val="9"/>
                <c:pt idx="0">
                  <c:v>7.4134641591714442E-2</c:v>
                </c:pt>
                <c:pt idx="1">
                  <c:v>2.5996368154449039E-2</c:v>
                </c:pt>
                <c:pt idx="2">
                  <c:v>1.5761719881787119E-2</c:v>
                </c:pt>
                <c:pt idx="3">
                  <c:v>1.1309301068562651E-2</c:v>
                </c:pt>
                <c:pt idx="4">
                  <c:v>8.8182849732530676E-3</c:v>
                </c:pt>
                <c:pt idx="5">
                  <c:v>7.2265469327025397E-3</c:v>
                </c:pt>
                <c:pt idx="6">
                  <c:v>6.1215763058983502E-3</c:v>
                </c:pt>
                <c:pt idx="7">
                  <c:v>5.3096999629100054E-3</c:v>
                </c:pt>
                <c:pt idx="8">
                  <c:v>4.6879578083795668E-3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4-487C-A313-A13EE4E5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0640"/>
        <c:axId val="291351200"/>
      </c:scatterChart>
      <c:valAx>
        <c:axId val="2913506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51200"/>
        <c:crosses val="autoZero"/>
        <c:crossBetween val="midCat"/>
      </c:valAx>
      <c:valAx>
        <c:axId val="2913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7-4CB8-A8E1-B693B59D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3440"/>
        <c:axId val="291354000"/>
      </c:scatterChart>
      <c:valAx>
        <c:axId val="2913534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54000"/>
        <c:crosses val="autoZero"/>
        <c:crossBetween val="midCat"/>
      </c:valAx>
      <c:valAx>
        <c:axId val="2913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7-4DBF-B143-72DFE08E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6240"/>
        <c:axId val="291356800"/>
      </c:scatterChart>
      <c:valAx>
        <c:axId val="2913562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56800"/>
        <c:crosses val="autoZero"/>
        <c:crossBetween val="midCat"/>
      </c:valAx>
      <c:valAx>
        <c:axId val="2913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5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A-438A-BE35-455F01DD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9040"/>
        <c:axId val="291359600"/>
      </c:scatterChart>
      <c:valAx>
        <c:axId val="2913590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59600"/>
        <c:crosses val="autoZero"/>
        <c:crossBetween val="midCat"/>
      </c:valAx>
      <c:valAx>
        <c:axId val="2913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T_18!$H$10:$H$19</c:f>
              <c:numCache>
                <c:formatCode>0.00</c:formatCode>
                <c:ptCount val="10"/>
                <c:pt idx="0">
                  <c:v>0.10700000000000021</c:v>
                </c:pt>
                <c:pt idx="1">
                  <c:v>-0.16299999999999981</c:v>
                </c:pt>
                <c:pt idx="2">
                  <c:v>-0.1463333333333332</c:v>
                </c:pt>
                <c:pt idx="3">
                  <c:v>-0.11549999999999994</c:v>
                </c:pt>
                <c:pt idx="4">
                  <c:v>-8.9000000000000412E-2</c:v>
                </c:pt>
                <c:pt idx="5">
                  <c:v>-6.800000000000006E-2</c:v>
                </c:pt>
                <c:pt idx="6">
                  <c:v>-3.5857142857143032E-2</c:v>
                </c:pt>
                <c:pt idx="7">
                  <c:v>-3.3000000000000362E-2</c:v>
                </c:pt>
                <c:pt idx="8">
                  <c:v>-2.5222222222222257E-2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3-4752-A51B-78E18836E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61840"/>
        <c:axId val="291362400"/>
      </c:scatterChart>
      <c:valAx>
        <c:axId val="291361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62400"/>
        <c:crosses val="autoZero"/>
        <c:crossBetween val="midCat"/>
      </c:valAx>
      <c:valAx>
        <c:axId val="2913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Mittwert je</a:t>
            </a:r>
            <a:r>
              <a:rPr lang="de-DE" baseline="0"/>
              <a:t> Paar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'TA7'!$Z$10:$Z$19</c:f>
              <c:numCache>
                <c:formatCode>0.0000</c:formatCode>
                <c:ptCount val="10"/>
                <c:pt idx="0">
                  <c:v>0.16158099640257068</c:v>
                </c:pt>
                <c:pt idx="1">
                  <c:v>0.15363055663746589</c:v>
                </c:pt>
                <c:pt idx="2">
                  <c:v>0.16719307153087992</c:v>
                </c:pt>
                <c:pt idx="3">
                  <c:v>0.15947646822945472</c:v>
                </c:pt>
                <c:pt idx="4">
                  <c:v>0.17210363726815053</c:v>
                </c:pt>
                <c:pt idx="5">
                  <c:v>0.17070061848607321</c:v>
                </c:pt>
                <c:pt idx="6">
                  <c:v>0.16462087043040485</c:v>
                </c:pt>
                <c:pt idx="7">
                  <c:v>0.16251634225728886</c:v>
                </c:pt>
                <c:pt idx="8">
                  <c:v>0.17607885715070293</c:v>
                </c:pt>
                <c:pt idx="9">
                  <c:v>0.17257131019550964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2-40C7-A664-4C988862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28096"/>
        <c:axId val="282028656"/>
      </c:scatterChart>
      <c:valAx>
        <c:axId val="2820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28656"/>
        <c:crosses val="autoZero"/>
        <c:crossBetween val="midCat"/>
      </c:valAx>
      <c:valAx>
        <c:axId val="282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T_18!$T$10:$T$19</c:f>
              <c:numCache>
                <c:formatCode>0.00</c:formatCode>
                <c:ptCount val="10"/>
                <c:pt idx="0">
                  <c:v>-8.4000000000000075E-2</c:v>
                </c:pt>
                <c:pt idx="1">
                  <c:v>-1.4000000000000234E-2</c:v>
                </c:pt>
                <c:pt idx="2">
                  <c:v>2.6666666666668171E-3</c:v>
                </c:pt>
                <c:pt idx="3">
                  <c:v>1.6000000000000014E-2</c:v>
                </c:pt>
                <c:pt idx="4">
                  <c:v>0.1379999999999999</c:v>
                </c:pt>
                <c:pt idx="5">
                  <c:v>0.10600000000000032</c:v>
                </c:pt>
                <c:pt idx="6">
                  <c:v>3.4571428571428697E-2</c:v>
                </c:pt>
                <c:pt idx="7">
                  <c:v>-3.9999999999995595E-3</c:v>
                </c:pt>
                <c:pt idx="8">
                  <c:v>1.0444444444444478E-2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D-4369-AA9C-72AAC0C3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64640"/>
        <c:axId val="291365200"/>
      </c:scatterChart>
      <c:valAx>
        <c:axId val="2913646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65200"/>
        <c:crosses val="autoZero"/>
        <c:crossBetween val="midCat"/>
      </c:valAx>
      <c:valAx>
        <c:axId val="2913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(T_18!$E$41,T_18!$E$43,T_18!$E$45,T_18!$E$47,T_18!$E$49,T_18!$E$51,T_18!$E$53,T_18!$E$55,T_18!$E$57)</c:f>
              <c:numCache>
                <c:formatCode>0.0</c:formatCode>
                <c:ptCount val="9"/>
                <c:pt idx="0">
                  <c:v>0.19001551038600423</c:v>
                </c:pt>
                <c:pt idx="1">
                  <c:v>0.54858034379222986</c:v>
                </c:pt>
                <c:pt idx="2">
                  <c:v>0.90714517719845533</c:v>
                </c:pt>
                <c:pt idx="3">
                  <c:v>1.2657100106046808</c:v>
                </c:pt>
                <c:pt idx="4">
                  <c:v>1.6242748440109063</c:v>
                </c:pt>
                <c:pt idx="5">
                  <c:v>1.9828396774171317</c:v>
                </c:pt>
                <c:pt idx="6">
                  <c:v>2.3414045108233577</c:v>
                </c:pt>
                <c:pt idx="7">
                  <c:v>2.6999693442295833</c:v>
                </c:pt>
                <c:pt idx="8">
                  <c:v>3.058534177635809</c:v>
                </c:pt>
              </c:numCache>
            </c:numRef>
          </c:xVal>
          <c:yVal>
            <c:numRef>
              <c:f>(T_18!$G$41,T_18!$G$43,T_18!$G$45,T_18!$G$47,T_18!$G$49,T_18!$G$51,T_18!$G$53,T_18!$G$55,T_18!$G$57)</c:f>
              <c:numCache>
                <c:formatCode>0%</c:formatCode>
                <c:ptCount val="9"/>
                <c:pt idx="0">
                  <c:v>5.6485355648535483E-2</c:v>
                </c:pt>
                <c:pt idx="1">
                  <c:v>1.9565217391304519E-2</c:v>
                </c:pt>
                <c:pt idx="2">
                  <c:v>1.1831726555652797E-2</c:v>
                </c:pt>
                <c:pt idx="3">
                  <c:v>8.4798994974873386E-3</c:v>
                </c:pt>
                <c:pt idx="4">
                  <c:v>6.6079295154182881E-3</c:v>
                </c:pt>
                <c:pt idx="5">
                  <c:v>5.4129911788290148E-3</c:v>
                </c:pt>
                <c:pt idx="6">
                  <c:v>4.5840407470288079E-3</c:v>
                </c:pt>
                <c:pt idx="7">
                  <c:v>3.9752650176677973E-3</c:v>
                </c:pt>
                <c:pt idx="8">
                  <c:v>3.5092279698467374E-3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1-406D-805B-8AEDB1C1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67440"/>
        <c:axId val="291368000"/>
      </c:scatterChart>
      <c:valAx>
        <c:axId val="2913674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68000"/>
        <c:crosses val="autoZero"/>
        <c:crossBetween val="midCat"/>
      </c:valAx>
      <c:valAx>
        <c:axId val="2913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F-4C04-8416-756C3710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0240"/>
        <c:axId val="291370800"/>
      </c:scatterChart>
      <c:valAx>
        <c:axId val="2913702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70800"/>
        <c:crosses val="autoZero"/>
        <c:crossBetween val="midCat"/>
      </c:valAx>
      <c:valAx>
        <c:axId val="291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37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C-43F6-BBAA-FA1B034F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96320"/>
        <c:axId val="290196880"/>
      </c:scatterChart>
      <c:valAx>
        <c:axId val="290196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196880"/>
        <c:crosses val="autoZero"/>
        <c:crossBetween val="midCat"/>
      </c:valAx>
      <c:valAx>
        <c:axId val="2901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1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D-43AC-AAFA-D17A8173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99120"/>
        <c:axId val="290199680"/>
      </c:scatterChart>
      <c:valAx>
        <c:axId val="29019912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199680"/>
        <c:crosses val="autoZero"/>
        <c:crossBetween val="midCat"/>
      </c:valAx>
      <c:valAx>
        <c:axId val="2901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1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T_19!$H$10:$H$19</c:f>
              <c:numCache>
                <c:formatCode>0.00</c:formatCode>
                <c:ptCount val="10"/>
                <c:pt idx="0">
                  <c:v>-0.13599999999999968</c:v>
                </c:pt>
                <c:pt idx="1">
                  <c:v>4.0000000000004476E-3</c:v>
                </c:pt>
                <c:pt idx="2">
                  <c:v>2.4000000000000465E-2</c:v>
                </c:pt>
                <c:pt idx="3">
                  <c:v>-5.5999999999999606E-2</c:v>
                </c:pt>
                <c:pt idx="4">
                  <c:v>-4.0000000000000036E-2</c:v>
                </c:pt>
                <c:pt idx="5">
                  <c:v>-6.5999999999999837E-2</c:v>
                </c:pt>
                <c:pt idx="6">
                  <c:v>-7.1714285714285619E-2</c:v>
                </c:pt>
                <c:pt idx="7">
                  <c:v>-4.850000000000021E-2</c:v>
                </c:pt>
                <c:pt idx="8">
                  <c:v>-2.6666666666668171E-3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7-4806-9F2E-0A8B1310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01920"/>
        <c:axId val="290202480"/>
      </c:scatterChart>
      <c:valAx>
        <c:axId val="2902019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02480"/>
        <c:crosses val="autoZero"/>
        <c:crossBetween val="midCat"/>
      </c:valAx>
      <c:valAx>
        <c:axId val="2902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T_19!$T$10:$T$19</c:f>
              <c:numCache>
                <c:formatCode>0.00</c:formatCode>
                <c:ptCount val="10"/>
                <c:pt idx="0">
                  <c:v>0.40599999999999969</c:v>
                </c:pt>
                <c:pt idx="1">
                  <c:v>0.45599999999999952</c:v>
                </c:pt>
                <c:pt idx="2">
                  <c:v>0.22599999999999998</c:v>
                </c:pt>
                <c:pt idx="3">
                  <c:v>0.11099999999999977</c:v>
                </c:pt>
                <c:pt idx="4">
                  <c:v>5.1999999999999602E-2</c:v>
                </c:pt>
                <c:pt idx="5">
                  <c:v>3.4333333333332661E-2</c:v>
                </c:pt>
                <c:pt idx="6">
                  <c:v>5.3142857142856492E-2</c:v>
                </c:pt>
                <c:pt idx="7">
                  <c:v>2.2499999999996412E-3</c:v>
                </c:pt>
                <c:pt idx="8">
                  <c:v>-3.6222222222222378E-2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9-4103-AD48-DA6AA9BF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04720"/>
        <c:axId val="290205280"/>
      </c:scatterChart>
      <c:valAx>
        <c:axId val="290204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05280"/>
        <c:crosses val="autoZero"/>
        <c:crossBetween val="midCat"/>
      </c:valAx>
      <c:valAx>
        <c:axId val="2902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(T_19!$E$41,T_19!$E$43,T_19!$E$45,T_19!$E$47,T_19!$E$49,T_19!$E$51,T_19!$E$53,T_19!$E$55)</c:f>
              <c:numCache>
                <c:formatCode>0.0</c:formatCode>
                <c:ptCount val="8"/>
                <c:pt idx="0">
                  <c:v>0.1663044929688976</c:v>
                </c:pt>
                <c:pt idx="1">
                  <c:v>0.51752686141558524</c:v>
                </c:pt>
                <c:pt idx="2">
                  <c:v>0.86874922986227288</c:v>
                </c:pt>
                <c:pt idx="3">
                  <c:v>1.2199715983089603</c:v>
                </c:pt>
                <c:pt idx="4">
                  <c:v>1.571193966755648</c:v>
                </c:pt>
                <c:pt idx="5">
                  <c:v>1.9224163352023358</c:v>
                </c:pt>
                <c:pt idx="6">
                  <c:v>2.2736387036490231</c:v>
                </c:pt>
                <c:pt idx="7">
                  <c:v>2.6248610720957104</c:v>
                </c:pt>
              </c:numCache>
            </c:numRef>
          </c:xVal>
          <c:yVal>
            <c:numRef>
              <c:f>(T_19!$G$41,T_19!$G$43,T_19!$G$45,T_19!$G$47,T_19!$G$49,T_19!$G$51,T_19!$G$53,T_19!$G$55)</c:f>
              <c:numCache>
                <c:formatCode>0%</c:formatCode>
                <c:ptCount val="8"/>
                <c:pt idx="0">
                  <c:v>5.5961754780652649E-2</c:v>
                </c:pt>
                <c:pt idx="1">
                  <c:v>1.7983011024760492E-2</c:v>
                </c:pt>
                <c:pt idx="2">
                  <c:v>1.0712747631352389E-2</c:v>
                </c:pt>
                <c:pt idx="3">
                  <c:v>7.6286130491453035E-3</c:v>
                </c:pt>
                <c:pt idx="4">
                  <c:v>5.9233242052626608E-3</c:v>
                </c:pt>
                <c:pt idx="5">
                  <c:v>4.8411424122998979E-3</c:v>
                </c:pt>
                <c:pt idx="6">
                  <c:v>4.0933026164227644E-3</c:v>
                </c:pt>
                <c:pt idx="7">
                  <c:v>3.545593842426302E-3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9-4063-AC11-FE3396F7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07520"/>
        <c:axId val="290208080"/>
      </c:scatterChart>
      <c:valAx>
        <c:axId val="29020752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08080"/>
        <c:crosses val="autoZero"/>
        <c:crossBetween val="midCat"/>
      </c:valAx>
      <c:valAx>
        <c:axId val="2902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T_03!$H$10:$H$19</c:f>
              <c:numCache>
                <c:formatCode>0.00</c:formatCode>
                <c:ptCount val="10"/>
                <c:pt idx="0">
                  <c:v>-0.37800000000000056</c:v>
                </c:pt>
                <c:pt idx="1">
                  <c:v>-0.22300000000000031</c:v>
                </c:pt>
                <c:pt idx="2">
                  <c:v>-0.1980000000000004</c:v>
                </c:pt>
                <c:pt idx="3">
                  <c:v>-3.0500000000000416E-2</c:v>
                </c:pt>
                <c:pt idx="4">
                  <c:v>1.3999999999999346E-2</c:v>
                </c:pt>
                <c:pt idx="5">
                  <c:v>1.699999999999946E-2</c:v>
                </c:pt>
                <c:pt idx="6">
                  <c:v>-2.3714285714286021E-2</c:v>
                </c:pt>
                <c:pt idx="7">
                  <c:v>1.6999999999999904E-2</c:v>
                </c:pt>
                <c:pt idx="8">
                  <c:v>-2.2222222222234578E-4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7-4953-92F4-CB1DA298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0320"/>
        <c:axId val="290210880"/>
      </c:scatterChart>
      <c:valAx>
        <c:axId val="290210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10880"/>
        <c:crosses val="autoZero"/>
        <c:crossBetween val="midCat"/>
      </c:valAx>
      <c:valAx>
        <c:axId val="2902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T_03!$T$10:$T$19</c:f>
              <c:numCache>
                <c:formatCode>0.00</c:formatCode>
                <c:ptCount val="10"/>
                <c:pt idx="0">
                  <c:v>0.11099999999999977</c:v>
                </c:pt>
                <c:pt idx="1">
                  <c:v>-4.0000000000004476E-3</c:v>
                </c:pt>
                <c:pt idx="2">
                  <c:v>-2.5666666666666949E-2</c:v>
                </c:pt>
                <c:pt idx="3">
                  <c:v>-3.6500000000000199E-2</c:v>
                </c:pt>
                <c:pt idx="4">
                  <c:v>-3.8999999999999702E-2</c:v>
                </c:pt>
                <c:pt idx="5">
                  <c:v>-4.5666666666666522E-2</c:v>
                </c:pt>
                <c:pt idx="6">
                  <c:v>-3.1857142857143028E-2</c:v>
                </c:pt>
                <c:pt idx="7">
                  <c:v>-4.4000000000000039E-2</c:v>
                </c:pt>
                <c:pt idx="8">
                  <c:v>9.888888888888836E-3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5-4EC2-9730-1104CD33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3120"/>
        <c:axId val="290213680"/>
      </c:scatterChart>
      <c:valAx>
        <c:axId val="2902131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13680"/>
        <c:crosses val="autoZero"/>
        <c:crossBetween val="midCat"/>
      </c:valAx>
      <c:valAx>
        <c:axId val="2902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('TA7'!$E$41,'TA7'!$E$43,'TA7'!$E$45,'TA7'!$E$47,'TA7'!$E$49,'TA7'!$E$51,'TA7'!$E$53,'TA7'!$E$55)</c:f>
              <c:numCache>
                <c:formatCode>0.0</c:formatCode>
                <c:ptCount val="8"/>
                <c:pt idx="0">
                  <c:v>0.18884632806760643</c:v>
                </c:pt>
                <c:pt idx="1">
                  <c:v>0.52094087378530651</c:v>
                </c:pt>
                <c:pt idx="2">
                  <c:v>0.85303541950300676</c:v>
                </c:pt>
                <c:pt idx="3">
                  <c:v>1.185129965220707</c:v>
                </c:pt>
                <c:pt idx="4">
                  <c:v>1.5172245109384073</c:v>
                </c:pt>
                <c:pt idx="5">
                  <c:v>1.8493190566561075</c:v>
                </c:pt>
                <c:pt idx="6">
                  <c:v>2.1814136023738078</c:v>
                </c:pt>
                <c:pt idx="7">
                  <c:v>2.5135081480915078</c:v>
                </c:pt>
              </c:numCache>
            </c:numRef>
          </c:xVal>
          <c:yVal>
            <c:numRef>
              <c:f>('TA7'!$G$41,'TA7'!$G$43,'TA7'!$G$45,'TA7'!$G$47,'TA7'!$G$49,'TA7'!$G$51,'TA7'!$G$53,'TA7'!$G$55)</c:f>
              <c:numCache>
                <c:formatCode>0%</c:formatCode>
                <c:ptCount val="8"/>
                <c:pt idx="0">
                  <c:v>0.12072808320950972</c:v>
                </c:pt>
                <c:pt idx="1">
                  <c:v>4.3765149474818126E-2</c:v>
                </c:pt>
                <c:pt idx="2">
                  <c:v>2.6726973684210668E-2</c:v>
                </c:pt>
                <c:pt idx="3">
                  <c:v>1.9237599147626478E-2</c:v>
                </c:pt>
                <c:pt idx="4">
                  <c:v>1.502681708895898E-2</c:v>
                </c:pt>
                <c:pt idx="5">
                  <c:v>1.2328351414915593E-2</c:v>
                </c:pt>
                <c:pt idx="6">
                  <c:v>1.0451505016722564E-2</c:v>
                </c:pt>
                <c:pt idx="7">
                  <c:v>9.0706112196484757E-3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A-47BD-BDF7-310B89A7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05296"/>
        <c:axId val="280505856"/>
      </c:scatterChart>
      <c:valAx>
        <c:axId val="28050529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05856"/>
        <c:crosses val="autoZero"/>
        <c:crossBetween val="midCat"/>
      </c:valAx>
      <c:valAx>
        <c:axId val="2805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(T_02!$E$41,T_02!$E$43,T_02!$E$45,T_02!$E$47,T_02!$E$49,T_02!$E$51,T_02!$E$53,T_02!$E$55)</c:f>
              <c:numCache>
                <c:formatCode>0.0</c:formatCode>
                <c:ptCount val="8"/>
                <c:pt idx="0">
                  <c:v>0.1722439391463583</c:v>
                </c:pt>
                <c:pt idx="1">
                  <c:v>0.50274839691103768</c:v>
                </c:pt>
                <c:pt idx="2">
                  <c:v>0.83325285467571697</c:v>
                </c:pt>
                <c:pt idx="3">
                  <c:v>1.1637573124403964</c:v>
                </c:pt>
                <c:pt idx="4">
                  <c:v>1.4942617702050758</c:v>
                </c:pt>
                <c:pt idx="5">
                  <c:v>1.8247662279697552</c:v>
                </c:pt>
                <c:pt idx="6">
                  <c:v>2.1552706857344344</c:v>
                </c:pt>
                <c:pt idx="7">
                  <c:v>2.4857751434991138</c:v>
                </c:pt>
              </c:numCache>
            </c:numRef>
          </c:xVal>
          <c:yVal>
            <c:numRef>
              <c:f>(T_02!$G$41,T_02!$G$43,T_02!$G$45,T_02!$G$47,T_02!$G$49,T_02!$G$51,T_02!$G$53,T_02!$G$55)</c:f>
              <c:numCache>
                <c:formatCode>0%</c:formatCode>
                <c:ptCount val="8"/>
                <c:pt idx="0">
                  <c:v>4.0591908770024485E-2</c:v>
                </c:pt>
                <c:pt idx="1">
                  <c:v>1.3906976744186172E-2</c:v>
                </c:pt>
                <c:pt idx="2">
                  <c:v>8.3908626592579562E-3</c:v>
                </c:pt>
                <c:pt idx="3">
                  <c:v>6.007876547178965E-3</c:v>
                </c:pt>
                <c:pt idx="4">
                  <c:v>4.6790397796626507E-3</c:v>
                </c:pt>
                <c:pt idx="5">
                  <c:v>3.831564918755481E-3</c:v>
                </c:pt>
                <c:pt idx="6">
                  <c:v>3.2440056417488688E-3</c:v>
                </c:pt>
                <c:pt idx="7">
                  <c:v>2.812688139674831E-3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2-4294-91DC-EF94C50A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5920"/>
        <c:axId val="290216480"/>
      </c:scatterChart>
      <c:valAx>
        <c:axId val="29021592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16480"/>
        <c:crosses val="autoZero"/>
        <c:crossBetween val="midCat"/>
      </c:valAx>
      <c:valAx>
        <c:axId val="290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T_20!$H$10:$H$19</c:f>
              <c:numCache>
                <c:formatCode>0.00</c:formatCode>
                <c:ptCount val="10"/>
                <c:pt idx="0">
                  <c:v>-0.25499999999999989</c:v>
                </c:pt>
                <c:pt idx="1">
                  <c:v>-0.12000000000000011</c:v>
                </c:pt>
                <c:pt idx="2">
                  <c:v>-3.5000000000000142E-2</c:v>
                </c:pt>
                <c:pt idx="3">
                  <c:v>-2.2499999999999964E-2</c:v>
                </c:pt>
                <c:pt idx="4">
                  <c:v>1.499999999999968E-2</c:v>
                </c:pt>
                <c:pt idx="5">
                  <c:v>-6.6666666666668206E-3</c:v>
                </c:pt>
                <c:pt idx="6">
                  <c:v>-1.499999999999968E-2</c:v>
                </c:pt>
                <c:pt idx="7">
                  <c:v>-2.1250000000000213E-2</c:v>
                </c:pt>
                <c:pt idx="8">
                  <c:v>-8.3333333333328596E-3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C-4751-BA2D-7F6ECA87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8720"/>
        <c:axId val="290219280"/>
      </c:scatterChart>
      <c:valAx>
        <c:axId val="290218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19280"/>
        <c:crosses val="autoZero"/>
        <c:crossBetween val="midCat"/>
      </c:valAx>
      <c:valAx>
        <c:axId val="2902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T_20!$T$10:$T$19</c:f>
              <c:numCache>
                <c:formatCode>0.00</c:formatCode>
                <c:ptCount val="10"/>
                <c:pt idx="0">
                  <c:v>0.254</c:v>
                </c:pt>
                <c:pt idx="1">
                  <c:v>3.8999999999999702E-2</c:v>
                </c:pt>
                <c:pt idx="2">
                  <c:v>4.0666666666666185E-2</c:v>
                </c:pt>
                <c:pt idx="3">
                  <c:v>-6.0000000000002274E-3</c:v>
                </c:pt>
                <c:pt idx="4">
                  <c:v>-4.0000000000000036E-2</c:v>
                </c:pt>
                <c:pt idx="5">
                  <c:v>-9.3333333333331936E-3</c:v>
                </c:pt>
                <c:pt idx="6">
                  <c:v>1.6857142857142904E-2</c:v>
                </c:pt>
                <c:pt idx="7">
                  <c:v>-1.3500000000000068E-2</c:v>
                </c:pt>
                <c:pt idx="8">
                  <c:v>-1.3777777777777889E-2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6-4CE3-85C8-60265BB1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21520"/>
        <c:axId val="290222080"/>
      </c:scatterChart>
      <c:valAx>
        <c:axId val="2902215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22080"/>
        <c:crosses val="autoZero"/>
        <c:crossBetween val="midCat"/>
      </c:valAx>
      <c:valAx>
        <c:axId val="2902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(T_20!$E$41,T_20!$E$43,T_20!$E$45,T_20!$E$47,T_20!$E$49,T_20!$E$51,T_20!$E$53,T_20!$E$55)</c:f>
              <c:numCache>
                <c:formatCode>0.0</c:formatCode>
                <c:ptCount val="8"/>
                <c:pt idx="0">
                  <c:v>0.20039784937337635</c:v>
                </c:pt>
                <c:pt idx="1">
                  <c:v>0.5591497519505455</c:v>
                </c:pt>
                <c:pt idx="2">
                  <c:v>0.91790165452771466</c:v>
                </c:pt>
                <c:pt idx="3">
                  <c:v>1.276653557104884</c:v>
                </c:pt>
                <c:pt idx="4">
                  <c:v>1.6354054596820533</c:v>
                </c:pt>
                <c:pt idx="5">
                  <c:v>1.9941573622592226</c:v>
                </c:pt>
                <c:pt idx="6">
                  <c:v>2.3529092648363918</c:v>
                </c:pt>
                <c:pt idx="7">
                  <c:v>2.7116611674135611</c:v>
                </c:pt>
              </c:numCache>
            </c:numRef>
          </c:xVal>
          <c:yVal>
            <c:numRef>
              <c:f>(T_20!$G$41,T_20!$G$43,T_20!$G$45,T_20!$G$47,T_20!$G$49,T_20!$G$51,T_20!$G$53,T_20!$G$55)</c:f>
              <c:numCache>
                <c:formatCode>0%</c:formatCode>
                <c:ptCount val="8"/>
                <c:pt idx="0">
                  <c:v>0.10490081680280053</c:v>
                </c:pt>
                <c:pt idx="1">
                  <c:v>3.7596186015389887E-2</c:v>
                </c:pt>
                <c:pt idx="2">
                  <c:v>2.2902124624242071E-2</c:v>
                </c:pt>
                <c:pt idx="3">
                  <c:v>1.6466407795443117E-2</c:v>
                </c:pt>
                <c:pt idx="4">
                  <c:v>1.2854242328920077E-2</c:v>
                </c:pt>
                <c:pt idx="5">
                  <c:v>1.0541744840525584E-2</c:v>
                </c:pt>
                <c:pt idx="6">
                  <c:v>8.9344278587190802E-3</c:v>
                </c:pt>
                <c:pt idx="7">
                  <c:v>7.7524059190786044E-3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D-40C7-BCF3-2D886EFF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24320"/>
        <c:axId val="290224880"/>
      </c:scatterChart>
      <c:valAx>
        <c:axId val="29022432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24880"/>
        <c:crosses val="autoZero"/>
        <c:crossBetween val="midCat"/>
      </c:valAx>
      <c:valAx>
        <c:axId val="2902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2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</a:t>
            </a:r>
            <a:r>
              <a:rPr lang="de-DE" baseline="0"/>
              <a:t> zum 20er Mittel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'TB1'!$F$7:$F$26</c:f>
              <c:numCache>
                <c:formatCode>0.00</c:formatCode>
                <c:ptCount val="20"/>
                <c:pt idx="0">
                  <c:v>-4.9000000000000377E-2</c:v>
                </c:pt>
                <c:pt idx="1">
                  <c:v>-3.900000000000059E-2</c:v>
                </c:pt>
                <c:pt idx="2">
                  <c:v>-1.2333333333334195E-2</c:v>
                </c:pt>
                <c:pt idx="3">
                  <c:v>1.1000000000000121E-2</c:v>
                </c:pt>
                <c:pt idx="4">
                  <c:v>1.5000000000000568E-2</c:v>
                </c:pt>
                <c:pt idx="5">
                  <c:v>-6.6666666666570507E-4</c:v>
                </c:pt>
                <c:pt idx="6">
                  <c:v>1.1000000000000121E-2</c:v>
                </c:pt>
                <c:pt idx="7">
                  <c:v>5.8500000000000441E-2</c:v>
                </c:pt>
                <c:pt idx="8">
                  <c:v>5.3222222222222726E-2</c:v>
                </c:pt>
                <c:pt idx="9">
                  <c:v>3.8000000000000256E-2</c:v>
                </c:pt>
                <c:pt idx="10">
                  <c:v>2.2818181818181849E-2</c:v>
                </c:pt>
                <c:pt idx="11">
                  <c:v>1.5166666666666551E-2</c:v>
                </c:pt>
                <c:pt idx="12">
                  <c:v>1.7923076923076486E-2</c:v>
                </c:pt>
                <c:pt idx="13">
                  <c:v>6.0000000000002274E-3</c:v>
                </c:pt>
                <c:pt idx="14">
                  <c:v>-3.3333333333374071E-4</c:v>
                </c:pt>
                <c:pt idx="15">
                  <c:v>-5.250000000000199E-3</c:v>
                </c:pt>
                <c:pt idx="16">
                  <c:v>2.1764705882354463E-3</c:v>
                </c:pt>
                <c:pt idx="17">
                  <c:v>4.8888888888889426E-3</c:v>
                </c:pt>
                <c:pt idx="18">
                  <c:v>-2.6842105263158444E-3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4C9-B61F-5C0A6FFA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11024"/>
        <c:axId val="984718512"/>
      </c:scatterChart>
      <c:valAx>
        <c:axId val="984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8512"/>
        <c:crosses val="autoZero"/>
        <c:crossBetween val="midCat"/>
      </c:valAx>
      <c:valAx>
        <c:axId val="984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</a:t>
            </a:r>
            <a:r>
              <a:rPr lang="de-DE" baseline="0"/>
              <a:t> zum 20er Mittel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'TB2'!$F$7:$F$26</c:f>
              <c:numCache>
                <c:formatCode>0.00</c:formatCode>
                <c:ptCount val="20"/>
                <c:pt idx="0">
                  <c:v>8.6000000000000298E-2</c:v>
                </c:pt>
                <c:pt idx="1">
                  <c:v>3.6000000000000476E-2</c:v>
                </c:pt>
                <c:pt idx="2">
                  <c:v>2.9333333333333655E-2</c:v>
                </c:pt>
                <c:pt idx="3">
                  <c:v>4.6000000000000263E-2</c:v>
                </c:pt>
                <c:pt idx="4">
                  <c:v>2.4000000000000021E-2</c:v>
                </c:pt>
                <c:pt idx="5">
                  <c:v>9.3333333333331936E-3</c:v>
                </c:pt>
                <c:pt idx="6">
                  <c:v>1.8857142857142684E-2</c:v>
                </c:pt>
                <c:pt idx="7">
                  <c:v>2.5999999999999801E-2</c:v>
                </c:pt>
                <c:pt idx="8">
                  <c:v>2.1555555555554662E-2</c:v>
                </c:pt>
                <c:pt idx="9">
                  <c:v>1.9000000000000128E-2</c:v>
                </c:pt>
                <c:pt idx="10">
                  <c:v>2.0545454545454866E-2</c:v>
                </c:pt>
                <c:pt idx="11">
                  <c:v>1.3499999999999623E-2</c:v>
                </c:pt>
                <c:pt idx="12">
                  <c:v>1.0615384615384471E-2</c:v>
                </c:pt>
                <c:pt idx="13">
                  <c:v>8.1428571428565633E-3</c:v>
                </c:pt>
                <c:pt idx="14">
                  <c:v>6.6666666666659324E-4</c:v>
                </c:pt>
                <c:pt idx="15">
                  <c:v>5.3749999999999076E-3</c:v>
                </c:pt>
                <c:pt idx="16">
                  <c:v>1.1764705882377768E-4</c:v>
                </c:pt>
                <c:pt idx="17">
                  <c:v>-1.2222222222222356E-3</c:v>
                </c:pt>
                <c:pt idx="18">
                  <c:v>-1.3684210526321294E-3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1-488D-AD03-6C18C44A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11024"/>
        <c:axId val="984718512"/>
      </c:scatterChart>
      <c:valAx>
        <c:axId val="984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8512"/>
        <c:crosses val="autoZero"/>
        <c:crossBetween val="midCat"/>
      </c:valAx>
      <c:valAx>
        <c:axId val="984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</a:t>
            </a:r>
            <a:r>
              <a:rPr lang="de-DE" baseline="0"/>
              <a:t> zum 20er Mittel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'TB3'!$F$7:$F$26</c:f>
              <c:numCache>
                <c:formatCode>0.00</c:formatCode>
                <c:ptCount val="20"/>
                <c:pt idx="0">
                  <c:v>9.2999999999999083E-2</c:v>
                </c:pt>
                <c:pt idx="1">
                  <c:v>7.9999999999982307E-3</c:v>
                </c:pt>
                <c:pt idx="2">
                  <c:v>2.9999999999992255E-3</c:v>
                </c:pt>
                <c:pt idx="3">
                  <c:v>2.9999999999992255E-3</c:v>
                </c:pt>
                <c:pt idx="4">
                  <c:v>-1.3000000000000789E-2</c:v>
                </c:pt>
                <c:pt idx="5">
                  <c:v>-1.8666666666667275E-2</c:v>
                </c:pt>
                <c:pt idx="6">
                  <c:v>-1.1285714285715009E-2</c:v>
                </c:pt>
                <c:pt idx="7">
                  <c:v>-7.0000000000005613E-3</c:v>
                </c:pt>
                <c:pt idx="8">
                  <c:v>-7.0000000000005613E-3</c:v>
                </c:pt>
                <c:pt idx="9">
                  <c:v>-1.1000000000001009E-2</c:v>
                </c:pt>
                <c:pt idx="10">
                  <c:v>-1.0636363636364443E-2</c:v>
                </c:pt>
                <c:pt idx="11">
                  <c:v>-1.1166666666667879E-2</c:v>
                </c:pt>
                <c:pt idx="12">
                  <c:v>-5.4615384615397389E-3</c:v>
                </c:pt>
                <c:pt idx="13">
                  <c:v>-2.0000000000006679E-3</c:v>
                </c:pt>
                <c:pt idx="14">
                  <c:v>-2.3333333333344086E-3</c:v>
                </c:pt>
                <c:pt idx="15">
                  <c:v>-2.0000000000006679E-3</c:v>
                </c:pt>
                <c:pt idx="16">
                  <c:v>6.470588235290009E-4</c:v>
                </c:pt>
                <c:pt idx="17">
                  <c:v>2.9999999999992255E-3</c:v>
                </c:pt>
                <c:pt idx="18">
                  <c:v>4.0526315789470857E-3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3-41ED-9B8A-2E3DDF7B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11024"/>
        <c:axId val="984718512"/>
      </c:scatterChart>
      <c:valAx>
        <c:axId val="984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8512"/>
        <c:crosses val="autoZero"/>
        <c:crossBetween val="midCat"/>
      </c:valAx>
      <c:valAx>
        <c:axId val="984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</a:t>
            </a:r>
            <a:r>
              <a:rPr lang="de-DE" baseline="0"/>
              <a:t> zum 20er Mittel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'TB4'!$F$7:$F$26</c:f>
              <c:numCache>
                <c:formatCode>0.00</c:formatCode>
                <c:ptCount val="20"/>
                <c:pt idx="0">
                  <c:v>6.4500000000001556E-2</c:v>
                </c:pt>
                <c:pt idx="1">
                  <c:v>0.12450000000000205</c:v>
                </c:pt>
                <c:pt idx="2">
                  <c:v>8.1166666666667275E-2</c:v>
                </c:pt>
                <c:pt idx="3">
                  <c:v>5.9500000000000774E-2</c:v>
                </c:pt>
                <c:pt idx="4">
                  <c:v>3.6500000000001087E-2</c:v>
                </c:pt>
                <c:pt idx="5">
                  <c:v>-2.1666666666657619E-3</c:v>
                </c:pt>
                <c:pt idx="6">
                  <c:v>3.0714285714292799E-3</c:v>
                </c:pt>
                <c:pt idx="7">
                  <c:v>5.75000000000081E-3</c:v>
                </c:pt>
                <c:pt idx="8">
                  <c:v>1.6722222222222527E-2</c:v>
                </c:pt>
                <c:pt idx="9">
                  <c:v>7.5000000000002842E-3</c:v>
                </c:pt>
                <c:pt idx="10">
                  <c:v>-3.6818181818185636E-3</c:v>
                </c:pt>
                <c:pt idx="11">
                  <c:v>-1.0500000000000398E-2</c:v>
                </c:pt>
                <c:pt idx="12">
                  <c:v>-1.5500000000000291E-2</c:v>
                </c:pt>
                <c:pt idx="13">
                  <c:v>-1.1928571428572177E-2</c:v>
                </c:pt>
                <c:pt idx="14">
                  <c:v>-8.1666666666668775E-3</c:v>
                </c:pt>
                <c:pt idx="15">
                  <c:v>-7.3750000000005755E-3</c:v>
                </c:pt>
                <c:pt idx="16">
                  <c:v>-2.0588235294205504E-4</c:v>
                </c:pt>
                <c:pt idx="17">
                  <c:v>5.5555555554143154E-5</c:v>
                </c:pt>
                <c:pt idx="18">
                  <c:v>-4.4473684210535325E-3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2-4D13-8FFA-EF5758A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11024"/>
        <c:axId val="984718512"/>
      </c:scatterChart>
      <c:valAx>
        <c:axId val="984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8512"/>
        <c:crosses val="autoZero"/>
        <c:crossBetween val="midCat"/>
      </c:valAx>
      <c:valAx>
        <c:axId val="984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</a:t>
            </a:r>
            <a:r>
              <a:rPr lang="de-DE" baseline="0"/>
              <a:t> zum 20er Mittel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'TB5'!$F$7:$F$26</c:f>
              <c:numCache>
                <c:formatCode>0.00</c:formatCode>
                <c:ptCount val="20"/>
                <c:pt idx="0">
                  <c:v>7.3999999999999844E-2</c:v>
                </c:pt>
                <c:pt idx="1">
                  <c:v>5.400000000000027E-2</c:v>
                </c:pt>
                <c:pt idx="2">
                  <c:v>2.4000000000000021E-2</c:v>
                </c:pt>
                <c:pt idx="3">
                  <c:v>3.9999999999995595E-3</c:v>
                </c:pt>
                <c:pt idx="4">
                  <c:v>-6.0000000000002274E-3</c:v>
                </c:pt>
                <c:pt idx="5">
                  <c:v>-6.0000000000011156E-3</c:v>
                </c:pt>
                <c:pt idx="6">
                  <c:v>-1.7428571428571793E-2</c:v>
                </c:pt>
                <c:pt idx="7">
                  <c:v>3.9999999999995595E-3</c:v>
                </c:pt>
                <c:pt idx="8">
                  <c:v>1.066666666666638E-2</c:v>
                </c:pt>
                <c:pt idx="9">
                  <c:v>1.2999999999999901E-2</c:v>
                </c:pt>
                <c:pt idx="10">
                  <c:v>8.5454545454544117E-3</c:v>
                </c:pt>
                <c:pt idx="11">
                  <c:v>7.3333333333334139E-3</c:v>
                </c:pt>
                <c:pt idx="12">
                  <c:v>4.0000000000004476E-3</c:v>
                </c:pt>
                <c:pt idx="13">
                  <c:v>6.857142857143117E-3</c:v>
                </c:pt>
                <c:pt idx="14">
                  <c:v>7.3333333333334139E-3</c:v>
                </c:pt>
                <c:pt idx="15">
                  <c:v>7.12500000000027E-3</c:v>
                </c:pt>
                <c:pt idx="16">
                  <c:v>8.705882352941785E-3</c:v>
                </c:pt>
                <c:pt idx="17">
                  <c:v>9.0000000000003411E-3</c:v>
                </c:pt>
                <c:pt idx="18">
                  <c:v>1.084210526315843E-2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5-4A44-B88A-36B1A3F9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11024"/>
        <c:axId val="984718512"/>
      </c:scatterChart>
      <c:valAx>
        <c:axId val="984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8512"/>
        <c:crosses val="autoZero"/>
        <c:crossBetween val="midCat"/>
      </c:valAx>
      <c:valAx>
        <c:axId val="984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</a:t>
            </a:r>
            <a:r>
              <a:rPr lang="de-DE" baseline="0"/>
              <a:t> zum 20er Mittel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'TB6'!$F$7:$F$26</c:f>
              <c:numCache>
                <c:formatCode>0.00</c:formatCode>
                <c:ptCount val="20"/>
                <c:pt idx="0">
                  <c:v>2.5999999999999801E-2</c:v>
                </c:pt>
                <c:pt idx="1">
                  <c:v>1.000000000000334E-3</c:v>
                </c:pt>
                <c:pt idx="2">
                  <c:v>-4.0000000000004476E-3</c:v>
                </c:pt>
                <c:pt idx="3">
                  <c:v>5.9999999999993392E-3</c:v>
                </c:pt>
                <c:pt idx="4">
                  <c:v>1.1999999999999567E-2</c:v>
                </c:pt>
                <c:pt idx="5">
                  <c:v>9.3333333333323054E-3</c:v>
                </c:pt>
                <c:pt idx="6">
                  <c:v>8.8571428571420086E-3</c:v>
                </c:pt>
                <c:pt idx="7">
                  <c:v>1.3499999999999623E-2</c:v>
                </c:pt>
                <c:pt idx="8">
                  <c:v>1.6000000000000014E-2</c:v>
                </c:pt>
                <c:pt idx="9">
                  <c:v>1.699999999999946E-2</c:v>
                </c:pt>
                <c:pt idx="10">
                  <c:v>1.0545454545454191E-2</c:v>
                </c:pt>
                <c:pt idx="11">
                  <c:v>1.8333333333329094E-3</c:v>
                </c:pt>
                <c:pt idx="12">
                  <c:v>3.6923076923072173E-3</c:v>
                </c:pt>
                <c:pt idx="13">
                  <c:v>6.7142857142847845E-3</c:v>
                </c:pt>
                <c:pt idx="14">
                  <c:v>3.9999999999995595E-3</c:v>
                </c:pt>
                <c:pt idx="15">
                  <c:v>9.9999999999944578E-4</c:v>
                </c:pt>
                <c:pt idx="16">
                  <c:v>-5.7647058823535602E-3</c:v>
                </c:pt>
                <c:pt idx="17">
                  <c:v>-2.8888888888891628E-3</c:v>
                </c:pt>
                <c:pt idx="18">
                  <c:v>-3.4736842105260735E-3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F3-47D8-883E-CBFD9454A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11024"/>
        <c:axId val="984718512"/>
      </c:scatterChart>
      <c:valAx>
        <c:axId val="984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8512"/>
        <c:crosses val="autoZero"/>
        <c:crossBetween val="midCat"/>
      </c:valAx>
      <c:valAx>
        <c:axId val="984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'TA8'!$H$10:$H$19</c:f>
              <c:numCache>
                <c:formatCode>0.00</c:formatCode>
                <c:ptCount val="10"/>
                <c:pt idx="0">
                  <c:v>0.3490000000000002</c:v>
                </c:pt>
                <c:pt idx="1">
                  <c:v>8.9000000000000412E-2</c:v>
                </c:pt>
                <c:pt idx="2">
                  <c:v>-7.7666666666666551E-2</c:v>
                </c:pt>
                <c:pt idx="3">
                  <c:v>-0.11599999999999966</c:v>
                </c:pt>
                <c:pt idx="4">
                  <c:v>-3.0999999999999694E-2</c:v>
                </c:pt>
                <c:pt idx="5">
                  <c:v>-9.3333333333331936E-3</c:v>
                </c:pt>
                <c:pt idx="6">
                  <c:v>-6.7142857142852286E-3</c:v>
                </c:pt>
                <c:pt idx="7">
                  <c:v>3.6500000000000199E-2</c:v>
                </c:pt>
                <c:pt idx="8">
                  <c:v>1.4555555555555877E-2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7-4EA4-B092-6F1E172F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08096"/>
        <c:axId val="280508656"/>
      </c:scatterChart>
      <c:valAx>
        <c:axId val="2805080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08656"/>
        <c:crosses val="autoZero"/>
        <c:crossBetween val="midCat"/>
      </c:valAx>
      <c:valAx>
        <c:axId val="2805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</a:t>
            </a:r>
            <a:r>
              <a:rPr lang="de-DE" baseline="0"/>
              <a:t> zum 20er Mittel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'TB7'!$F$7:$F$26</c:f>
              <c:numCache>
                <c:formatCode>0.00</c:formatCode>
                <c:ptCount val="20"/>
                <c:pt idx="0">
                  <c:v>-1.0000000000001563E-2</c:v>
                </c:pt>
                <c:pt idx="1">
                  <c:v>-2.000000000000135E-2</c:v>
                </c:pt>
                <c:pt idx="2">
                  <c:v>-1.6666666666668384E-2</c:v>
                </c:pt>
                <c:pt idx="3">
                  <c:v>7.4999999999985079E-3</c:v>
                </c:pt>
                <c:pt idx="4">
                  <c:v>-6.0000000000011156E-3</c:v>
                </c:pt>
                <c:pt idx="5">
                  <c:v>-5.0000000000016698E-3</c:v>
                </c:pt>
                <c:pt idx="6">
                  <c:v>-5.7142857142871151E-3</c:v>
                </c:pt>
                <c:pt idx="7">
                  <c:v>-5.0000000000007816E-3</c:v>
                </c:pt>
                <c:pt idx="8">
                  <c:v>-6.6666666666677088E-3</c:v>
                </c:pt>
                <c:pt idx="9">
                  <c:v>-6.0000000000002274E-3</c:v>
                </c:pt>
                <c:pt idx="10">
                  <c:v>-3.63636363636477E-3</c:v>
                </c:pt>
                <c:pt idx="11">
                  <c:v>-4.166666666667318E-3</c:v>
                </c:pt>
                <c:pt idx="12">
                  <c:v>1.5384615384617106E-3</c:v>
                </c:pt>
                <c:pt idx="13">
                  <c:v>1.4285714285717788E-3</c:v>
                </c:pt>
                <c:pt idx="14">
                  <c:v>-1.3333333333340747E-3</c:v>
                </c:pt>
                <c:pt idx="15">
                  <c:v>-2.5000000000003908E-3</c:v>
                </c:pt>
                <c:pt idx="16">
                  <c:v>-2.9411764705882248E-3</c:v>
                </c:pt>
                <c:pt idx="17">
                  <c:v>-4.4444444444451392E-3</c:v>
                </c:pt>
                <c:pt idx="18">
                  <c:v>2.105263157893944E-3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D-4EEB-A20F-88AB7E05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11024"/>
        <c:axId val="984718512"/>
      </c:scatterChart>
      <c:valAx>
        <c:axId val="984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8512"/>
        <c:crosses val="autoZero"/>
        <c:crossBetween val="midCat"/>
      </c:valAx>
      <c:valAx>
        <c:axId val="984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</a:t>
            </a:r>
            <a:r>
              <a:rPr lang="de-DE" baseline="0"/>
              <a:t> zum 20er Mittel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'TB8'!$F$7:$F$26</c:f>
              <c:numCache>
                <c:formatCode>0.00</c:formatCode>
                <c:ptCount val="20"/>
                <c:pt idx="0">
                  <c:v>4.1500000000000981E-2</c:v>
                </c:pt>
                <c:pt idx="1">
                  <c:v>4.6499999999999986E-2</c:v>
                </c:pt>
                <c:pt idx="2">
                  <c:v>2.1500000000000519E-2</c:v>
                </c:pt>
                <c:pt idx="3">
                  <c:v>1.1499999999999844E-2</c:v>
                </c:pt>
                <c:pt idx="4">
                  <c:v>-1.2499999999999289E-2</c:v>
                </c:pt>
                <c:pt idx="5">
                  <c:v>-3.4999999999998366E-3</c:v>
                </c:pt>
                <c:pt idx="6">
                  <c:v>-2.7857142857135031E-3</c:v>
                </c:pt>
                <c:pt idx="7">
                  <c:v>-2.2499999999991971E-3</c:v>
                </c:pt>
                <c:pt idx="8">
                  <c:v>-7.2222222222162458E-4</c:v>
                </c:pt>
                <c:pt idx="9">
                  <c:v>-1.5000000000000568E-3</c:v>
                </c:pt>
                <c:pt idx="10">
                  <c:v>-3.9545454545448777E-3</c:v>
                </c:pt>
                <c:pt idx="11">
                  <c:v>-3.4999999999998366E-3</c:v>
                </c:pt>
                <c:pt idx="12">
                  <c:v>-1.5769230769224762E-3</c:v>
                </c:pt>
                <c:pt idx="13">
                  <c:v>1.5000000000000568E-3</c:v>
                </c:pt>
                <c:pt idx="14">
                  <c:v>8.333333333334636E-4</c:v>
                </c:pt>
                <c:pt idx="15">
                  <c:v>5.8750000000005187E-3</c:v>
                </c:pt>
                <c:pt idx="16">
                  <c:v>3.8529411764711696E-3</c:v>
                </c:pt>
                <c:pt idx="17">
                  <c:v>3.166666666666984E-3</c:v>
                </c:pt>
                <c:pt idx="18">
                  <c:v>2.026315789474431E-3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8-4E0E-A8AF-5CF6D991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11024"/>
        <c:axId val="984718512"/>
      </c:scatterChart>
      <c:valAx>
        <c:axId val="984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8512"/>
        <c:crosses val="autoZero"/>
        <c:crossBetween val="midCat"/>
      </c:valAx>
      <c:valAx>
        <c:axId val="984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</a:t>
            </a:r>
            <a:r>
              <a:rPr lang="de-DE" baseline="0"/>
              <a:t> zum 20er Mittel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'TB9'!$F$7:$F$26</c:f>
              <c:numCache>
                <c:formatCode>0.00</c:formatCode>
                <c:ptCount val="20"/>
                <c:pt idx="0">
                  <c:v>0.12849999999999984</c:v>
                </c:pt>
                <c:pt idx="1">
                  <c:v>0.13850000000000051</c:v>
                </c:pt>
                <c:pt idx="2">
                  <c:v>0.11850000000000094</c:v>
                </c:pt>
                <c:pt idx="3">
                  <c:v>9.6000000000000085E-2</c:v>
                </c:pt>
                <c:pt idx="4">
                  <c:v>9.2500000000000249E-2</c:v>
                </c:pt>
                <c:pt idx="5">
                  <c:v>8.5166666666666835E-2</c:v>
                </c:pt>
                <c:pt idx="6">
                  <c:v>7.2785714285714675E-2</c:v>
                </c:pt>
                <c:pt idx="7">
                  <c:v>6.4750000000000085E-2</c:v>
                </c:pt>
                <c:pt idx="8">
                  <c:v>5.9611111111110837E-2</c:v>
                </c:pt>
                <c:pt idx="9">
                  <c:v>5.0500000000000433E-2</c:v>
                </c:pt>
                <c:pt idx="10">
                  <c:v>4.3045454545454831E-2</c:v>
                </c:pt>
                <c:pt idx="11">
                  <c:v>3.683333333333394E-2</c:v>
                </c:pt>
                <c:pt idx="12">
                  <c:v>3.0807692307692314E-2</c:v>
                </c:pt>
                <c:pt idx="13">
                  <c:v>2.5642857142857522E-2</c:v>
                </c:pt>
                <c:pt idx="14">
                  <c:v>1.7833333333333812E-2</c:v>
                </c:pt>
                <c:pt idx="15">
                  <c:v>1.4750000000000263E-2</c:v>
                </c:pt>
                <c:pt idx="16">
                  <c:v>8.5000000000006182E-3</c:v>
                </c:pt>
                <c:pt idx="17">
                  <c:v>4.6111111111111214E-3</c:v>
                </c:pt>
                <c:pt idx="18">
                  <c:v>1.1315789473691495E-3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24-4F21-8810-BD9D1E49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11024"/>
        <c:axId val="984718512"/>
      </c:scatterChart>
      <c:valAx>
        <c:axId val="984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8512"/>
        <c:crosses val="autoZero"/>
        <c:crossBetween val="midCat"/>
      </c:valAx>
      <c:valAx>
        <c:axId val="984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'TA8'!$T$10:$T$19</c:f>
              <c:numCache>
                <c:formatCode>0.00</c:formatCode>
                <c:ptCount val="10"/>
                <c:pt idx="0">
                  <c:v>-4.8999999999999932E-2</c:v>
                </c:pt>
                <c:pt idx="1">
                  <c:v>0.10599999999999987</c:v>
                </c:pt>
                <c:pt idx="2">
                  <c:v>0.11766666666666614</c:v>
                </c:pt>
                <c:pt idx="3">
                  <c:v>4.0999999999999925E-2</c:v>
                </c:pt>
                <c:pt idx="4">
                  <c:v>5.2999999999999492E-2</c:v>
                </c:pt>
                <c:pt idx="5">
                  <c:v>1.7666666666666497E-2</c:v>
                </c:pt>
                <c:pt idx="6">
                  <c:v>4.9571428571428822E-2</c:v>
                </c:pt>
                <c:pt idx="7">
                  <c:v>1.4750000000000263E-2</c:v>
                </c:pt>
                <c:pt idx="8">
                  <c:v>2.2111111111111192E-2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D-459B-ADF9-BF2046A1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10896"/>
        <c:axId val="280511456"/>
      </c:scatterChart>
      <c:valAx>
        <c:axId val="2805108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11456"/>
        <c:crosses val="autoZero"/>
        <c:crossBetween val="midCat"/>
      </c:valAx>
      <c:valAx>
        <c:axId val="2805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('TA8'!$E$41,'TA8'!$E$43,'TA8'!$E$45,'TA8'!$E$47,'TA8'!$E$49,'TA8'!$E$51,'TA8'!$E$53,'TA8'!$E$55)</c:f>
              <c:numCache>
                <c:formatCode>0.0</c:formatCode>
                <c:ptCount val="8"/>
                <c:pt idx="0">
                  <c:v>0.14128399135518552</c:v>
                </c:pt>
                <c:pt idx="1">
                  <c:v>0.45322183390370829</c:v>
                </c:pt>
                <c:pt idx="2">
                  <c:v>0.76515967645223115</c:v>
                </c:pt>
                <c:pt idx="3">
                  <c:v>1.0770975190007539</c:v>
                </c:pt>
                <c:pt idx="4">
                  <c:v>1.3890353615492768</c:v>
                </c:pt>
                <c:pt idx="5">
                  <c:v>1.7009732040977996</c:v>
                </c:pt>
                <c:pt idx="6">
                  <c:v>2.0129110466463223</c:v>
                </c:pt>
                <c:pt idx="7">
                  <c:v>2.3248488891948451</c:v>
                </c:pt>
              </c:numCache>
            </c:numRef>
          </c:xVal>
          <c:yVal>
            <c:numRef>
              <c:f>('TA8'!$G$41,'TA8'!$G$43,'TA8'!$G$45,'TA8'!$G$47,'TA8'!$G$49,'TA8'!$G$51,'TA8'!$G$53,'TA8'!$G$55)</c:f>
              <c:numCache>
                <c:formatCode>0%</c:formatCode>
                <c:ptCount val="8"/>
                <c:pt idx="0">
                  <c:v>0.10393909301555775</c:v>
                </c:pt>
                <c:pt idx="1">
                  <c:v>3.2401196986895052E-2</c:v>
                </c:pt>
                <c:pt idx="2">
                  <c:v>1.9191980930260984E-2</c:v>
                </c:pt>
                <c:pt idx="3">
                  <c:v>1.3633797924536492E-2</c:v>
                </c:pt>
                <c:pt idx="4">
                  <c:v>1.0572034611629236E-2</c:v>
                </c:pt>
                <c:pt idx="5">
                  <c:v>8.6332517665172782E-3</c:v>
                </c:pt>
                <c:pt idx="6">
                  <c:v>7.2953695313770581E-3</c:v>
                </c:pt>
                <c:pt idx="7">
                  <c:v>6.316509424473456E-3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5-45D5-B5C3-7A5687C7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18832"/>
        <c:axId val="282819392"/>
      </c:scatterChart>
      <c:valAx>
        <c:axId val="28281883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819392"/>
        <c:crosses val="autoZero"/>
        <c:crossBetween val="midCat"/>
      </c:valAx>
      <c:valAx>
        <c:axId val="2828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8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'TA9'!$H$10:$H$19</c:f>
              <c:numCache>
                <c:formatCode>0.00</c:formatCode>
                <c:ptCount val="10"/>
                <c:pt idx="0">
                  <c:v>9.6000000000000085E-2</c:v>
                </c:pt>
                <c:pt idx="1">
                  <c:v>0.21600000000000019</c:v>
                </c:pt>
                <c:pt idx="2">
                  <c:v>3.2666666666667066E-2</c:v>
                </c:pt>
                <c:pt idx="3">
                  <c:v>-5.6499999999999773E-2</c:v>
                </c:pt>
                <c:pt idx="4">
                  <c:v>-7.8000000000000291E-2</c:v>
                </c:pt>
                <c:pt idx="5">
                  <c:v>-2.5666666666666504E-2</c:v>
                </c:pt>
                <c:pt idx="6">
                  <c:v>-1.399999999999979E-2</c:v>
                </c:pt>
                <c:pt idx="7">
                  <c:v>-2.4999999999986144E-4</c:v>
                </c:pt>
                <c:pt idx="8">
                  <c:v>-8.4444444444446987E-3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4-4687-9166-B71DBEC2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21632"/>
        <c:axId val="282822192"/>
      </c:scatterChart>
      <c:valAx>
        <c:axId val="2828216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822192"/>
        <c:crosses val="autoZero"/>
        <c:crossBetween val="midCat"/>
      </c:valAx>
      <c:valAx>
        <c:axId val="2828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8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'TA9'!$T$10:$T$19</c:f>
              <c:numCache>
                <c:formatCode>0.00</c:formatCode>
                <c:ptCount val="10"/>
                <c:pt idx="0">
                  <c:v>9.2000000000000082E-2</c:v>
                </c:pt>
                <c:pt idx="1">
                  <c:v>-2.7999999999999581E-2</c:v>
                </c:pt>
                <c:pt idx="2">
                  <c:v>-6.466666666666665E-2</c:v>
                </c:pt>
                <c:pt idx="3">
                  <c:v>1.2000000000000011E-2</c:v>
                </c:pt>
                <c:pt idx="4">
                  <c:v>-1.7999999999999794E-2</c:v>
                </c:pt>
                <c:pt idx="5">
                  <c:v>5.699999999999994E-2</c:v>
                </c:pt>
                <c:pt idx="6">
                  <c:v>3.6285714285714477E-2</c:v>
                </c:pt>
                <c:pt idx="7">
                  <c:v>7.0000000000001172E-3</c:v>
                </c:pt>
                <c:pt idx="8">
                  <c:v>1.4222222222222136E-2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1-4866-8382-1DF5FB81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24432"/>
        <c:axId val="283176736"/>
      </c:scatterChart>
      <c:valAx>
        <c:axId val="2828244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76736"/>
        <c:crosses val="autoZero"/>
        <c:crossBetween val="midCat"/>
      </c:valAx>
      <c:valAx>
        <c:axId val="2831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82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('TA9'!$E$41,'TA9'!$E$43,'TA9'!$E$45,'TA9'!$E$47,'TA9'!$E$49,'TA9'!$E$51,'TA9'!$E$53,'TA9'!$E$55)</c:f>
              <c:numCache>
                <c:formatCode>0.0</c:formatCode>
                <c:ptCount val="8"/>
                <c:pt idx="0">
                  <c:v>0.16340492081927116</c:v>
                </c:pt>
                <c:pt idx="1">
                  <c:v>0.45626170793154253</c:v>
                </c:pt>
                <c:pt idx="2">
                  <c:v>0.74911849504381389</c:v>
                </c:pt>
                <c:pt idx="3">
                  <c:v>1.0419752821560853</c:v>
                </c:pt>
                <c:pt idx="4">
                  <c:v>1.3348320692683566</c:v>
                </c:pt>
                <c:pt idx="5">
                  <c:v>1.627688856380628</c:v>
                </c:pt>
                <c:pt idx="6">
                  <c:v>1.9205456434928994</c:v>
                </c:pt>
                <c:pt idx="7">
                  <c:v>2.2134024306051705</c:v>
                </c:pt>
              </c:numCache>
            </c:numRef>
          </c:xVal>
          <c:yVal>
            <c:numRef>
              <c:f>('TA9'!$G$41,'TA9'!$G$43,'TA9'!$G$45,'TA9'!$G$47,'TA9'!$G$49,'TA9'!$G$51,'TA9'!$G$53,'TA9'!$G$55)</c:f>
              <c:numCache>
                <c:formatCode>0%</c:formatCode>
                <c:ptCount val="8"/>
                <c:pt idx="0">
                  <c:v>0.10389238694905539</c:v>
                </c:pt>
                <c:pt idx="1">
                  <c:v>3.7207872078720734E-2</c:v>
                </c:pt>
                <c:pt idx="2">
                  <c:v>2.2662005244100357E-2</c:v>
                </c:pt>
                <c:pt idx="3">
                  <c:v>1.6292639138240552E-2</c:v>
                </c:pt>
                <c:pt idx="4">
                  <c:v>1.2718099642631894E-2</c:v>
                </c:pt>
                <c:pt idx="5">
                  <c:v>1.0429835651074575E-2</c:v>
                </c:pt>
                <c:pt idx="6">
                  <c:v>8.8394292115131622E-3</c:v>
                </c:pt>
                <c:pt idx="7">
                  <c:v>7.6698782961458342E-3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E-4B71-8554-A24946CC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78976"/>
        <c:axId val="283179536"/>
      </c:scatterChart>
      <c:valAx>
        <c:axId val="28317897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79536"/>
        <c:crosses val="autoZero"/>
        <c:crossBetween val="midCat"/>
      </c:valAx>
      <c:valAx>
        <c:axId val="2831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'TA10'!$M$10:$M$19</c:f>
              <c:numCache>
                <c:formatCode>0.000</c:formatCode>
                <c:ptCount val="10"/>
                <c:pt idx="0">
                  <c:v>1.0756477329259262E-3</c:v>
                </c:pt>
                <c:pt idx="1">
                  <c:v>2.4786665150032102E-3</c:v>
                </c:pt>
                <c:pt idx="2">
                  <c:v>3.7257943212941846E-3</c:v>
                </c:pt>
                <c:pt idx="3">
                  <c:v>-1.155152130576988E-2</c:v>
                </c:pt>
                <c:pt idx="4">
                  <c:v>-1.1270917549354406E-2</c:v>
                </c:pt>
                <c:pt idx="5">
                  <c:v>-6.9527375200720051E-3</c:v>
                </c:pt>
                <c:pt idx="6">
                  <c:v>-6.0062565956547935E-3</c:v>
                </c:pt>
                <c:pt idx="7">
                  <c:v>-2.5488174541071201E-3</c:v>
                </c:pt>
                <c:pt idx="8">
                  <c:v>-3.445190564878753E-3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1-48A9-93E8-66E1FDCE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('TA1'!$E$41,'TA1'!$E$43,'TA1'!$E$45,'TA1'!$E$47,'TA1'!$E$49,'TA1'!$E$51,'TA1'!$E$53,'TA1'!$E$55)</c:f>
              <c:numCache>
                <c:formatCode>0.0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('TA1'!$G$41,'TA1'!$G$43,'TA1'!$G$45,'TA1'!$G$47,'TA1'!$G$49,'TA1'!$G$51,'TA1'!$G$53,'TA1'!$G$55)</c:f>
              <c:numCache>
                <c:formatCode>0.0%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D-4E7D-AC0E-C1FC6BFC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'TA10'!$Y$10:$Y$19</c:f>
              <c:numCache>
                <c:formatCode>0.000</c:formatCode>
                <c:ptCount val="10"/>
                <c:pt idx="0">
                  <c:v>-7.3892322522738493E-3</c:v>
                </c:pt>
                <c:pt idx="1">
                  <c:v>-2.1185583609367432E-2</c:v>
                </c:pt>
                <c:pt idx="2">
                  <c:v>-1.8457491533106E-2</c:v>
                </c:pt>
                <c:pt idx="3">
                  <c:v>-1.4988917321859304E-2</c:v>
                </c:pt>
                <c:pt idx="4">
                  <c:v>-8.3245781069920602E-3</c:v>
                </c:pt>
                <c:pt idx="5">
                  <c:v>-5.4405950549442535E-3</c:v>
                </c:pt>
                <c:pt idx="6">
                  <c:v>-4.4495738517308916E-3</c:v>
                </c:pt>
                <c:pt idx="7">
                  <c:v>-2.8878803264424701E-3</c:v>
                </c:pt>
                <c:pt idx="8">
                  <c:v>-1.7251934653691454E-3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F-4A8A-8812-3FAF4717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5-409F-91B9-61BDC468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'TA11'!$H$10:$H$19</c:f>
              <c:numCache>
                <c:formatCode>0.00</c:formatCode>
                <c:ptCount val="10"/>
                <c:pt idx="0">
                  <c:v>0.42400000000000038</c:v>
                </c:pt>
                <c:pt idx="1">
                  <c:v>0.24900000000000055</c:v>
                </c:pt>
                <c:pt idx="2">
                  <c:v>0.10733333333333395</c:v>
                </c:pt>
                <c:pt idx="3">
                  <c:v>0.23400000000000087</c:v>
                </c:pt>
                <c:pt idx="4">
                  <c:v>0.11400000000000077</c:v>
                </c:pt>
                <c:pt idx="5">
                  <c:v>0.12733333333333441</c:v>
                </c:pt>
                <c:pt idx="6">
                  <c:v>9.4000000000000306E-2</c:v>
                </c:pt>
                <c:pt idx="7">
                  <c:v>3.6500000000000199E-2</c:v>
                </c:pt>
                <c:pt idx="8">
                  <c:v>2.9555555555555557E-2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A-4D4E-97AA-F02FE9DA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81776"/>
        <c:axId val="283182336"/>
      </c:scatterChart>
      <c:valAx>
        <c:axId val="283181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82336"/>
        <c:crosses val="autoZero"/>
        <c:crossBetween val="midCat"/>
      </c:valAx>
      <c:valAx>
        <c:axId val="2831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'TA11'!$T$10:$T$19</c:f>
              <c:numCache>
                <c:formatCode>0.00</c:formatCode>
                <c:ptCount val="10"/>
                <c:pt idx="0">
                  <c:v>8.9999999999994529E-3</c:v>
                </c:pt>
                <c:pt idx="1">
                  <c:v>-0.16100000000000048</c:v>
                </c:pt>
                <c:pt idx="2">
                  <c:v>-0.2676666666666665</c:v>
                </c:pt>
                <c:pt idx="3">
                  <c:v>-0.25100000000000033</c:v>
                </c:pt>
                <c:pt idx="4">
                  <c:v>-0.2370000000000001</c:v>
                </c:pt>
                <c:pt idx="5">
                  <c:v>-9.1000000000000192E-2</c:v>
                </c:pt>
                <c:pt idx="6">
                  <c:v>3.2857142857136701E-3</c:v>
                </c:pt>
                <c:pt idx="7">
                  <c:v>1.8999999999999684E-2</c:v>
                </c:pt>
                <c:pt idx="8">
                  <c:v>1.7888888888888399E-2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E-4B1C-A094-E7D9260B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84576"/>
        <c:axId val="283185136"/>
      </c:scatterChart>
      <c:valAx>
        <c:axId val="2831845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85136"/>
        <c:crosses val="autoZero"/>
        <c:crossBetween val="midCat"/>
      </c:valAx>
      <c:valAx>
        <c:axId val="2831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('TA11'!$E$41,'TA11'!$E$43,'TA11'!$E$45,'TA11'!$E$47,'TA11'!$E$49,'TA11'!$E$51,'TA11'!$E$53,'TA11'!$E$55)</c:f>
              <c:numCache>
                <c:formatCode>0.0</c:formatCode>
                <c:ptCount val="8"/>
                <c:pt idx="0">
                  <c:v>0.19062348519157105</c:v>
                </c:pt>
                <c:pt idx="1">
                  <c:v>0.54123787883269181</c:v>
                </c:pt>
                <c:pt idx="2">
                  <c:v>0.8918522724738126</c:v>
                </c:pt>
                <c:pt idx="3">
                  <c:v>1.2424666661149335</c:v>
                </c:pt>
                <c:pt idx="4">
                  <c:v>1.5930810597560543</c:v>
                </c:pt>
                <c:pt idx="5">
                  <c:v>1.9436954533971751</c:v>
                </c:pt>
                <c:pt idx="6">
                  <c:v>2.2943098470382957</c:v>
                </c:pt>
                <c:pt idx="7">
                  <c:v>2.6449242406794164</c:v>
                </c:pt>
              </c:numCache>
            </c:numRef>
          </c:xVal>
          <c:yVal>
            <c:numRef>
              <c:f>('TA11'!$G$41,'TA11'!$G$43,'TA11'!$G$45,'TA11'!$G$47,'TA11'!$G$49,'TA11'!$G$51,'TA11'!$G$53,'TA11'!$G$55)</c:f>
              <c:numCache>
                <c:formatCode>0%</c:formatCode>
                <c:ptCount val="8"/>
                <c:pt idx="0">
                  <c:v>8.0348380765456195E-2</c:v>
                </c:pt>
                <c:pt idx="1">
                  <c:v>2.8298626112503139E-2</c:v>
                </c:pt>
                <c:pt idx="2">
                  <c:v>1.7173571054011474E-2</c:v>
                </c:pt>
                <c:pt idx="3">
                  <c:v>1.2327323371099527E-2</c:v>
                </c:pt>
                <c:pt idx="4">
                  <c:v>9.6142555190230489E-3</c:v>
                </c:pt>
                <c:pt idx="5">
                  <c:v>7.8799836385072819E-3</c:v>
                </c:pt>
                <c:pt idx="6">
                  <c:v>6.6757715357331415E-3</c:v>
                </c:pt>
                <c:pt idx="7">
                  <c:v>5.7908230925646969E-3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6-4CA1-9331-2F4903E51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87376"/>
        <c:axId val="283187936"/>
      </c:scatterChart>
      <c:valAx>
        <c:axId val="28318737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87936"/>
        <c:crosses val="autoZero"/>
        <c:crossBetween val="midCat"/>
      </c:valAx>
      <c:valAx>
        <c:axId val="2831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'TA12'!$M$10:$M$19</c:f>
              <c:numCache>
                <c:formatCode>0.000</c:formatCode>
                <c:ptCount val="10"/>
                <c:pt idx="0">
                  <c:v>4.442892809911482E-3</c:v>
                </c:pt>
                <c:pt idx="1">
                  <c:v>8.8857856198230074E-3</c:v>
                </c:pt>
                <c:pt idx="2">
                  <c:v>8.1842762287843637E-3</c:v>
                </c:pt>
                <c:pt idx="3">
                  <c:v>5.4951568964695082E-3</c:v>
                </c:pt>
                <c:pt idx="4">
                  <c:v>6.5006536902915656E-3</c:v>
                </c:pt>
                <c:pt idx="5">
                  <c:v>6.8592029346001941E-3</c:v>
                </c:pt>
                <c:pt idx="6">
                  <c:v>1.970907336727661E-3</c:v>
                </c:pt>
                <c:pt idx="7">
                  <c:v>1.8706917094364205E-3</c:v>
                </c:pt>
                <c:pt idx="8">
                  <c:v>5.9758207384775521E-4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D-4B82-98ED-4E57D76E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'TA12'!$Y$10:$Y$19</c:f>
              <c:numCache>
                <c:formatCode>0.000</c:formatCode>
                <c:ptCount val="10"/>
                <c:pt idx="0">
                  <c:v>-7.0150939103865448E-3</c:v>
                </c:pt>
                <c:pt idx="1">
                  <c:v>1.7070061848607369E-2</c:v>
                </c:pt>
                <c:pt idx="2">
                  <c:v>7.0150939103866073E-3</c:v>
                </c:pt>
                <c:pt idx="3">
                  <c:v>9.1196220835025547E-3</c:v>
                </c:pt>
                <c:pt idx="4">
                  <c:v>3.0866413205701249E-3</c:v>
                </c:pt>
                <c:pt idx="5">
                  <c:v>-1.7148007336500277E-3</c:v>
                </c:pt>
                <c:pt idx="6">
                  <c:v>-1.7370708730480927E-3</c:v>
                </c:pt>
                <c:pt idx="7">
                  <c:v>-8.1842762287841577E-4</c:v>
                </c:pt>
                <c:pt idx="8">
                  <c:v>-9.3534585471821024E-4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A-457F-AE43-F9FEA9E5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5-4835-83CA-7BE2068F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'TA13'!$M$10:$M$19</c:f>
              <c:numCache>
                <c:formatCode>0.000</c:formatCode>
                <c:ptCount val="10"/>
                <c:pt idx="0">
                  <c:v>9.6808295963335001E-3</c:v>
                </c:pt>
                <c:pt idx="1">
                  <c:v>-1.3468980307942184E-2</c:v>
                </c:pt>
                <c:pt idx="2">
                  <c:v>-4.6611401760123941E-3</c:v>
                </c:pt>
                <c:pt idx="3">
                  <c:v>9.1196220835026791E-4</c:v>
                </c:pt>
                <c:pt idx="4">
                  <c:v>-3.3204777842496098E-3</c:v>
                </c:pt>
                <c:pt idx="5">
                  <c:v>-2.4007210271100345E-3</c:v>
                </c:pt>
                <c:pt idx="6">
                  <c:v>-3.2803915333331135E-3</c:v>
                </c:pt>
                <c:pt idx="7">
                  <c:v>-1.7186980080446917E-3</c:v>
                </c:pt>
                <c:pt idx="8">
                  <c:v>-1.0236840743304827E-3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6-415A-88A2-1164EE72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'TA13'!$Y$10:$Y$19</c:f>
              <c:numCache>
                <c:formatCode>0.000</c:formatCode>
                <c:ptCount val="10"/>
                <c:pt idx="0">
                  <c:v>2.1700023829462435E-2</c:v>
                </c:pt>
                <c:pt idx="1">
                  <c:v>1.3515747600678111E-2</c:v>
                </c:pt>
                <c:pt idx="2">
                  <c:v>1.2502456258066704E-2</c:v>
                </c:pt>
                <c:pt idx="3">
                  <c:v>5.214553140053993E-3</c:v>
                </c:pt>
                <c:pt idx="4">
                  <c:v>3.6478488334009884E-3</c:v>
                </c:pt>
                <c:pt idx="5">
                  <c:v>7.7477814965824779E-3</c:v>
                </c:pt>
                <c:pt idx="6">
                  <c:v>4.6633671899522118E-3</c:v>
                </c:pt>
                <c:pt idx="7">
                  <c:v>2.1162199962999387E-3</c:v>
                </c:pt>
                <c:pt idx="8">
                  <c:v>1.1743786842573162E-3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B-46EE-B2BB-EAFA2F93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Abweichung zum Mittel nach 10 Messungen [ml]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'TA2'!$H$10:$H$19</c:f>
              <c:numCache>
                <c:formatCode>0.00</c:formatCode>
                <c:ptCount val="10"/>
                <c:pt idx="0">
                  <c:v>-0.19399999999999951</c:v>
                </c:pt>
                <c:pt idx="1">
                  <c:v>-8.9999999999994529E-3</c:v>
                </c:pt>
                <c:pt idx="2">
                  <c:v>0.14266666666666694</c:v>
                </c:pt>
                <c:pt idx="3">
                  <c:v>0.12599999999999989</c:v>
                </c:pt>
                <c:pt idx="4">
                  <c:v>0.14800000000000058</c:v>
                </c:pt>
                <c:pt idx="5">
                  <c:v>0.13600000000000012</c:v>
                </c:pt>
                <c:pt idx="6">
                  <c:v>9.3142857142857416E-2</c:v>
                </c:pt>
                <c:pt idx="7">
                  <c:v>6.3500000000000334E-2</c:v>
                </c:pt>
                <c:pt idx="8">
                  <c:v>2.488888888888896E-2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6-4A4A-86D0-2D7B0A60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6704"/>
        <c:axId val="280477264"/>
      </c:scatterChart>
      <c:valAx>
        <c:axId val="2804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7264"/>
        <c:crosses val="autoZero"/>
        <c:crossBetween val="midCat"/>
      </c:valAx>
      <c:valAx>
        <c:axId val="280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E-41A1-B770-6E40D2B5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'TA14'!$M$10:$M$19</c:f>
              <c:numCache>
                <c:formatCode>0.000</c:formatCode>
                <c:ptCount val="10"/>
                <c:pt idx="0">
                  <c:v>-9.353458547182102E-3</c:v>
                </c:pt>
                <c:pt idx="1">
                  <c:v>-8.6519491561434392E-3</c:v>
                </c:pt>
                <c:pt idx="2">
                  <c:v>-7.6386578135320526E-3</c:v>
                </c:pt>
                <c:pt idx="3">
                  <c:v>-8.1842762287843648E-4</c:v>
                </c:pt>
                <c:pt idx="4">
                  <c:v>5.6120751283094685E-4</c:v>
                </c:pt>
                <c:pt idx="5">
                  <c:v>4.5208382978046795E-3</c:v>
                </c:pt>
                <c:pt idx="6">
                  <c:v>2.8060375641546305E-3</c:v>
                </c:pt>
                <c:pt idx="7">
                  <c:v>1.812232593516523E-3</c:v>
                </c:pt>
                <c:pt idx="8">
                  <c:v>1.5069460992682333E-3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9-43D1-9975-F0915750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'TA14'!$Y$10:$Y$19</c:f>
              <c:numCache>
                <c:formatCode>0.000</c:formatCode>
                <c:ptCount val="10"/>
                <c:pt idx="0">
                  <c:v>1.0008200645484838E-2</c:v>
                </c:pt>
                <c:pt idx="1">
                  <c:v>5.7991442992529028E-3</c:v>
                </c:pt>
                <c:pt idx="2">
                  <c:v>-9.0416765956091911E-4</c:v>
                </c:pt>
                <c:pt idx="3">
                  <c:v>-2.8060375641545266E-4</c:v>
                </c:pt>
                <c:pt idx="4">
                  <c:v>-2.4318992222673256E-3</c:v>
                </c:pt>
                <c:pt idx="5">
                  <c:v>-3.0866413205700833E-3</c:v>
                </c:pt>
                <c:pt idx="6">
                  <c:v>-2.3517267204343746E-3</c:v>
                </c:pt>
                <c:pt idx="7">
                  <c:v>-3.3789369001695278E-3</c:v>
                </c:pt>
                <c:pt idx="8">
                  <c:v>-2.878786686188268E-3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8-4DB7-BF13-9C5FB970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A-4339-8E3B-3AD6B02B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'TA15'!$M$10:$M$19</c:f>
              <c:numCache>
                <c:formatCode>0.000</c:formatCode>
                <c:ptCount val="10"/>
                <c:pt idx="0">
                  <c:v>1.2159496111336212E-3</c:v>
                </c:pt>
                <c:pt idx="1">
                  <c:v>5.1444022009497926E-4</c:v>
                </c:pt>
                <c:pt idx="2">
                  <c:v>-5.4873623476802014E-3</c:v>
                </c:pt>
                <c:pt idx="3">
                  <c:v>-7.7166033014255194E-4</c:v>
                </c:pt>
                <c:pt idx="4">
                  <c:v>1.3094841966054735E-3</c:v>
                </c:pt>
                <c:pt idx="5">
                  <c:v>5.1444022009497926E-4</c:v>
                </c:pt>
                <c:pt idx="6">
                  <c:v>2.1512954658518524E-3</c:v>
                </c:pt>
                <c:pt idx="7">
                  <c:v>1.6836225384927574E-3</c:v>
                </c:pt>
                <c:pt idx="8">
                  <c:v>1.1120222939427552E-3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C-473B-9984-69B007ECE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'TA15'!$Y$10:$Y$19</c:f>
              <c:numCache>
                <c:formatCode>0.000</c:formatCode>
                <c:ptCount val="10"/>
                <c:pt idx="0">
                  <c:v>-8.3713453997279665E-3</c:v>
                </c:pt>
                <c:pt idx="1">
                  <c:v>-2.2915973440596096E-3</c:v>
                </c:pt>
                <c:pt idx="2">
                  <c:v>-5.0976349082142401E-3</c:v>
                </c:pt>
                <c:pt idx="3">
                  <c:v>-5.3314713718937874E-3</c:v>
                </c:pt>
                <c:pt idx="4">
                  <c:v>-8.2778108142561539E-3</c:v>
                </c:pt>
                <c:pt idx="5">
                  <c:v>-4.3961255171755774E-3</c:v>
                </c:pt>
                <c:pt idx="6">
                  <c:v>-6.1666015993207778E-3</c:v>
                </c:pt>
                <c:pt idx="7">
                  <c:v>-3.5776978942971618E-3</c:v>
                </c:pt>
                <c:pt idx="8">
                  <c:v>-3.68941976027746E-4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3-42FF-A4DA-0865F881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F-47D7-9FD8-935F563C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'TA16'!$M$10:$M$19</c:f>
              <c:numCache>
                <c:formatCode>0.000</c:formatCode>
                <c:ptCount val="10"/>
                <c:pt idx="0">
                  <c:v>-1.0990313792938933E-2</c:v>
                </c:pt>
                <c:pt idx="1">
                  <c:v>-9.1196220835025321E-3</c:v>
                </c:pt>
                <c:pt idx="2">
                  <c:v>-8.6519491561434184E-3</c:v>
                </c:pt>
                <c:pt idx="3">
                  <c:v>-7.4827668377456602E-3</c:v>
                </c:pt>
                <c:pt idx="4">
                  <c:v>-5.1911694936860719E-3</c:v>
                </c:pt>
                <c:pt idx="5">
                  <c:v>-2.8839830520478059E-3</c:v>
                </c:pt>
                <c:pt idx="6">
                  <c:v>-1.970907336727661E-3</c:v>
                </c:pt>
                <c:pt idx="7">
                  <c:v>-3.1567922596739515E-3</c:v>
                </c:pt>
                <c:pt idx="8">
                  <c:v>-1.7407825629477806E-3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A-47D0-98B6-ED85430A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'TA16'!$Y$10:$Y$19</c:f>
              <c:numCache>
                <c:formatCode>0.000</c:formatCode>
                <c:ptCount val="10"/>
                <c:pt idx="0">
                  <c:v>1.7537734775966422E-2</c:v>
                </c:pt>
                <c:pt idx="1">
                  <c:v>1.5900879530209553E-2</c:v>
                </c:pt>
                <c:pt idx="2">
                  <c:v>7.560712325638836E-3</c:v>
                </c:pt>
                <c:pt idx="3">
                  <c:v>-2.2214464049557623E-3</c:v>
                </c:pt>
                <c:pt idx="4">
                  <c:v>-6.5006536902915656E-3</c:v>
                </c:pt>
                <c:pt idx="5">
                  <c:v>-4.0531653704456048E-3</c:v>
                </c:pt>
                <c:pt idx="6">
                  <c:v>-3.0398740278341986E-3</c:v>
                </c:pt>
                <c:pt idx="7">
                  <c:v>-3.0398740278341986E-3</c:v>
                </c:pt>
                <c:pt idx="8">
                  <c:v>-2.5202374418796399E-3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1-498A-92D3-D5164BDB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9-4C1A-B716-B71A28F0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Abweichung zum Mittel nach 10 Messungen [ml]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'TA2'!$T$10:$T$19</c:f>
              <c:numCache>
                <c:formatCode>0.00</c:formatCode>
                <c:ptCount val="10"/>
                <c:pt idx="0">
                  <c:v>0.32200000000000006</c:v>
                </c:pt>
                <c:pt idx="1">
                  <c:v>0.2970000000000006</c:v>
                </c:pt>
                <c:pt idx="2">
                  <c:v>0.32200000000000051</c:v>
                </c:pt>
                <c:pt idx="3">
                  <c:v>0.17950000000000044</c:v>
                </c:pt>
                <c:pt idx="4">
                  <c:v>9.2000000000000526E-2</c:v>
                </c:pt>
                <c:pt idx="5">
                  <c:v>4.7000000000000153E-2</c:v>
                </c:pt>
                <c:pt idx="6">
                  <c:v>4.6285714285714263E-2</c:v>
                </c:pt>
                <c:pt idx="7">
                  <c:v>1.3250000000000206E-2</c:v>
                </c:pt>
                <c:pt idx="8">
                  <c:v>1.422222222222258E-2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4-40DA-A646-2D0FF9CB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04224"/>
        <c:axId val="280404784"/>
      </c:scatterChart>
      <c:valAx>
        <c:axId val="2804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04784"/>
        <c:crosses val="autoZero"/>
        <c:crossBetween val="midCat"/>
      </c:valAx>
      <c:valAx>
        <c:axId val="2804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'TA17'!$M$10:$M$19</c:f>
              <c:numCache>
                <c:formatCode>0.000</c:formatCode>
                <c:ptCount val="10"/>
                <c:pt idx="0">
                  <c:v>1.0662942743787575E-2</c:v>
                </c:pt>
                <c:pt idx="1">
                  <c:v>3.4140123697214619E-3</c:v>
                </c:pt>
                <c:pt idx="2">
                  <c:v>-9.3534585471810629E-5</c:v>
                </c:pt>
                <c:pt idx="3">
                  <c:v>-1.964226294908231E-3</c:v>
                </c:pt>
                <c:pt idx="4">
                  <c:v>-1.8706917094363994E-3</c:v>
                </c:pt>
                <c:pt idx="5">
                  <c:v>-4.0531653704453354E-4</c:v>
                </c:pt>
                <c:pt idx="6">
                  <c:v>-5.6120751283092604E-4</c:v>
                </c:pt>
                <c:pt idx="7">
                  <c:v>-3.5075469551934178E-5</c:v>
                </c:pt>
                <c:pt idx="8">
                  <c:v>5.3002931767365594E-4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2-49E8-AAD5-71F8D85C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'TA17'!$Y$10:$Y$19</c:f>
              <c:numCache>
                <c:formatCode>0.000</c:formatCode>
                <c:ptCount val="10"/>
                <c:pt idx="0">
                  <c:v>2.759270271418725E-3</c:v>
                </c:pt>
                <c:pt idx="1">
                  <c:v>9.3066912544461748E-3</c:v>
                </c:pt>
                <c:pt idx="2">
                  <c:v>4.3181800292824025E-3</c:v>
                </c:pt>
                <c:pt idx="3">
                  <c:v>2.8761885032585195E-3</c:v>
                </c:pt>
                <c:pt idx="4">
                  <c:v>-1.6368552457568315E-3</c:v>
                </c:pt>
                <c:pt idx="5">
                  <c:v>-4.3649473220182451E-4</c:v>
                </c:pt>
                <c:pt idx="6">
                  <c:v>-2.4719854731836556E-4</c:v>
                </c:pt>
                <c:pt idx="7">
                  <c:v>8.3011944606242835E-4</c:v>
                </c:pt>
                <c:pt idx="8">
                  <c:v>3.68941976027746E-4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9-48D4-BB97-C214F7F3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A-4F12-BC71-D6E324EF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'TA18'!$M$10:$M$19</c:f>
              <c:numCache>
                <c:formatCode>0.000</c:formatCode>
                <c:ptCount val="10"/>
                <c:pt idx="0">
                  <c:v>5.144402200950208E-3</c:v>
                </c:pt>
                <c:pt idx="1">
                  <c:v>2.3383646367956812E-4</c:v>
                </c:pt>
                <c:pt idx="2">
                  <c:v>-5.3002931767365171E-3</c:v>
                </c:pt>
                <c:pt idx="3">
                  <c:v>-2.9229557959944042E-3</c:v>
                </c:pt>
                <c:pt idx="4">
                  <c:v>-6.5474209830275758E-4</c:v>
                </c:pt>
                <c:pt idx="5">
                  <c:v>-1.4809642699705012E-3</c:v>
                </c:pt>
                <c:pt idx="6">
                  <c:v>-2.2047438004072291E-3</c:v>
                </c:pt>
                <c:pt idx="7">
                  <c:v>-9.3534585471821024E-4</c:v>
                </c:pt>
                <c:pt idx="8">
                  <c:v>1.0392731719090762E-4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D-4117-A196-16A232FE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'TA18'!$Y$10:$Y$19</c:f>
              <c:numCache>
                <c:formatCode>0.000</c:formatCode>
                <c:ptCount val="10"/>
                <c:pt idx="0">
                  <c:v>-9.1196220835025547E-3</c:v>
                </c:pt>
                <c:pt idx="1">
                  <c:v>-1.2393332575016259E-2</c:v>
                </c:pt>
                <c:pt idx="2">
                  <c:v>-7.4048213498524645E-3</c:v>
                </c:pt>
                <c:pt idx="3">
                  <c:v>-3.5075469551932106E-4</c:v>
                </c:pt>
                <c:pt idx="4">
                  <c:v>2.3383646367954736E-4</c:v>
                </c:pt>
                <c:pt idx="5">
                  <c:v>-1.1691823183977575E-3</c:v>
                </c:pt>
                <c:pt idx="6">
                  <c:v>-4.4428928099115037E-3</c:v>
                </c:pt>
                <c:pt idx="7">
                  <c:v>-1.4614778979972021E-3</c:v>
                </c:pt>
                <c:pt idx="8">
                  <c:v>-4.4169109806138336E-4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8-4DCD-B127-4A50BE4D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B-42DA-8AA8-BA201189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'TA19'!$M$10:$M$19</c:f>
              <c:numCache>
                <c:formatCode>0.000</c:formatCode>
                <c:ptCount val="10"/>
                <c:pt idx="0">
                  <c:v>2.3944853880786158E-2</c:v>
                </c:pt>
                <c:pt idx="1">
                  <c:v>1.0382338987372123E-2</c:v>
                </c:pt>
                <c:pt idx="2">
                  <c:v>6.0173916653538159E-3</c:v>
                </c:pt>
                <c:pt idx="3">
                  <c:v>6.5240373366595083E-3</c:v>
                </c:pt>
                <c:pt idx="4">
                  <c:v>5.7056097137810711E-3</c:v>
                </c:pt>
                <c:pt idx="5">
                  <c:v>1.964226294908231E-3</c:v>
                </c:pt>
                <c:pt idx="6">
                  <c:v>1.830605458519924E-3</c:v>
                </c:pt>
                <c:pt idx="7">
                  <c:v>6.1966662875080256E-4</c:v>
                </c:pt>
                <c:pt idx="8">
                  <c:v>-4.2610200048274826E-4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0-4249-A33C-A361A368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'TA19'!$Y$10:$Y$19</c:f>
              <c:numCache>
                <c:formatCode>0.000</c:formatCode>
                <c:ptCount val="10"/>
                <c:pt idx="0">
                  <c:v>1.2019194233128975E-2</c:v>
                </c:pt>
                <c:pt idx="1">
                  <c:v>8.277810814256133E-3</c:v>
                </c:pt>
                <c:pt idx="2">
                  <c:v>6.0953371532469908E-3</c:v>
                </c:pt>
                <c:pt idx="3">
                  <c:v>4.7702638590628619E-3</c:v>
                </c:pt>
                <c:pt idx="4">
                  <c:v>3.5075469551932932E-3</c:v>
                </c:pt>
                <c:pt idx="5">
                  <c:v>1.340662391762785E-3</c:v>
                </c:pt>
                <c:pt idx="6">
                  <c:v>-4.0754355098435039E-4</c:v>
                </c:pt>
                <c:pt idx="7">
                  <c:v>2.1045281731160506E-4</c:v>
                </c:pt>
                <c:pt idx="8">
                  <c:v>-8.833821961227252E-5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B-49CE-B27D-EE95BF8F7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D-49B0-B40D-9D1BA5EA8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'TA20'!$M$10:$M$19</c:f>
              <c:numCache>
                <c:formatCode>0.000</c:formatCode>
                <c:ptCount val="10"/>
                <c:pt idx="0">
                  <c:v>2.286920614786021E-2</c:v>
                </c:pt>
                <c:pt idx="1">
                  <c:v>1.0943546500203048E-2</c:v>
                </c:pt>
                <c:pt idx="2">
                  <c:v>1.4295202479609949E-2</c:v>
                </c:pt>
                <c:pt idx="3">
                  <c:v>1.222964705044058E-2</c:v>
                </c:pt>
                <c:pt idx="4">
                  <c:v>2.2915973440596304E-3</c:v>
                </c:pt>
                <c:pt idx="5">
                  <c:v>5.7679661040954048E-4</c:v>
                </c:pt>
                <c:pt idx="6">
                  <c:v>2.8728479823484097E-4</c:v>
                </c:pt>
                <c:pt idx="7">
                  <c:v>1.2861005502374481E-4</c:v>
                </c:pt>
                <c:pt idx="8">
                  <c:v>-1.2419314404313949E-3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1-4244-985D-A0F00965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('TA2'!$E$41,'TA2'!$E$43,'TA2'!$E$45,'TA2'!$E$47,'TA2'!$E$49,'TA2'!$E$51,'TA2'!$E$53,'TA2'!$E$55)</c:f>
              <c:numCache>
                <c:formatCode>0.0</c:formatCode>
                <c:ptCount val="8"/>
                <c:pt idx="0">
                  <c:v>0.14376265787018874</c:v>
                </c:pt>
                <c:pt idx="1">
                  <c:v>0.45626170793154242</c:v>
                </c:pt>
                <c:pt idx="2">
                  <c:v>0.76876075799289612</c:v>
                </c:pt>
                <c:pt idx="3">
                  <c:v>1.0812598080542499</c:v>
                </c:pt>
                <c:pt idx="4">
                  <c:v>1.3937588581156035</c:v>
                </c:pt>
                <c:pt idx="5">
                  <c:v>1.7062579081769571</c:v>
                </c:pt>
                <c:pt idx="6">
                  <c:v>2.0187569582383107</c:v>
                </c:pt>
                <c:pt idx="7">
                  <c:v>2.3312560082996643</c:v>
                </c:pt>
              </c:numCache>
            </c:numRef>
          </c:xVal>
          <c:yVal>
            <c:numRef>
              <c:f>('TA2'!$G$41,'TA2'!$G$43,'TA2'!$G$45,'TA2'!$G$47,'TA2'!$G$49,'TA2'!$G$51,'TA2'!$G$53,'TA2'!$G$55)</c:f>
              <c:numCache>
                <c:formatCode>0%</c:formatCode>
                <c:ptCount val="8"/>
                <c:pt idx="0">
                  <c:v>8.6857514638907077E-2</c:v>
                </c:pt>
                <c:pt idx="1">
                  <c:v>2.7367773677736872E-2</c:v>
                </c:pt>
                <c:pt idx="2">
                  <c:v>1.6242851928458434E-2</c:v>
                </c:pt>
                <c:pt idx="3">
                  <c:v>1.1548442906574382E-2</c:v>
                </c:pt>
                <c:pt idx="4">
                  <c:v>8.9591302597141036E-3</c:v>
                </c:pt>
                <c:pt idx="5">
                  <c:v>7.3182765047693369E-3</c:v>
                </c:pt>
                <c:pt idx="6">
                  <c:v>6.1854237131076422E-3</c:v>
                </c:pt>
                <c:pt idx="7">
                  <c:v>5.3562831006259935E-3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5-458F-B70C-E9F7C7E9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07024"/>
        <c:axId val="280407584"/>
      </c:scatterChart>
      <c:valAx>
        <c:axId val="2804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07584"/>
        <c:crosses val="autoZero"/>
        <c:crossBetween val="midCat"/>
      </c:valAx>
      <c:valAx>
        <c:axId val="2804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0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'TA20'!$Y$10:$Y$19</c:f>
              <c:numCache>
                <c:formatCode>0.000</c:formatCode>
                <c:ptCount val="10"/>
                <c:pt idx="0">
                  <c:v>-3.1334086133059883E-3</c:v>
                </c:pt>
                <c:pt idx="1">
                  <c:v>-3.1334086133059883E-3</c:v>
                </c:pt>
                <c:pt idx="2">
                  <c:v>-3.4451905648787318E-3</c:v>
                </c:pt>
                <c:pt idx="3">
                  <c:v>-5.4717732501015038E-3</c:v>
                </c:pt>
                <c:pt idx="4">
                  <c:v>-2.6657356859468729E-3</c:v>
                </c:pt>
                <c:pt idx="5">
                  <c:v>-7.8101378868970393E-3</c:v>
                </c:pt>
                <c:pt idx="6">
                  <c:v>-3.8683232134417173E-3</c:v>
                </c:pt>
                <c:pt idx="7">
                  <c:v>-3.3087859610656592E-3</c:v>
                </c:pt>
                <c:pt idx="8">
                  <c:v>-7.9504397651047345E-4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1-4319-B5D6-B5D2A107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0-48F7-BDD5-90CDEDC9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'TA21'!$M$10:$M$19</c:f>
              <c:numCache>
                <c:formatCode>0.000</c:formatCode>
                <c:ptCount val="10"/>
                <c:pt idx="0">
                  <c:v>1.968903024181836E-2</c:v>
                </c:pt>
                <c:pt idx="1">
                  <c:v>5.4250059573656599E-3</c:v>
                </c:pt>
                <c:pt idx="2">
                  <c:v>2.5410229053178333E-3</c:v>
                </c:pt>
                <c:pt idx="3">
                  <c:v>-1.7070061848606999E-3</c:v>
                </c:pt>
                <c:pt idx="4">
                  <c:v>4.6767292735926084E-5</c:v>
                </c:pt>
                <c:pt idx="5">
                  <c:v>7.4827668377456808E-4</c:v>
                </c:pt>
                <c:pt idx="6">
                  <c:v>-1.9575452530888218E-3</c:v>
                </c:pt>
                <c:pt idx="7">
                  <c:v>3.390628723353499E-4</c:v>
                </c:pt>
                <c:pt idx="8">
                  <c:v>6.7033119588137181E-4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6-4C43-81AD-F9C7E0BF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'TA21'!$Y$10:$Y$19</c:f>
              <c:numCache>
                <c:formatCode>0.000</c:formatCode>
                <c:ptCount val="10"/>
                <c:pt idx="0">
                  <c:v>1.5947646822945478E-2</c:v>
                </c:pt>
                <c:pt idx="1">
                  <c:v>6.5941882757633765E-3</c:v>
                </c:pt>
                <c:pt idx="2">
                  <c:v>5.0352785178997004E-3</c:v>
                </c:pt>
                <c:pt idx="3">
                  <c:v>2.8060375641547343E-4</c:v>
                </c:pt>
                <c:pt idx="4">
                  <c:v>-2.338364636795058E-4</c:v>
                </c:pt>
                <c:pt idx="5">
                  <c:v>-8.1063307408906708E-4</c:v>
                </c:pt>
                <c:pt idx="6">
                  <c:v>5.1444022009502078E-4</c:v>
                </c:pt>
                <c:pt idx="7">
                  <c:v>-6.5474209830271594E-4</c:v>
                </c:pt>
                <c:pt idx="8">
                  <c:v>1.5069460992685448E-4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E-4EA6-BFDF-91C39600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8-4E33-92FE-5EFBD4B7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'TA22'!$M$10:$M$19</c:f>
              <c:numCache>
                <c:formatCode>0.000</c:formatCode>
                <c:ptCount val="10"/>
                <c:pt idx="0">
                  <c:v>9.0260874980306605E-3</c:v>
                </c:pt>
                <c:pt idx="1">
                  <c:v>-8.5116472779357445E-3</c:v>
                </c:pt>
                <c:pt idx="2">
                  <c:v>-7.6542469111106877E-3</c:v>
                </c:pt>
                <c:pt idx="3">
                  <c:v>-3.9518362361844455E-3</c:v>
                </c:pt>
                <c:pt idx="4">
                  <c:v>-2.1980627585877783E-3</c:v>
                </c:pt>
                <c:pt idx="5">
                  <c:v>-7.9504397651047345E-4</c:v>
                </c:pt>
                <c:pt idx="6">
                  <c:v>-3.6010815406651042E-3</c:v>
                </c:pt>
                <c:pt idx="7">
                  <c:v>-2.6657356859468937E-3</c:v>
                </c:pt>
                <c:pt idx="8">
                  <c:v>-4.3129836634228636E-4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C-4769-9637-6C42AB68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'TA22'!$Y$10:$Y$19</c:f>
              <c:numCache>
                <c:formatCode>0.000</c:formatCode>
                <c:ptCount val="10"/>
                <c:pt idx="0">
                  <c:v>1.4217256991716836E-2</c:v>
                </c:pt>
                <c:pt idx="1">
                  <c:v>5.0976349082142818E-3</c:v>
                </c:pt>
                <c:pt idx="2">
                  <c:v>3.3048886866710162E-3</c:v>
                </c:pt>
                <c:pt idx="3">
                  <c:v>5.7991442992529237E-3</c:v>
                </c:pt>
                <c:pt idx="4">
                  <c:v>5.42500595736564E-3</c:v>
                </c:pt>
                <c:pt idx="5">
                  <c:v>3.5387251503506052E-3</c:v>
                </c:pt>
                <c:pt idx="6">
                  <c:v>-2.1379333822125771E-4</c:v>
                </c:pt>
                <c:pt idx="7">
                  <c:v>1.0054967938220992E-3</c:v>
                </c:pt>
                <c:pt idx="8">
                  <c:v>2.4215064905482495E-3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B-4244-8190-9FE039EA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A-4A90-92E5-F3DD2A9B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'TA23'!$M$10:$M$19</c:f>
              <c:numCache>
                <c:formatCode>0.000</c:formatCode>
                <c:ptCount val="10"/>
                <c:pt idx="0">
                  <c:v>-1.3562514893414826E-3</c:v>
                </c:pt>
                <c:pt idx="1">
                  <c:v>-3.9284525898165244E-3</c:v>
                </c:pt>
                <c:pt idx="2">
                  <c:v>-6.032980762932471E-3</c:v>
                </c:pt>
                <c:pt idx="3">
                  <c:v>-7.4359995450097973E-3</c:v>
                </c:pt>
                <c:pt idx="4">
                  <c:v>-6.78125744670706E-3</c:v>
                </c:pt>
                <c:pt idx="5">
                  <c:v>-6.5785991781847613E-3</c:v>
                </c:pt>
                <c:pt idx="6">
                  <c:v>-4.0286682171077233E-3</c:v>
                </c:pt>
                <c:pt idx="7">
                  <c:v>-2.1162199962999595E-3</c:v>
                </c:pt>
                <c:pt idx="8">
                  <c:v>7.7425851307230025E-4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4-4A9E-BC81-32161424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'TA23'!$Y$10:$Y$19</c:f>
              <c:numCache>
                <c:formatCode>0.000</c:formatCode>
                <c:ptCount val="10"/>
                <c:pt idx="0">
                  <c:v>5.4998336257430717E-2</c:v>
                </c:pt>
                <c:pt idx="1">
                  <c:v>2.5768778297486673E-2</c:v>
                </c:pt>
                <c:pt idx="2">
                  <c:v>7.1398066910156668E-3</c:v>
                </c:pt>
                <c:pt idx="3">
                  <c:v>2.8528048568905355E-3</c:v>
                </c:pt>
                <c:pt idx="4">
                  <c:v>7.763370594161113E-3</c:v>
                </c:pt>
                <c:pt idx="5">
                  <c:v>5.5808969331519499E-3</c:v>
                </c:pt>
                <c:pt idx="6">
                  <c:v>5.7590580483363862E-3</c:v>
                </c:pt>
                <c:pt idx="7">
                  <c:v>5.3080877255258455E-3</c:v>
                </c:pt>
                <c:pt idx="8">
                  <c:v>-4.4688746392090075E-4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D-47C2-A07B-2F45928E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'TA3'!$H$10:$H$19</c:f>
              <c:numCache>
                <c:formatCode>0.00</c:formatCode>
                <c:ptCount val="10"/>
                <c:pt idx="0">
                  <c:v>0.14100000000000046</c:v>
                </c:pt>
                <c:pt idx="1">
                  <c:v>7.1000000000000618E-2</c:v>
                </c:pt>
                <c:pt idx="2">
                  <c:v>1.4333333333334419E-2</c:v>
                </c:pt>
                <c:pt idx="3">
                  <c:v>-8.9999999999994529E-3</c:v>
                </c:pt>
                <c:pt idx="4">
                  <c:v>2.9000000000000803E-2</c:v>
                </c:pt>
                <c:pt idx="5">
                  <c:v>-1.8999999999999684E-2</c:v>
                </c:pt>
                <c:pt idx="6">
                  <c:v>2.52857142857148E-2</c:v>
                </c:pt>
                <c:pt idx="7">
                  <c:v>-3.9999999999995595E-3</c:v>
                </c:pt>
                <c:pt idx="8">
                  <c:v>-2.3444444444444379E-2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4-4493-B083-FED661E4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09824"/>
        <c:axId val="280410384"/>
      </c:scatterChart>
      <c:valAx>
        <c:axId val="2804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10384"/>
        <c:crosses val="autoZero"/>
        <c:crossBetween val="midCat"/>
      </c:valAx>
      <c:valAx>
        <c:axId val="2804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D-40F8-ACBF-9BD424C0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'TA24'!$M$10:$M$19</c:f>
              <c:numCache>
                <c:formatCode>0.000</c:formatCode>
                <c:ptCount val="10"/>
                <c:pt idx="0">
                  <c:v>-9.8211314745415691E-4</c:v>
                </c:pt>
                <c:pt idx="1">
                  <c:v>2.9931067350982723E-3</c:v>
                </c:pt>
                <c:pt idx="2">
                  <c:v>2.9151612472050762E-3</c:v>
                </c:pt>
                <c:pt idx="3">
                  <c:v>2.2915973440595888E-3</c:v>
                </c:pt>
                <c:pt idx="4">
                  <c:v>1.0756477329259262E-3</c:v>
                </c:pt>
                <c:pt idx="5">
                  <c:v>2.83721575931188E-3</c:v>
                </c:pt>
                <c:pt idx="6">
                  <c:v>2.4920285986420702E-3</c:v>
                </c:pt>
                <c:pt idx="7">
                  <c:v>5.3782386646296311E-4</c:v>
                </c:pt>
                <c:pt idx="8">
                  <c:v>4.7286929321863281E-4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E-490D-A1D2-F2742088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'TA24'!$Y$10:$Y$19</c:f>
              <c:numCache>
                <c:formatCode>0.000</c:formatCode>
                <c:ptCount val="10"/>
                <c:pt idx="0">
                  <c:v>1.2861005502375374E-2</c:v>
                </c:pt>
                <c:pt idx="1">
                  <c:v>1.3328678429734469E-2</c:v>
                </c:pt>
                <c:pt idx="2">
                  <c:v>2.3383646367954736E-4</c:v>
                </c:pt>
                <c:pt idx="3">
                  <c:v>2.3383646367954736E-4</c:v>
                </c:pt>
                <c:pt idx="4">
                  <c:v>8.8857856198228406E-4</c:v>
                </c:pt>
                <c:pt idx="5">
                  <c:v>-7.0150939103866283E-4</c:v>
                </c:pt>
                <c:pt idx="6">
                  <c:v>-1.7704760821451798E-3</c:v>
                </c:pt>
                <c:pt idx="7">
                  <c:v>-2.221446404955741E-3</c:v>
                </c:pt>
                <c:pt idx="8">
                  <c:v>-7.0150939103866283E-4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2-4B7B-A36E-9AEE7F986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B-4B03-A9AD-E2DE57DD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'TA25'!$M$10:$M$19</c:f>
              <c:numCache>
                <c:formatCode>0.000</c:formatCode>
                <c:ptCount val="10"/>
                <c:pt idx="0">
                  <c:v>8.6987164488793855E-3</c:v>
                </c:pt>
                <c:pt idx="1">
                  <c:v>1.3609282186149964E-2</c:v>
                </c:pt>
                <c:pt idx="2">
                  <c:v>6.2044608362974993E-3</c:v>
                </c:pt>
                <c:pt idx="3">
                  <c:v>3.6712324797689932E-3</c:v>
                </c:pt>
                <c:pt idx="4">
                  <c:v>4.3025909317037873E-3</c:v>
                </c:pt>
                <c:pt idx="5">
                  <c:v>5.7367879089383622E-3</c:v>
                </c:pt>
                <c:pt idx="6">
                  <c:v>5.42500595736564E-3</c:v>
                </c:pt>
                <c:pt idx="7">
                  <c:v>-7.716603301425103E-4</c:v>
                </c:pt>
                <c:pt idx="8">
                  <c:v>-9.6652404987548034E-4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0-43E1-9257-C87F1F763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'TA25'!$Y$10:$Y$19</c:f>
              <c:numCache>
                <c:formatCode>0.000</c:formatCode>
                <c:ptCount val="10"/>
                <c:pt idx="0">
                  <c:v>-1.4076955113509078E-2</c:v>
                </c:pt>
                <c:pt idx="1">
                  <c:v>6.9683266176506185E-3</c:v>
                </c:pt>
                <c:pt idx="2">
                  <c:v>5.2535258840005917E-3</c:v>
                </c:pt>
                <c:pt idx="3">
                  <c:v>-5.3080877255258455E-3</c:v>
                </c:pt>
                <c:pt idx="4">
                  <c:v>-2.1045281731159673E-3</c:v>
                </c:pt>
                <c:pt idx="5">
                  <c:v>-5.9238570798819635E-4</c:v>
                </c:pt>
                <c:pt idx="6">
                  <c:v>-4.4562548935503212E-3</c:v>
                </c:pt>
                <c:pt idx="7">
                  <c:v>-5.1444022009502078E-4</c:v>
                </c:pt>
                <c:pt idx="8">
                  <c:v>-2.5410229053177921E-3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5-45CA-A92D-F79A44AB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9-4411-8105-3C2E6B04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'TA26'!$M$10:$M$19</c:f>
              <c:numCache>
                <c:formatCode>0.000</c:formatCode>
                <c:ptCount val="10"/>
                <c:pt idx="0">
                  <c:v>1.229979798954447E-2</c:v>
                </c:pt>
                <c:pt idx="1">
                  <c:v>5.7523770065169974E-3</c:v>
                </c:pt>
                <c:pt idx="2">
                  <c:v>4.9729221275851589E-3</c:v>
                </c:pt>
                <c:pt idx="3">
                  <c:v>8.675332802511421E-3</c:v>
                </c:pt>
                <c:pt idx="4">
                  <c:v>1.0148502523692596E-2</c:v>
                </c:pt>
                <c:pt idx="5">
                  <c:v>7.9348506675261613E-3</c:v>
                </c:pt>
                <c:pt idx="6">
                  <c:v>7.9571208069241853E-3</c:v>
                </c:pt>
                <c:pt idx="7">
                  <c:v>3.4140123697214619E-3</c:v>
                </c:pt>
                <c:pt idx="8">
                  <c:v>3.4140123697214619E-3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D-4A06-97A7-E7C76A9D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'TA26'!$Y$10:$Y$19</c:f>
              <c:numCache>
                <c:formatCode>0.000</c:formatCode>
                <c:ptCount val="10"/>
                <c:pt idx="0">
                  <c:v>-1.0148502523692555E-2</c:v>
                </c:pt>
                <c:pt idx="1">
                  <c:v>-5.7056097137810711E-3</c:v>
                </c:pt>
                <c:pt idx="2">
                  <c:v>-1.5916468627788189E-2</c:v>
                </c:pt>
                <c:pt idx="3">
                  <c:v>-4.4195091635435401E-3</c:v>
                </c:pt>
                <c:pt idx="4">
                  <c:v>-2.4786665150032514E-3</c:v>
                </c:pt>
                <c:pt idx="5">
                  <c:v>-3.1334086133060091E-3</c:v>
                </c:pt>
                <c:pt idx="6">
                  <c:v>-1.1290960674812404E-3</c:v>
                </c:pt>
                <c:pt idx="7">
                  <c:v>-1.8473080630684365E-3</c:v>
                </c:pt>
                <c:pt idx="8">
                  <c:v>-4.3129836634228636E-4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D-4F15-A765-E23407F2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43-4FD2-957B-8C36C994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700" b="0" i="0" baseline="0">
                <a:effectLst/>
              </a:rPr>
              <a:t>Abweichung zum Mittel nach 10 Messungen [ml]</a:t>
            </a:r>
            <a:endParaRPr lang="de-DE" sz="7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'TA3'!$T$10:$T$19</c:f>
              <c:numCache>
                <c:formatCode>0.00</c:formatCode>
                <c:ptCount val="10"/>
                <c:pt idx="0">
                  <c:v>0.496</c:v>
                </c:pt>
                <c:pt idx="1">
                  <c:v>0.16600000000000037</c:v>
                </c:pt>
                <c:pt idx="2">
                  <c:v>0.14266666666666694</c:v>
                </c:pt>
                <c:pt idx="3">
                  <c:v>3.3500000000000085E-2</c:v>
                </c:pt>
                <c:pt idx="4">
                  <c:v>-6.4000000000000057E-2</c:v>
                </c:pt>
                <c:pt idx="5">
                  <c:v>9.9999999999988987E-4</c:v>
                </c:pt>
                <c:pt idx="6">
                  <c:v>1.0285714285714231E-2</c:v>
                </c:pt>
                <c:pt idx="7">
                  <c:v>-1.5000000000000568E-3</c:v>
                </c:pt>
                <c:pt idx="8">
                  <c:v>2.488888888888896E-2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5-4078-882F-CA34F2A8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96032"/>
        <c:axId val="280996592"/>
      </c:scatterChart>
      <c:valAx>
        <c:axId val="2809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996592"/>
        <c:crosses val="autoZero"/>
        <c:crossBetween val="midCat"/>
      </c:valAx>
      <c:valAx>
        <c:axId val="280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9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'TA27'!$M$10:$M$19</c:f>
              <c:numCache>
                <c:formatCode>0.000</c:formatCode>
                <c:ptCount val="10"/>
                <c:pt idx="0">
                  <c:v>2.8060375641547343E-4</c:v>
                </c:pt>
                <c:pt idx="1">
                  <c:v>-4.3961255171755774E-3</c:v>
                </c:pt>
                <c:pt idx="2">
                  <c:v>-9.2287457665529999E-3</c:v>
                </c:pt>
                <c:pt idx="3">
                  <c:v>-8.4882636315677384E-3</c:v>
                </c:pt>
                <c:pt idx="4">
                  <c:v>-6.6409555684992811E-3</c:v>
                </c:pt>
                <c:pt idx="5">
                  <c:v>-3.5387251503505427E-3</c:v>
                </c:pt>
                <c:pt idx="6">
                  <c:v>-3.5275900806515208E-3</c:v>
                </c:pt>
                <c:pt idx="7">
                  <c:v>-4.3961255171755774E-3</c:v>
                </c:pt>
                <c:pt idx="8">
                  <c:v>4.8845839079728873E-4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E-44AA-B2E9-E1943B4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'TA27'!$Y$10:$Y$19</c:f>
              <c:numCache>
                <c:formatCode>0.000</c:formatCode>
                <c:ptCount val="10"/>
                <c:pt idx="0">
                  <c:v>-2.1185583609367457E-2</c:v>
                </c:pt>
                <c:pt idx="1">
                  <c:v>-1.6742690799455971E-2</c:v>
                </c:pt>
                <c:pt idx="2">
                  <c:v>-8.5584145706716491E-3</c:v>
                </c:pt>
                <c:pt idx="3">
                  <c:v>-2.1279118194839513E-3</c:v>
                </c:pt>
                <c:pt idx="4">
                  <c:v>-4.8170311517988082E-3</c:v>
                </c:pt>
                <c:pt idx="5">
                  <c:v>-9.1975675713957508E-4</c:v>
                </c:pt>
                <c:pt idx="6">
                  <c:v>-3.407331327902177E-4</c:v>
                </c:pt>
                <c:pt idx="7">
                  <c:v>-1.3679433125253916E-3</c:v>
                </c:pt>
                <c:pt idx="8">
                  <c:v>1.0548622694877322E-3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D-4643-9A1B-A73B13F8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F-4B2F-BEDC-C991158B7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'TA28'!$M$10:$M$19</c:f>
              <c:numCache>
                <c:formatCode>0.000</c:formatCode>
                <c:ptCount val="10"/>
                <c:pt idx="0">
                  <c:v>-3.7881507116087664E-3</c:v>
                </c:pt>
                <c:pt idx="1">
                  <c:v>-7.5295341304815865E-3</c:v>
                </c:pt>
                <c:pt idx="2">
                  <c:v>-7.3736431546952141E-3</c:v>
                </c:pt>
                <c:pt idx="3">
                  <c:v>-2.1512954658518936E-3</c:v>
                </c:pt>
                <c:pt idx="4">
                  <c:v>-2.3851319295314409E-3</c:v>
                </c:pt>
                <c:pt idx="5">
                  <c:v>-1.5277315627064065E-3</c:v>
                </c:pt>
                <c:pt idx="6">
                  <c:v>-5.0575486572977443E-3</c:v>
                </c:pt>
                <c:pt idx="7">
                  <c:v>-3.3204777842496306E-3</c:v>
                </c:pt>
                <c:pt idx="8">
                  <c:v>-3.7361870530132819E-3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13-47A2-9101-1EF95558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'TA28'!$Y$10:$Y$19</c:f>
              <c:numCache>
                <c:formatCode>0.000</c:formatCode>
                <c:ptCount val="10"/>
                <c:pt idx="0">
                  <c:v>-1.7958640410589595E-2</c:v>
                </c:pt>
                <c:pt idx="1">
                  <c:v>-2.9931067350982307E-3</c:v>
                </c:pt>
                <c:pt idx="2">
                  <c:v>-3.4296014672997231E-4</c:v>
                </c:pt>
                <c:pt idx="3">
                  <c:v>-5.3314713718937458E-3</c:v>
                </c:pt>
                <c:pt idx="4">
                  <c:v>-3.7413834188724252E-4</c:v>
                </c:pt>
                <c:pt idx="5">
                  <c:v>2.6189683932110303E-3</c:v>
                </c:pt>
                <c:pt idx="6">
                  <c:v>1.9508642112694543E-3</c:v>
                </c:pt>
                <c:pt idx="7">
                  <c:v>1.8589998862524699E-3</c:v>
                </c:pt>
                <c:pt idx="8">
                  <c:v>1.4238042455155195E-3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B-47B1-9013-150888F5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D-4BED-8BDD-E5A3C6ED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'TA29'!$M$10:$M$19</c:f>
              <c:numCache>
                <c:formatCode>0.000</c:formatCode>
                <c:ptCount val="10"/>
                <c:pt idx="0">
                  <c:v>1.9642262949082393E-2</c:v>
                </c:pt>
                <c:pt idx="1">
                  <c:v>1.3562514893414037E-2</c:v>
                </c:pt>
                <c:pt idx="2">
                  <c:v>5.7679661040956325E-3</c:v>
                </c:pt>
                <c:pt idx="3">
                  <c:v>4.0921381143921819E-3</c:v>
                </c:pt>
                <c:pt idx="4">
                  <c:v>5.5185405428374301E-3</c:v>
                </c:pt>
                <c:pt idx="5">
                  <c:v>2.8060375641546305E-3</c:v>
                </c:pt>
                <c:pt idx="6">
                  <c:v>6.0129376374742022E-3</c:v>
                </c:pt>
                <c:pt idx="7">
                  <c:v>2.9814149119142806E-3</c:v>
                </c:pt>
                <c:pt idx="8">
                  <c:v>-4.1570926876365125E-4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D-443D-9861-3E2596CC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'TA29'!$Y$10:$Y$19</c:f>
              <c:numCache>
                <c:formatCode>0.000</c:formatCode>
                <c:ptCount val="10"/>
                <c:pt idx="0">
                  <c:v>1.2627169038695889E-3</c:v>
                </c:pt>
                <c:pt idx="1">
                  <c:v>8.9793202052948166E-3</c:v>
                </c:pt>
                <c:pt idx="2">
                  <c:v>7.4983559353242954E-3</c:v>
                </c:pt>
                <c:pt idx="3">
                  <c:v>5.0041003227424292E-3</c:v>
                </c:pt>
                <c:pt idx="4">
                  <c:v>3.6010815406651042E-3</c:v>
                </c:pt>
                <c:pt idx="5">
                  <c:v>2.1201172706946238E-3</c:v>
                </c:pt>
                <c:pt idx="6">
                  <c:v>3.4006502860826644E-3</c:v>
                </c:pt>
                <c:pt idx="7">
                  <c:v>3.0749494973861327E-3</c:v>
                </c:pt>
                <c:pt idx="8">
                  <c:v>-8.833821961227252E-5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E-4DCF-B069-159E11C1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9-4D19-8C92-4E3C61062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'TA30'!$M$10:$M$19</c:f>
              <c:numCache>
                <c:formatCode>0.000</c:formatCode>
                <c:ptCount val="10"/>
                <c:pt idx="0">
                  <c:v>-4.3961255171755774E-3</c:v>
                </c:pt>
                <c:pt idx="1">
                  <c:v>4.9573330300065029E-3</c:v>
                </c:pt>
                <c:pt idx="2">
                  <c:v>8.2310435215202302E-3</c:v>
                </c:pt>
                <c:pt idx="3">
                  <c:v>8.1141252896804548E-3</c:v>
                </c:pt>
                <c:pt idx="4">
                  <c:v>4.5831946881191984E-3</c:v>
                </c:pt>
                <c:pt idx="5">
                  <c:v>1.8395135142791291E-3</c:v>
                </c:pt>
                <c:pt idx="6">
                  <c:v>3.1534517387642575E-3</c:v>
                </c:pt>
                <c:pt idx="7">
                  <c:v>1.6836225384927782E-3</c:v>
                </c:pt>
                <c:pt idx="8">
                  <c:v>-4.9885112251636492E-4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C-4D53-ACC6-8A0ED864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('TA3'!$E$41,'TA3'!$E$43,'TA3'!$E$45,'TA3'!$E$47,'TA3'!$E$49,'TA3'!$E$51,'TA3'!$E$53,'TA3'!$E$55)</c:f>
              <c:numCache>
                <c:formatCode>0.0</c:formatCode>
                <c:ptCount val="8"/>
                <c:pt idx="0">
                  <c:v>0.16925083241125999</c:v>
                </c:pt>
                <c:pt idx="1">
                  <c:v>0.50050356685971376</c:v>
                </c:pt>
                <c:pt idx="2">
                  <c:v>0.83175630130816769</c:v>
                </c:pt>
                <c:pt idx="3">
                  <c:v>1.1630090357566216</c:v>
                </c:pt>
                <c:pt idx="4">
                  <c:v>1.4942617702050756</c:v>
                </c:pt>
                <c:pt idx="5">
                  <c:v>1.8255145046535295</c:v>
                </c:pt>
                <c:pt idx="6">
                  <c:v>2.1567672391019834</c:v>
                </c:pt>
                <c:pt idx="7">
                  <c:v>2.4880199735504371</c:v>
                </c:pt>
              </c:numCache>
            </c:numRef>
          </c:xVal>
          <c:yVal>
            <c:numRef>
              <c:f>('TA3'!$G$41,'TA3'!$G$43,'TA3'!$G$45,'TA3'!$G$47,'TA3'!$G$49,'TA3'!$G$51,'TA3'!$G$53,'TA3'!$G$55)</c:f>
              <c:numCache>
                <c:formatCode>0%</c:formatCode>
                <c:ptCount val="8"/>
                <c:pt idx="0">
                  <c:v>2.141475545730874E-2</c:v>
                </c:pt>
                <c:pt idx="1">
                  <c:v>7.2416370771817562E-3</c:v>
                </c:pt>
                <c:pt idx="2">
                  <c:v>4.3576047230814005E-3</c:v>
                </c:pt>
                <c:pt idx="3">
                  <c:v>3.1164548817758848E-3</c:v>
                </c:pt>
                <c:pt idx="4">
                  <c:v>2.4255891834373713E-3</c:v>
                </c:pt>
                <c:pt idx="5">
                  <c:v>1.9854485832865565E-3</c:v>
                </c:pt>
                <c:pt idx="6">
                  <c:v>1.6805082724377603E-3</c:v>
                </c:pt>
                <c:pt idx="7">
                  <c:v>1.4567669172934623E-3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3-43F8-8142-0D16EDEC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98832"/>
        <c:axId val="280999392"/>
      </c:scatterChart>
      <c:valAx>
        <c:axId val="2809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999392"/>
        <c:crosses val="autoZero"/>
        <c:crossBetween val="midCat"/>
      </c:valAx>
      <c:valAx>
        <c:axId val="2809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9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'TA30'!$Y$10:$Y$19</c:f>
              <c:numCache>
                <c:formatCode>0.000</c:formatCode>
                <c:ptCount val="10"/>
                <c:pt idx="0">
                  <c:v>2.3196577197011653E-2</c:v>
                </c:pt>
                <c:pt idx="1">
                  <c:v>1.4310791577188647E-2</c:v>
                </c:pt>
                <c:pt idx="2">
                  <c:v>1.2128317916179483E-2</c:v>
                </c:pt>
                <c:pt idx="3">
                  <c:v>1.5479973895586426E-2</c:v>
                </c:pt>
                <c:pt idx="4">
                  <c:v>7.8569051796330072E-3</c:v>
                </c:pt>
                <c:pt idx="5">
                  <c:v>7.0618612031225127E-3</c:v>
                </c:pt>
                <c:pt idx="6">
                  <c:v>6.8948351576371397E-3</c:v>
                </c:pt>
                <c:pt idx="7">
                  <c:v>8.6519491561436255E-4</c:v>
                </c:pt>
                <c:pt idx="8">
                  <c:v>-2.7852521007164155E-3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1-46DB-A280-7BFE5F84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6-4889-BD36-08E92820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'TA31'!$M$10:$M$19</c:f>
              <c:numCache>
                <c:formatCode>0.000</c:formatCode>
                <c:ptCount val="10"/>
                <c:pt idx="0">
                  <c:v>-5.3314713718937458E-3</c:v>
                </c:pt>
                <c:pt idx="1">
                  <c:v>1.7584502068702372E-2</c:v>
                </c:pt>
                <c:pt idx="2">
                  <c:v>1.2128317916179462E-2</c:v>
                </c:pt>
                <c:pt idx="3">
                  <c:v>9.4002258399180274E-3</c:v>
                </c:pt>
                <c:pt idx="4">
                  <c:v>6.9215593249147764E-3</c:v>
                </c:pt>
                <c:pt idx="5">
                  <c:v>3.2425322963564756E-3</c:v>
                </c:pt>
                <c:pt idx="6">
                  <c:v>4.1422459280380104E-4</c:v>
                </c:pt>
                <c:pt idx="7">
                  <c:v>-3.6244651870329212E-4</c:v>
                </c:pt>
                <c:pt idx="8">
                  <c:v>2.2864009782000923E-4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C-4682-AABD-08BBEF65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'TA31'!$Y$10:$Y$19</c:f>
              <c:numCache>
                <c:formatCode>0.000</c:formatCode>
                <c:ptCount val="10"/>
                <c:pt idx="0">
                  <c:v>-1.3889885942565437E-2</c:v>
                </c:pt>
                <c:pt idx="1">
                  <c:v>-4.7702638590628819E-3</c:v>
                </c:pt>
                <c:pt idx="2">
                  <c:v>9.1975675713957508E-4</c:v>
                </c:pt>
                <c:pt idx="3">
                  <c:v>2.5722011004748963E-4</c:v>
                </c:pt>
                <c:pt idx="4">
                  <c:v>-7.9504397651049415E-4</c:v>
                </c:pt>
                <c:pt idx="5">
                  <c:v>-8.7298946440369054E-4</c:v>
                </c:pt>
                <c:pt idx="6">
                  <c:v>1.0756477329259262E-3</c:v>
                </c:pt>
                <c:pt idx="7">
                  <c:v>2.3032891672435806E-3</c:v>
                </c:pt>
                <c:pt idx="8">
                  <c:v>1.2315387087123186E-3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2-4A43-B569-98748CFB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B-4E37-B19B-CE12D782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'TA32'!$M$10:$M$19</c:f>
              <c:numCache>
                <c:formatCode>0.000</c:formatCode>
                <c:ptCount val="10"/>
                <c:pt idx="0">
                  <c:v>9.9146660600129659E-3</c:v>
                </c:pt>
                <c:pt idx="1">
                  <c:v>-8.7922510343511964E-3</c:v>
                </c:pt>
                <c:pt idx="2">
                  <c:v>-1.9330480997510023E-3</c:v>
                </c:pt>
                <c:pt idx="3">
                  <c:v>-4.9105657372707846E-4</c:v>
                </c:pt>
                <c:pt idx="4">
                  <c:v>-8.4181126924639952E-4</c:v>
                </c:pt>
                <c:pt idx="5">
                  <c:v>-6.8592029346002767E-4</c:v>
                </c:pt>
                <c:pt idx="6">
                  <c:v>-2.6456925604886458E-3</c:v>
                </c:pt>
                <c:pt idx="7">
                  <c:v>-2.6540438627629228E-3</c:v>
                </c:pt>
                <c:pt idx="8">
                  <c:v>-8.418112692463787E-4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9-4F52-B921-8B0B1935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'TA32'!$Y$10:$Y$19</c:f>
              <c:numCache>
                <c:formatCode>0.000</c:formatCode>
                <c:ptCount val="10"/>
                <c:pt idx="0">
                  <c:v>9.3534585471823095E-4</c:v>
                </c:pt>
                <c:pt idx="1">
                  <c:v>1.4030187820773257E-3</c:v>
                </c:pt>
                <c:pt idx="2">
                  <c:v>5.9238570798820049E-3</c:v>
                </c:pt>
                <c:pt idx="3">
                  <c:v>1.7537734775966674E-3</c:v>
                </c:pt>
                <c:pt idx="4">
                  <c:v>3.0866413205701249E-3</c:v>
                </c:pt>
                <c:pt idx="5">
                  <c:v>3.8972743946592333E-3</c:v>
                </c:pt>
                <c:pt idx="6">
                  <c:v>0</c:v>
                </c:pt>
                <c:pt idx="7">
                  <c:v>-5.8459115919884765E-4</c:v>
                </c:pt>
                <c:pt idx="8">
                  <c:v>7.274912203364157E-4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0-40A5-A267-DCED826B7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('[1]01'!$E$41,'[1]01'!$E$43,'[1]01'!$E$45,'[1]01'!$E$47,'[1]01'!$E$49,'[1]01'!$E$51,'[1]01'!$E$53,'[1]01'!$E$55)</c:f>
              <c:numCache>
                <c:formatCode>General</c:formatCode>
                <c:ptCount val="8"/>
                <c:pt idx="0">
                  <c:v>0.15938293364398284</c:v>
                </c:pt>
                <c:pt idx="1">
                  <c:v>0.47936475054308225</c:v>
                </c:pt>
                <c:pt idx="2">
                  <c:v>0.79934656744218169</c:v>
                </c:pt>
                <c:pt idx="3">
                  <c:v>1.1193283843412811</c:v>
                </c:pt>
                <c:pt idx="4">
                  <c:v>1.4393102012403807</c:v>
                </c:pt>
                <c:pt idx="5">
                  <c:v>1.7592920181394802</c:v>
                </c:pt>
                <c:pt idx="6">
                  <c:v>2.0792738350385798</c:v>
                </c:pt>
                <c:pt idx="7">
                  <c:v>2.3992556519376791</c:v>
                </c:pt>
              </c:numCache>
            </c:numRef>
          </c:xVal>
          <c:yVal>
            <c:numRef>
              <c:f>('[1]01'!$G$41,'[1]01'!$G$43,'[1]01'!$G$45,'[1]01'!$G$47,'[1]01'!$G$49,'[1]01'!$G$51,'[1]01'!$G$53,'[1]01'!$G$55)</c:f>
              <c:numCache>
                <c:formatCode>General</c:formatCode>
                <c:ptCount val="8"/>
                <c:pt idx="0">
                  <c:v>3.8145539906105693E-3</c:v>
                </c:pt>
                <c:pt idx="1">
                  <c:v>1.268292682926967E-3</c:v>
                </c:pt>
                <c:pt idx="2">
                  <c:v>7.6058974959046478E-4</c:v>
                </c:pt>
                <c:pt idx="3">
                  <c:v>5.4316035765031333E-4</c:v>
                </c:pt>
                <c:pt idx="4">
                  <c:v>4.2240707044443232E-4</c:v>
                </c:pt>
                <c:pt idx="5">
                  <c:v>3.4557924397888906E-4</c:v>
                </c:pt>
                <c:pt idx="6">
                  <c:v>2.9239766081855825E-4</c:v>
                </c:pt>
                <c:pt idx="7">
                  <c:v>2.5340142684482283E-4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7-448B-BA72-D65E53F3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3904"/>
        <c:axId val="280474464"/>
      </c:scatterChart>
      <c:valAx>
        <c:axId val="2804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4464"/>
        <c:crosses val="autoZero"/>
        <c:crossBetween val="midCat"/>
      </c:valAx>
      <c:valAx>
        <c:axId val="280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'TA33'!$M$10:$M$19</c:f>
              <c:numCache>
                <c:formatCode>0.000</c:formatCode>
                <c:ptCount val="10"/>
                <c:pt idx="0">
                  <c:v>2.7733004592394885E-2</c:v>
                </c:pt>
                <c:pt idx="1">
                  <c:v>8.0907416433124921E-3</c:v>
                </c:pt>
                <c:pt idx="2">
                  <c:v>1.5433206602850206E-3</c:v>
                </c:pt>
                <c:pt idx="3">
                  <c:v>-2.1045281731160506E-4</c:v>
                </c:pt>
                <c:pt idx="4">
                  <c:v>3.2737104915137879E-4</c:v>
                </c:pt>
                <c:pt idx="5">
                  <c:v>5.3002931767363512E-4</c:v>
                </c:pt>
                <c:pt idx="6">
                  <c:v>2.2782352604207709E-3</c:v>
                </c:pt>
                <c:pt idx="7">
                  <c:v>1.6017797762049389E-3</c:v>
                </c:pt>
                <c:pt idx="8">
                  <c:v>-6.391530007241016E-4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7-44E6-90B0-5223857E8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9008"/>
        <c:axId val="201989568"/>
      </c:scatterChart>
      <c:valAx>
        <c:axId val="2019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568"/>
        <c:crosses val="autoZero"/>
        <c:crossBetween val="midCat"/>
      </c:valAx>
      <c:valAx>
        <c:axId val="201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zum 10er Mittel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'TA33'!$Y$10:$Y$19</c:f>
              <c:numCache>
                <c:formatCode>0.000</c:formatCode>
                <c:ptCount val="10"/>
                <c:pt idx="0">
                  <c:v>3.8349180043446927E-3</c:v>
                </c:pt>
                <c:pt idx="1">
                  <c:v>-8.418112692463787E-4</c:v>
                </c:pt>
                <c:pt idx="2">
                  <c:v>2.4318992222673672E-3</c:v>
                </c:pt>
                <c:pt idx="3">
                  <c:v>4.7702638590628819E-3</c:v>
                </c:pt>
                <c:pt idx="4">
                  <c:v>2.3383646367955567E-3</c:v>
                </c:pt>
                <c:pt idx="5">
                  <c:v>2.5098447101605634E-3</c:v>
                </c:pt>
                <c:pt idx="6">
                  <c:v>2.9663825678205944E-3</c:v>
                </c:pt>
                <c:pt idx="7">
                  <c:v>2.7241948018667909E-3</c:v>
                </c:pt>
                <c:pt idx="8">
                  <c:v>2.4318992222673256E-3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1-46A5-82BE-4A9AB74F5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104"/>
        <c:axId val="280471664"/>
      </c:scatterChart>
      <c:valAx>
        <c:axId val="28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664"/>
        <c:crosses val="autoZero"/>
        <c:crossBetween val="midCat"/>
      </c:valAx>
      <c:valAx>
        <c:axId val="280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4.xml"/><Relationship Id="rId2" Type="http://schemas.openxmlformats.org/officeDocument/2006/relationships/chart" Target="../charts/chart123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5" Type="http://schemas.openxmlformats.org/officeDocument/2006/relationships/chart" Target="../charts/chart126.xml"/><Relationship Id="rId4" Type="http://schemas.openxmlformats.org/officeDocument/2006/relationships/chart" Target="../charts/chart125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0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5" Type="http://schemas.openxmlformats.org/officeDocument/2006/relationships/chart" Target="../charts/chart132.xml"/><Relationship Id="rId4" Type="http://schemas.openxmlformats.org/officeDocument/2006/relationships/chart" Target="../charts/chart131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6" Type="http://schemas.openxmlformats.org/officeDocument/2006/relationships/chart" Target="../charts/chart139.xml"/><Relationship Id="rId5" Type="http://schemas.openxmlformats.org/officeDocument/2006/relationships/chart" Target="../charts/chart138.xml"/><Relationship Id="rId4" Type="http://schemas.openxmlformats.org/officeDocument/2006/relationships/chart" Target="../charts/chart137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2.xml"/><Relationship Id="rId2" Type="http://schemas.openxmlformats.org/officeDocument/2006/relationships/chart" Target="../charts/chart141.xml"/><Relationship Id="rId1" Type="http://schemas.openxmlformats.org/officeDocument/2006/relationships/chart" Target="../charts/chart140.xml"/><Relationship Id="rId6" Type="http://schemas.openxmlformats.org/officeDocument/2006/relationships/chart" Target="../charts/chart145.xml"/><Relationship Id="rId5" Type="http://schemas.openxmlformats.org/officeDocument/2006/relationships/chart" Target="../charts/chart144.xml"/><Relationship Id="rId4" Type="http://schemas.openxmlformats.org/officeDocument/2006/relationships/chart" Target="../charts/chart143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8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Relationship Id="rId6" Type="http://schemas.openxmlformats.org/officeDocument/2006/relationships/chart" Target="../charts/chart151.xml"/><Relationship Id="rId5" Type="http://schemas.openxmlformats.org/officeDocument/2006/relationships/chart" Target="../charts/chart150.xml"/><Relationship Id="rId4" Type="http://schemas.openxmlformats.org/officeDocument/2006/relationships/chart" Target="../charts/chart149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4.xml"/><Relationship Id="rId2" Type="http://schemas.openxmlformats.org/officeDocument/2006/relationships/chart" Target="../charts/chart153.xml"/><Relationship Id="rId1" Type="http://schemas.openxmlformats.org/officeDocument/2006/relationships/chart" Target="../charts/chart152.xml"/><Relationship Id="rId6" Type="http://schemas.openxmlformats.org/officeDocument/2006/relationships/chart" Target="../charts/chart157.xml"/><Relationship Id="rId5" Type="http://schemas.openxmlformats.org/officeDocument/2006/relationships/chart" Target="../charts/chart156.xml"/><Relationship Id="rId4" Type="http://schemas.openxmlformats.org/officeDocument/2006/relationships/chart" Target="../charts/chart155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0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5" Type="http://schemas.openxmlformats.org/officeDocument/2006/relationships/chart" Target="../charts/chart162.xml"/><Relationship Id="rId4" Type="http://schemas.openxmlformats.org/officeDocument/2006/relationships/chart" Target="../charts/chart161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6.xml"/><Relationship Id="rId2" Type="http://schemas.openxmlformats.org/officeDocument/2006/relationships/chart" Target="../charts/chart165.xml"/><Relationship Id="rId1" Type="http://schemas.openxmlformats.org/officeDocument/2006/relationships/chart" Target="../charts/chart164.xml"/><Relationship Id="rId6" Type="http://schemas.openxmlformats.org/officeDocument/2006/relationships/chart" Target="../charts/chart169.xml"/><Relationship Id="rId5" Type="http://schemas.openxmlformats.org/officeDocument/2006/relationships/chart" Target="../charts/chart168.xml"/><Relationship Id="rId4" Type="http://schemas.openxmlformats.org/officeDocument/2006/relationships/chart" Target="../charts/chart167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2.xml"/><Relationship Id="rId2" Type="http://schemas.openxmlformats.org/officeDocument/2006/relationships/chart" Target="../charts/chart171.xml"/><Relationship Id="rId1" Type="http://schemas.openxmlformats.org/officeDocument/2006/relationships/chart" Target="../charts/chart170.xml"/><Relationship Id="rId6" Type="http://schemas.openxmlformats.org/officeDocument/2006/relationships/chart" Target="../charts/chart175.xml"/><Relationship Id="rId5" Type="http://schemas.openxmlformats.org/officeDocument/2006/relationships/chart" Target="../charts/chart174.xml"/><Relationship Id="rId4" Type="http://schemas.openxmlformats.org/officeDocument/2006/relationships/chart" Target="../charts/chart17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8.xml"/><Relationship Id="rId2" Type="http://schemas.openxmlformats.org/officeDocument/2006/relationships/chart" Target="../charts/chart177.xml"/><Relationship Id="rId1" Type="http://schemas.openxmlformats.org/officeDocument/2006/relationships/chart" Target="../charts/chart176.xml"/><Relationship Id="rId6" Type="http://schemas.openxmlformats.org/officeDocument/2006/relationships/chart" Target="../charts/chart181.xml"/><Relationship Id="rId5" Type="http://schemas.openxmlformats.org/officeDocument/2006/relationships/chart" Target="../charts/chart180.xml"/><Relationship Id="rId4" Type="http://schemas.openxmlformats.org/officeDocument/2006/relationships/chart" Target="../charts/chart179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4.xml"/><Relationship Id="rId2" Type="http://schemas.openxmlformats.org/officeDocument/2006/relationships/chart" Target="../charts/chart183.xml"/><Relationship Id="rId1" Type="http://schemas.openxmlformats.org/officeDocument/2006/relationships/chart" Target="../charts/chart182.xml"/><Relationship Id="rId6" Type="http://schemas.openxmlformats.org/officeDocument/2006/relationships/chart" Target="../charts/chart187.xml"/><Relationship Id="rId5" Type="http://schemas.openxmlformats.org/officeDocument/2006/relationships/chart" Target="../charts/chart186.xml"/><Relationship Id="rId4" Type="http://schemas.openxmlformats.org/officeDocument/2006/relationships/chart" Target="../charts/chart185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0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5" Type="http://schemas.openxmlformats.org/officeDocument/2006/relationships/chart" Target="../charts/chart192.xml"/><Relationship Id="rId4" Type="http://schemas.openxmlformats.org/officeDocument/2006/relationships/chart" Target="../charts/chart191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6.xml"/><Relationship Id="rId2" Type="http://schemas.openxmlformats.org/officeDocument/2006/relationships/chart" Target="../charts/chart195.xml"/><Relationship Id="rId1" Type="http://schemas.openxmlformats.org/officeDocument/2006/relationships/chart" Target="../charts/chart194.xml"/><Relationship Id="rId6" Type="http://schemas.openxmlformats.org/officeDocument/2006/relationships/chart" Target="../charts/chart199.xml"/><Relationship Id="rId5" Type="http://schemas.openxmlformats.org/officeDocument/2006/relationships/chart" Target="../charts/chart198.xml"/><Relationship Id="rId4" Type="http://schemas.openxmlformats.org/officeDocument/2006/relationships/chart" Target="../charts/chart197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2.xml"/><Relationship Id="rId2" Type="http://schemas.openxmlformats.org/officeDocument/2006/relationships/chart" Target="../charts/chart201.xml"/><Relationship Id="rId1" Type="http://schemas.openxmlformats.org/officeDocument/2006/relationships/chart" Target="../charts/chart200.xml"/><Relationship Id="rId6" Type="http://schemas.openxmlformats.org/officeDocument/2006/relationships/chart" Target="../charts/chart205.xml"/><Relationship Id="rId5" Type="http://schemas.openxmlformats.org/officeDocument/2006/relationships/chart" Target="../charts/chart204.xml"/><Relationship Id="rId4" Type="http://schemas.openxmlformats.org/officeDocument/2006/relationships/chart" Target="../charts/chart203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8.xml"/><Relationship Id="rId2" Type="http://schemas.openxmlformats.org/officeDocument/2006/relationships/chart" Target="../charts/chart207.xml"/><Relationship Id="rId1" Type="http://schemas.openxmlformats.org/officeDocument/2006/relationships/chart" Target="../charts/chart206.xml"/><Relationship Id="rId6" Type="http://schemas.openxmlformats.org/officeDocument/2006/relationships/chart" Target="../charts/chart211.xml"/><Relationship Id="rId5" Type="http://schemas.openxmlformats.org/officeDocument/2006/relationships/chart" Target="../charts/chart210.xml"/><Relationship Id="rId4" Type="http://schemas.openxmlformats.org/officeDocument/2006/relationships/chart" Target="../charts/chart209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Relationship Id="rId6" Type="http://schemas.openxmlformats.org/officeDocument/2006/relationships/chart" Target="../charts/chart217.xml"/><Relationship Id="rId5" Type="http://schemas.openxmlformats.org/officeDocument/2006/relationships/chart" Target="../charts/chart216.xml"/><Relationship Id="rId4" Type="http://schemas.openxmlformats.org/officeDocument/2006/relationships/chart" Target="../charts/chart215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0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5" Type="http://schemas.openxmlformats.org/officeDocument/2006/relationships/chart" Target="../charts/chart222.xml"/><Relationship Id="rId4" Type="http://schemas.openxmlformats.org/officeDocument/2006/relationships/chart" Target="../charts/chart221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9525</xdr:rowOff>
    </xdr:from>
    <xdr:to>
      <xdr:col>10</xdr:col>
      <xdr:colOff>590550</xdr:colOff>
      <xdr:row>36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22</xdr:row>
      <xdr:rowOff>38100</xdr:rowOff>
    </xdr:from>
    <xdr:to>
      <xdr:col>21</xdr:col>
      <xdr:colOff>581025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28</xdr:row>
      <xdr:rowOff>133350</xdr:rowOff>
    </xdr:from>
    <xdr:to>
      <xdr:col>8</xdr:col>
      <xdr:colOff>251460</xdr:colOff>
      <xdr:row>43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65B5B8-8828-4767-A35F-24EBC091F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28</xdr:row>
      <xdr:rowOff>133350</xdr:rowOff>
    </xdr:from>
    <xdr:to>
      <xdr:col>8</xdr:col>
      <xdr:colOff>251460</xdr:colOff>
      <xdr:row>43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D4595D-6EBC-4FB2-846C-96DF0A900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28</xdr:row>
      <xdr:rowOff>133350</xdr:rowOff>
    </xdr:from>
    <xdr:to>
      <xdr:col>8</xdr:col>
      <xdr:colOff>251460</xdr:colOff>
      <xdr:row>43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EE7FE1-0E7F-4AA3-99B6-54D1887AE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28</xdr:row>
      <xdr:rowOff>133350</xdr:rowOff>
    </xdr:from>
    <xdr:to>
      <xdr:col>8</xdr:col>
      <xdr:colOff>251460</xdr:colOff>
      <xdr:row>43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802179-54F6-4F77-A9F4-0791073A6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28</xdr:row>
      <xdr:rowOff>133350</xdr:rowOff>
    </xdr:from>
    <xdr:to>
      <xdr:col>8</xdr:col>
      <xdr:colOff>251460</xdr:colOff>
      <xdr:row>43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237154-73AF-46E3-AE73-222BF0A8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28</xdr:row>
      <xdr:rowOff>133350</xdr:rowOff>
    </xdr:from>
    <xdr:to>
      <xdr:col>8</xdr:col>
      <xdr:colOff>251460</xdr:colOff>
      <xdr:row>43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184F0D-FF7B-44B6-A24D-9265481A8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28</xdr:row>
      <xdr:rowOff>133350</xdr:rowOff>
    </xdr:from>
    <xdr:to>
      <xdr:col>8</xdr:col>
      <xdr:colOff>251460</xdr:colOff>
      <xdr:row>43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E8A550-775F-47E4-9B4A-046F7419F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28</xdr:row>
      <xdr:rowOff>133350</xdr:rowOff>
    </xdr:from>
    <xdr:to>
      <xdr:col>8</xdr:col>
      <xdr:colOff>251460</xdr:colOff>
      <xdr:row>43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18DA9E-852B-4743-A8AC-E5B29DE02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28</xdr:row>
      <xdr:rowOff>133350</xdr:rowOff>
    </xdr:from>
    <xdr:to>
      <xdr:col>8</xdr:col>
      <xdr:colOff>251460</xdr:colOff>
      <xdr:row>43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117D3E-B927-4D26-AAF3-848B662E4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22</xdr:row>
      <xdr:rowOff>47625</xdr:rowOff>
    </xdr:from>
    <xdr:to>
      <xdr:col>31</xdr:col>
      <xdr:colOff>200025</xdr:colOff>
      <xdr:row>36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22</xdr:row>
      <xdr:rowOff>161925</xdr:rowOff>
    </xdr:from>
    <xdr:to>
      <xdr:col>9</xdr:col>
      <xdr:colOff>9525</xdr:colOff>
      <xdr:row>37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46</xdr:row>
      <xdr:rowOff>128587</xdr:rowOff>
    </xdr:from>
    <xdr:to>
      <xdr:col>14</xdr:col>
      <xdr:colOff>419100</xdr:colOff>
      <xdr:row>61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KAR\Dropbox\SmartRain\Kalibrierung\Kalibriermessungen-D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EST"/>
      <sheetName val="Zusammenfassung"/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T_01"/>
      <sheetName val="T_02"/>
      <sheetName val="T_03"/>
      <sheetName val="T_04"/>
      <sheetName val="T_05"/>
      <sheetName val="T_06"/>
      <sheetName val="T_07"/>
      <sheetName val="T_08"/>
      <sheetName val="T_09"/>
      <sheetName val="T_10"/>
      <sheetName val="T_11"/>
      <sheetName val="T_12"/>
      <sheetName val="T_13"/>
      <sheetName val="T_14"/>
      <sheetName val="T_15"/>
      <sheetName val="T_16"/>
      <sheetName val="T_17"/>
      <sheetName val="T_18"/>
      <sheetName val="T_19"/>
      <sheetName val="T_20"/>
      <sheetName val="Tabelle"/>
      <sheetName val="Diagramm"/>
    </sheetNames>
    <sheetDataSet>
      <sheetData sheetId="0"/>
      <sheetData sheetId="1"/>
      <sheetData sheetId="2"/>
      <sheetData sheetId="3">
        <row r="41">
          <cell r="E41">
            <v>0.15938293364398284</v>
          </cell>
          <cell r="G41">
            <v>3.8145539906105693E-3</v>
          </cell>
        </row>
        <row r="43">
          <cell r="E43">
            <v>0.47936475054308225</v>
          </cell>
          <cell r="G43">
            <v>1.268292682926967E-3</v>
          </cell>
        </row>
        <row r="45">
          <cell r="E45">
            <v>0.79934656744218169</v>
          </cell>
          <cell r="G45">
            <v>7.6058974959046478E-4</v>
          </cell>
        </row>
        <row r="47">
          <cell r="E47">
            <v>1.1193283843412811</v>
          </cell>
          <cell r="G47">
            <v>5.4316035765031333E-4</v>
          </cell>
        </row>
        <row r="49">
          <cell r="E49">
            <v>1.4393102012403807</v>
          </cell>
          <cell r="G49">
            <v>4.2240707044443232E-4</v>
          </cell>
        </row>
        <row r="51">
          <cell r="E51">
            <v>1.7592920181394802</v>
          </cell>
          <cell r="G51">
            <v>3.4557924397888906E-4</v>
          </cell>
        </row>
        <row r="53">
          <cell r="E53">
            <v>2.0792738350385798</v>
          </cell>
          <cell r="G53">
            <v>2.9239766081855825E-4</v>
          </cell>
        </row>
        <row r="55">
          <cell r="E55">
            <v>2.3992556519376791</v>
          </cell>
          <cell r="G55">
            <v>2.5340142684482283E-4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"/>
    </sheetView>
  </sheetViews>
  <sheetFormatPr baseColWidth="10"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4.91</v>
      </c>
      <c r="E10" s="3">
        <v>1.32</v>
      </c>
      <c r="F10" s="3">
        <f>D10-E10</f>
        <v>3.59</v>
      </c>
      <c r="G10" s="3">
        <f>AVERAGE(F10)</f>
        <v>3.59</v>
      </c>
      <c r="H10" s="3">
        <f>G10-$F$20</f>
        <v>9.6000000000000085E-2</v>
      </c>
      <c r="J10" s="2">
        <f>F10*$C$4/1000</f>
        <v>0.1699483181736777</v>
      </c>
      <c r="K10" s="2">
        <f>F10*$C$5/1000</f>
        <v>0.16789458092191856</v>
      </c>
      <c r="L10" s="2">
        <f>F10*$C$6/1000</f>
        <v>0.16587784749598031</v>
      </c>
      <c r="O10" s="4">
        <v>1</v>
      </c>
      <c r="P10" s="3">
        <v>6.21</v>
      </c>
      <c r="Q10" s="3">
        <v>3.35</v>
      </c>
      <c r="R10" s="3">
        <f>P10-Q10</f>
        <v>2.86</v>
      </c>
      <c r="S10" s="3">
        <f>AVERAGE(R10)</f>
        <v>2.86</v>
      </c>
      <c r="T10" s="3">
        <f>S10-$R$20</f>
        <v>9.2000000000000082E-2</v>
      </c>
      <c r="V10" s="2">
        <f>R10*$C$4/1000</f>
        <v>0.13539058216621677</v>
      </c>
      <c r="W10" s="2">
        <f>R10*$C$5/1000</f>
        <v>0.13375445722470394</v>
      </c>
      <c r="X10" s="2">
        <f>R10*$C$6/1000</f>
        <v>0.1321478116541793</v>
      </c>
      <c r="Z10" s="2">
        <f>AVERAGE(W10,K10)</f>
        <v>0.15082451907331124</v>
      </c>
    </row>
    <row r="11" spans="1:26" x14ac:dyDescent="0.25">
      <c r="C11">
        <v>2</v>
      </c>
      <c r="D11" s="3">
        <v>5.79</v>
      </c>
      <c r="E11" s="3">
        <v>1.96</v>
      </c>
      <c r="F11" s="3">
        <f>D11-E11</f>
        <v>3.83</v>
      </c>
      <c r="G11" s="3">
        <f>AVERAGE(F10:F11)</f>
        <v>3.71</v>
      </c>
      <c r="H11" s="3">
        <f>G11-$F$20</f>
        <v>0.21600000000000019</v>
      </c>
      <c r="I11" s="3">
        <f>STDEVA(F10:F11)</f>
        <v>0.16970562748477155</v>
      </c>
      <c r="J11" s="2">
        <f>F11*$C$4/1000</f>
        <v>0.1813097656281854</v>
      </c>
      <c r="K11" s="2">
        <f>F11*$C$5/1000</f>
        <v>0.17911873117853708</v>
      </c>
      <c r="L11" s="2">
        <f>F11*$C$6/1000</f>
        <v>0.17696717434807929</v>
      </c>
      <c r="O11" s="4">
        <v>2</v>
      </c>
      <c r="P11" s="3">
        <v>4.4400000000000004</v>
      </c>
      <c r="Q11" s="3">
        <v>1.82</v>
      </c>
      <c r="R11" s="3">
        <f>P11-Q11</f>
        <v>2.62</v>
      </c>
      <c r="S11" s="3">
        <f>AVERAGE(R10:R11)</f>
        <v>2.74</v>
      </c>
      <c r="T11" s="3">
        <f>S11-$R$20</f>
        <v>-2.7999999999999581E-2</v>
      </c>
      <c r="U11" s="3">
        <f>STDEVA(R10:R11)</f>
        <v>0.16970562748477125</v>
      </c>
      <c r="V11" s="2">
        <f>R11*$C$4/1000</f>
        <v>0.12402913471170909</v>
      </c>
      <c r="W11" s="2">
        <f>R11*$C$5/1000</f>
        <v>0.12253030696808542</v>
      </c>
      <c r="X11" s="2">
        <f>R11*$C$6/1000</f>
        <v>0.12105848480208035</v>
      </c>
      <c r="Z11" s="2">
        <f>AVERAGE(W11,K11)</f>
        <v>0.15082451907331124</v>
      </c>
    </row>
    <row r="12" spans="1:26" x14ac:dyDescent="0.25">
      <c r="C12">
        <v>3</v>
      </c>
      <c r="D12" s="3">
        <v>4.29</v>
      </c>
      <c r="E12" s="3">
        <v>1.1299999999999999</v>
      </c>
      <c r="F12" s="3">
        <f>D12-E12</f>
        <v>3.16</v>
      </c>
      <c r="G12" s="3">
        <f>AVERAGE(F10:F12)</f>
        <v>3.5266666666666668</v>
      </c>
      <c r="H12" s="3">
        <f>G12-$F$20</f>
        <v>3.2666666666667066E-2</v>
      </c>
      <c r="I12" s="3">
        <f>STDEVA(F10:F12)</f>
        <v>0.3394603560555095</v>
      </c>
      <c r="J12" s="2">
        <f>F12*$C$4/1000</f>
        <v>0.14959239148435141</v>
      </c>
      <c r="K12" s="2">
        <f>F12*$C$5/1000</f>
        <v>0.14778464504547709</v>
      </c>
      <c r="L12" s="2">
        <f>F12*$C$6/1000</f>
        <v>0.14600947021930302</v>
      </c>
      <c r="O12" s="4">
        <v>3</v>
      </c>
      <c r="P12" s="3">
        <v>6.08</v>
      </c>
      <c r="Q12" s="3">
        <v>3.45</v>
      </c>
      <c r="R12" s="3">
        <f>P12-Q12</f>
        <v>2.63</v>
      </c>
      <c r="S12" s="3">
        <f>AVERAGE(R10:R12)</f>
        <v>2.7033333333333331</v>
      </c>
      <c r="T12" s="3">
        <f>S12-$R$20</f>
        <v>-6.466666666666665E-2</v>
      </c>
      <c r="U12" s="3">
        <f>STDEVA(R10:R12)</f>
        <v>0.13576941236277526</v>
      </c>
      <c r="V12" s="2">
        <f>R12*$C$4/1000</f>
        <v>0.12450252835564689</v>
      </c>
      <c r="W12" s="2">
        <f>R12*$C$5/1000</f>
        <v>0.12299797989544452</v>
      </c>
      <c r="X12" s="2">
        <f>R12*$C$6/1000</f>
        <v>0.12152054008758446</v>
      </c>
      <c r="Z12" s="2">
        <f>AVERAGE(W12,K12)</f>
        <v>0.1353913124704608</v>
      </c>
    </row>
    <row r="13" spans="1:26" x14ac:dyDescent="0.25">
      <c r="C13">
        <v>4</v>
      </c>
      <c r="D13" s="3">
        <v>5.93</v>
      </c>
      <c r="E13" s="3">
        <v>2.76</v>
      </c>
      <c r="F13" s="3">
        <f>D13-E13</f>
        <v>3.17</v>
      </c>
      <c r="G13" s="3">
        <f>AVERAGE(F10:F13)</f>
        <v>3.4375</v>
      </c>
      <c r="H13" s="3">
        <f>G13-$F$20</f>
        <v>-5.6499999999999773E-2</v>
      </c>
      <c r="I13" s="3">
        <f>STDEVA(F10:F13)</f>
        <v>0.32958306995353992</v>
      </c>
      <c r="J13" s="2">
        <f>F13*$C$4/1000</f>
        <v>0.15006578512828925</v>
      </c>
      <c r="K13" s="2">
        <f>F13*$C$5/1000</f>
        <v>0.14825231797283617</v>
      </c>
      <c r="L13" s="2">
        <f>F13*$C$6/1000</f>
        <v>0.14647152550480716</v>
      </c>
      <c r="O13" s="4">
        <v>4</v>
      </c>
      <c r="P13" s="3">
        <v>5.23</v>
      </c>
      <c r="Q13" s="3">
        <v>2.2200000000000002</v>
      </c>
      <c r="R13" s="3">
        <f>P13-Q13</f>
        <v>3.0100000000000002</v>
      </c>
      <c r="S13" s="3">
        <f>AVERAGE(R10:R13)</f>
        <v>2.78</v>
      </c>
      <c r="T13" s="3">
        <f>S13-$R$20</f>
        <v>1.2000000000000011E-2</v>
      </c>
      <c r="U13" s="3">
        <f>STDEVA(R10:R13)</f>
        <v>0.1892088792842451</v>
      </c>
      <c r="V13" s="2">
        <f>R13*$C$4/1000</f>
        <v>0.14249148682528412</v>
      </c>
      <c r="W13" s="2">
        <f>R13*$C$5/1000</f>
        <v>0.14076955113509051</v>
      </c>
      <c r="X13" s="2">
        <f>R13*$C$6/1000</f>
        <v>0.13907864093674119</v>
      </c>
      <c r="Z13" s="2">
        <f>AVERAGE(W13,K13)</f>
        <v>0.14451093455396335</v>
      </c>
    </row>
    <row r="14" spans="1:26" x14ac:dyDescent="0.25">
      <c r="C14">
        <v>5</v>
      </c>
      <c r="D14" s="3">
        <v>4.68</v>
      </c>
      <c r="E14" s="3">
        <v>1.35</v>
      </c>
      <c r="F14" s="3">
        <f>D14-E14</f>
        <v>3.3299999999999996</v>
      </c>
      <c r="G14" s="3">
        <f>AVERAGE(F10:F14)</f>
        <v>3.4159999999999995</v>
      </c>
      <c r="H14" s="3">
        <f>G14-$F$20</f>
        <v>-7.8000000000000291E-2</v>
      </c>
      <c r="I14" s="3">
        <f>STDEVA(F10:F14)</f>
        <v>0.28944775003444062</v>
      </c>
      <c r="J14" s="2">
        <f>F14*$C$4/1000</f>
        <v>0.15764008343129435</v>
      </c>
      <c r="K14" s="2">
        <f>F14*$C$5/1000</f>
        <v>0.15573508481058185</v>
      </c>
      <c r="L14" s="2">
        <f>F14*$C$6/1000</f>
        <v>0.15386441007287308</v>
      </c>
      <c r="O14" s="4">
        <v>5</v>
      </c>
      <c r="P14" s="3">
        <v>3.84</v>
      </c>
      <c r="Q14" s="3">
        <v>1.21</v>
      </c>
      <c r="R14" s="3">
        <f>P14-Q14</f>
        <v>2.63</v>
      </c>
      <c r="S14" s="3">
        <f>AVERAGE(R10:R14)</f>
        <v>2.75</v>
      </c>
      <c r="T14" s="3">
        <f>S14-$R$20</f>
        <v>-1.7999999999999794E-2</v>
      </c>
      <c r="U14" s="3">
        <f>STDEVA(R10:R14)</f>
        <v>0.17705931209625783</v>
      </c>
      <c r="V14" s="2">
        <f>R14*$C$4/1000</f>
        <v>0.12450252835564689</v>
      </c>
      <c r="W14" s="2">
        <f>R14*$C$5/1000</f>
        <v>0.12299797989544452</v>
      </c>
      <c r="X14" s="2">
        <f>R14*$C$6/1000</f>
        <v>0.12152054008758446</v>
      </c>
      <c r="Z14" s="2">
        <f>AVERAGE(W14,K14)</f>
        <v>0.13936653235301319</v>
      </c>
    </row>
    <row r="15" spans="1:26" x14ac:dyDescent="0.25">
      <c r="C15">
        <v>6</v>
      </c>
      <c r="D15" s="3">
        <v>6.14</v>
      </c>
      <c r="E15" s="3">
        <v>2.41</v>
      </c>
      <c r="F15" s="3">
        <f>D15-E15</f>
        <v>3.7299999999999995</v>
      </c>
      <c r="G15" s="3">
        <f>AVERAGE(F10:F15)</f>
        <v>3.4683333333333333</v>
      </c>
      <c r="H15" s="3">
        <f>G15-$F$20</f>
        <v>-2.5666666666666504E-2</v>
      </c>
      <c r="I15" s="3">
        <f>STDEVA(F10:F15)</f>
        <v>0.28888867521359612</v>
      </c>
      <c r="J15" s="2">
        <f>F15*$C$4/1000</f>
        <v>0.17657582918880718</v>
      </c>
      <c r="K15" s="2">
        <f>F15*$C$5/1000</f>
        <v>0.17444200190494602</v>
      </c>
      <c r="L15" s="2">
        <f>F15*$C$6/1000</f>
        <v>0.17234662149303803</v>
      </c>
      <c r="O15" s="4">
        <v>6</v>
      </c>
      <c r="P15" s="3">
        <v>4.9000000000000004</v>
      </c>
      <c r="Q15" s="3">
        <v>1.7</v>
      </c>
      <c r="R15" s="3">
        <f>P15-Q15</f>
        <v>3.2</v>
      </c>
      <c r="S15" s="3">
        <f>AVERAGE(R10:R15)</f>
        <v>2.8249999999999997</v>
      </c>
      <c r="T15" s="3">
        <f>S15-$R$20</f>
        <v>5.699999999999994E-2</v>
      </c>
      <c r="U15" s="3">
        <f>STDEVA(R10:R15)</f>
        <v>0.24254896412889512</v>
      </c>
      <c r="V15" s="2">
        <f>R15*$C$4/1000</f>
        <v>0.1514859660601027</v>
      </c>
      <c r="W15" s="2">
        <f>R15*$C$5/1000</f>
        <v>0.14965533675491349</v>
      </c>
      <c r="X15" s="2">
        <f>R15*$C$6/1000</f>
        <v>0.14785769136131952</v>
      </c>
      <c r="Z15" s="2">
        <f>AVERAGE(W15,K15)</f>
        <v>0.16204866932992976</v>
      </c>
    </row>
    <row r="16" spans="1:26" x14ac:dyDescent="0.25">
      <c r="C16">
        <v>7</v>
      </c>
      <c r="D16" s="3">
        <v>6.63</v>
      </c>
      <c r="E16" s="3">
        <v>3.08</v>
      </c>
      <c r="F16" s="3">
        <f>D16-E16</f>
        <v>3.55</v>
      </c>
      <c r="G16" s="3">
        <f>AVERAGE(F10:F16)</f>
        <v>3.48</v>
      </c>
      <c r="H16" s="3">
        <f>G16-$F$20</f>
        <v>-1.399999999999979E-2</v>
      </c>
      <c r="I16" s="3">
        <f>STDEVA(F10:F16)</f>
        <v>0.26551836094703501</v>
      </c>
      <c r="J16" s="2">
        <f>F16*$C$4/1000</f>
        <v>0.16805474359792641</v>
      </c>
      <c r="K16" s="2">
        <f>F16*$C$5/1000</f>
        <v>0.16602388921248215</v>
      </c>
      <c r="L16" s="2">
        <f>F16*$C$6/1000</f>
        <v>0.16402962635396381</v>
      </c>
      <c r="O16" s="4">
        <v>7</v>
      </c>
      <c r="P16" s="3">
        <v>5.53</v>
      </c>
      <c r="Q16" s="3">
        <v>2.85</v>
      </c>
      <c r="R16" s="3">
        <f>P16-Q16</f>
        <v>2.68</v>
      </c>
      <c r="S16" s="3">
        <f>AVERAGE(R10:R16)</f>
        <v>2.8042857142857143</v>
      </c>
      <c r="T16" s="3">
        <f>S16-$R$20</f>
        <v>3.6285714285714477E-2</v>
      </c>
      <c r="U16" s="3">
        <f>STDEVA(R10:R16)</f>
        <v>0.22809772341821274</v>
      </c>
      <c r="V16" s="2">
        <f>R16*$C$4/1000</f>
        <v>0.12686949657533603</v>
      </c>
      <c r="W16" s="2">
        <f>R16*$C$5/1000</f>
        <v>0.12533634453224007</v>
      </c>
      <c r="X16" s="2">
        <f>R16*$C$6/1000</f>
        <v>0.12383081651510509</v>
      </c>
      <c r="Z16" s="2">
        <f>AVERAGE(W16,K16)</f>
        <v>0.1456801168723611</v>
      </c>
    </row>
    <row r="17" spans="3:26" x14ac:dyDescent="0.25">
      <c r="C17">
        <v>8</v>
      </c>
      <c r="D17" s="3">
        <v>5.31</v>
      </c>
      <c r="E17" s="3">
        <v>1.72</v>
      </c>
      <c r="F17" s="3">
        <f>D17-E17</f>
        <v>3.59</v>
      </c>
      <c r="G17" s="3">
        <f>AVERAGE(F10:F17)</f>
        <v>3.4937499999999999</v>
      </c>
      <c r="H17" s="3">
        <f>G17-$F$20</f>
        <v>-2.4999999999986144E-4</v>
      </c>
      <c r="I17" s="3">
        <f>STDEVA(F10:F17)</f>
        <v>0.24887963241006966</v>
      </c>
      <c r="J17" s="2">
        <f>F17*$C$4/1000</f>
        <v>0.1699483181736777</v>
      </c>
      <c r="K17" s="2">
        <f>F17*$C$5/1000</f>
        <v>0.16789458092191856</v>
      </c>
      <c r="L17" s="2">
        <f>F17*$C$6/1000</f>
        <v>0.16587784749598031</v>
      </c>
      <c r="O17" s="4">
        <v>8</v>
      </c>
      <c r="P17" s="3">
        <v>6.62</v>
      </c>
      <c r="Q17" s="3">
        <v>4.05</v>
      </c>
      <c r="R17" s="3">
        <f>P17-Q17</f>
        <v>2.5700000000000003</v>
      </c>
      <c r="S17" s="3">
        <f>AVERAGE(R10:R17)</f>
        <v>2.7749999999999999</v>
      </c>
      <c r="T17" s="3">
        <f>S17-$R$20</f>
        <v>7.0000000000001172E-3</v>
      </c>
      <c r="U17" s="3">
        <f>STDEVA(R10:R17)</f>
        <v>0.2268416691376231</v>
      </c>
      <c r="V17" s="2">
        <f>R17*$C$4/1000</f>
        <v>0.12166216649202</v>
      </c>
      <c r="W17" s="2">
        <f>R17*$C$5/1000</f>
        <v>0.12019194233128991</v>
      </c>
      <c r="X17" s="2">
        <f>R17*$C$6/1000</f>
        <v>0.11874820837455974</v>
      </c>
      <c r="Z17" s="2">
        <f>AVERAGE(W17,K17)</f>
        <v>0.14404326162660425</v>
      </c>
    </row>
    <row r="18" spans="3:26" x14ac:dyDescent="0.25">
      <c r="C18">
        <v>9</v>
      </c>
      <c r="D18" s="3">
        <v>6.55</v>
      </c>
      <c r="E18" s="3">
        <v>3.13</v>
      </c>
      <c r="F18" s="3">
        <f>D18-E18</f>
        <v>3.42</v>
      </c>
      <c r="G18" s="3">
        <f>AVERAGE(F10:F18)</f>
        <v>3.4855555555555551</v>
      </c>
      <c r="H18" s="3">
        <f>G18-$F$20</f>
        <v>-8.4444444444446987E-3</v>
      </c>
      <c r="I18" s="3">
        <f>STDEVA(F10:F18)</f>
        <v>0.23409993117849853</v>
      </c>
      <c r="J18" s="2">
        <f>F18*$C$4/1000</f>
        <v>0.16190062622673473</v>
      </c>
      <c r="K18" s="2">
        <f>F18*$C$5/1000</f>
        <v>0.1599441411568138</v>
      </c>
      <c r="L18" s="2">
        <f>F18*$C$6/1000</f>
        <v>0.15802290764241023</v>
      </c>
      <c r="O18" s="4">
        <v>9</v>
      </c>
      <c r="P18" s="3">
        <v>5.58</v>
      </c>
      <c r="Q18" s="3">
        <v>2.74</v>
      </c>
      <c r="R18" s="3">
        <f>P18-Q18</f>
        <v>2.84</v>
      </c>
      <c r="S18" s="3">
        <f>AVERAGE(R10:R18)</f>
        <v>2.7822222222222219</v>
      </c>
      <c r="T18" s="3">
        <f>S18-$R$20</f>
        <v>1.4222222222222136E-2</v>
      </c>
      <c r="U18" s="3">
        <f>STDEVA(R10:R18)</f>
        <v>0.21329426725639969</v>
      </c>
      <c r="V18" s="2">
        <f>R18*$C$4/1000</f>
        <v>0.13444379487834113</v>
      </c>
      <c r="W18" s="2">
        <f>R18*$C$5/1000</f>
        <v>0.1328191113699857</v>
      </c>
      <c r="X18" s="2">
        <f>R18*$C$6/1000</f>
        <v>0.13122370108317105</v>
      </c>
      <c r="Z18" s="2">
        <f>AVERAGE(W18,K18)</f>
        <v>0.14638162626339973</v>
      </c>
    </row>
    <row r="19" spans="3:26" x14ac:dyDescent="0.25">
      <c r="C19" s="5">
        <v>10</v>
      </c>
      <c r="D19" s="6">
        <v>5.21</v>
      </c>
      <c r="E19" s="6">
        <v>1.64</v>
      </c>
      <c r="F19" s="6">
        <f>D19-E19</f>
        <v>3.5700000000000003</v>
      </c>
      <c r="G19" s="6">
        <f>AVERAGE(F10:F19)</f>
        <v>3.4939999999999998</v>
      </c>
      <c r="H19" s="6">
        <f>G19-$F$20</f>
        <v>0</v>
      </c>
      <c r="I19" s="6">
        <f>STDEVA(F10:F19)</f>
        <v>0.2223210891181191</v>
      </c>
      <c r="J19" s="7">
        <f>F19*$C$4/1000</f>
        <v>0.16900153088580208</v>
      </c>
      <c r="K19" s="7">
        <f>F19*$C$5/1000</f>
        <v>0.1669592350672004</v>
      </c>
      <c r="L19" s="7">
        <f>F19*$C$6/1000</f>
        <v>0.16495373692497209</v>
      </c>
      <c r="O19" s="8">
        <v>10</v>
      </c>
      <c r="P19" s="6">
        <v>4.09</v>
      </c>
      <c r="Q19" s="6">
        <v>1.45</v>
      </c>
      <c r="R19" s="6">
        <f>P19-Q19</f>
        <v>2.6399999999999997</v>
      </c>
      <c r="S19" s="6">
        <f>AVERAGE(R10:R19)</f>
        <v>2.7679999999999998</v>
      </c>
      <c r="T19" s="6">
        <f>S19-$R$20</f>
        <v>0</v>
      </c>
      <c r="U19" s="6">
        <f>STDEVA(R10:R19)</f>
        <v>0.20606363634135511</v>
      </c>
      <c r="V19" s="7">
        <f>R19*$C$4/1000</f>
        <v>0.1249759219995847</v>
      </c>
      <c r="W19" s="7">
        <f>R19*$C$5/1000</f>
        <v>0.12346565282280363</v>
      </c>
      <c r="X19" s="7">
        <f>R19*$C$6/1000</f>
        <v>0.12198259537308859</v>
      </c>
      <c r="Z19" s="2">
        <f>AVERAGE(W19,K19)</f>
        <v>0.14521244394500202</v>
      </c>
    </row>
    <row r="20" spans="3:26" x14ac:dyDescent="0.25">
      <c r="F20" s="9">
        <f>AVERAGE(F10:F19)</f>
        <v>3.4939999999999998</v>
      </c>
      <c r="G20" s="9">
        <f>F20*46.7672</f>
        <v>163.40459680000001</v>
      </c>
      <c r="J20" s="2">
        <f>F20*$C$4/1000</f>
        <v>0.16540373919187462</v>
      </c>
      <c r="K20" s="2">
        <f>F20*$C$5/1000</f>
        <v>0.16340492081927116</v>
      </c>
      <c r="L20" s="2">
        <f>F20*$C$6/1000</f>
        <v>0.16144211675514072</v>
      </c>
      <c r="M20" s="2"/>
      <c r="N20" s="2"/>
      <c r="O20" s="2"/>
      <c r="P20" s="2"/>
      <c r="Q20" s="2"/>
      <c r="R20" s="15">
        <f>AVERAGE(R10:R19)</f>
        <v>2.7679999999999998</v>
      </c>
      <c r="S20" s="15">
        <f>R20*46.7672</f>
        <v>129.45160959999998</v>
      </c>
      <c r="T20" s="2"/>
      <c r="U20" s="2"/>
      <c r="V20" s="2">
        <f>R20*$C$4/1000</f>
        <v>0.13103536064198884</v>
      </c>
      <c r="W20" s="2">
        <f>R20*$C$5/1000</f>
        <v>0.12945186629300018</v>
      </c>
      <c r="X20" s="2">
        <f>R20*$C$6/1000</f>
        <v>0.12789690302754136</v>
      </c>
    </row>
    <row r="21" spans="3:26" x14ac:dyDescent="0.25">
      <c r="F21" s="3">
        <f>STDEVA(F10:F19)</f>
        <v>0.2223210891181191</v>
      </c>
      <c r="J21" s="2">
        <f>STDEVA(J10:J19)</f>
        <v>1.0524539050185138E-2</v>
      </c>
      <c r="K21" s="2">
        <f>STDEVA(K10:K19)</f>
        <v>1.0397355456153511E-2</v>
      </c>
      <c r="L21" s="2">
        <f>STDEVA(L10:L19)</f>
        <v>1.0272463430606017E-2</v>
      </c>
      <c r="M21" s="2"/>
      <c r="N21" s="2"/>
      <c r="O21" s="2"/>
      <c r="P21" s="2"/>
      <c r="Q21" s="2"/>
      <c r="R21" s="2">
        <f>STDEVA(R10:R19)</f>
        <v>0.20606363634135511</v>
      </c>
      <c r="S21" s="2"/>
      <c r="T21" s="2"/>
      <c r="U21" s="2"/>
      <c r="V21" s="2">
        <f>STDEVA(V10:V19)</f>
        <v>9.7549215690712083E-3</v>
      </c>
      <c r="W21" s="2">
        <f>STDEVA(W10:W19)</f>
        <v>9.6370384030023491E-3</v>
      </c>
      <c r="X21" s="2">
        <f>STDEVA(X10:X19)</f>
        <v>9.5212792321722715E-3</v>
      </c>
      <c r="Z21" s="2">
        <f>STDEVA(Z10:Z19)</f>
        <v>7.1936549116957526E-3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0.16340492081927116</v>
      </c>
      <c r="E41" s="11">
        <f>$K$20</f>
        <v>0.16340492081927116</v>
      </c>
      <c r="F41">
        <f>C41*AVERAGE($K$20,$W$20)</f>
        <v>0.14642839355613568</v>
      </c>
      <c r="G41" s="14">
        <f>ABS((F41-E41)/E41)</f>
        <v>0.10389238694905539</v>
      </c>
    </row>
    <row r="42" spans="3:7" x14ac:dyDescent="0.25">
      <c r="C42">
        <v>2</v>
      </c>
      <c r="D42" s="2">
        <f>$W$20</f>
        <v>0.12945186629300018</v>
      </c>
      <c r="E42" s="11">
        <f>SUM(D42,E41)</f>
        <v>0.29285678711227137</v>
      </c>
      <c r="F42">
        <f>C42*AVERAGE($K$20,$W$20)</f>
        <v>0.29285678711227137</v>
      </c>
      <c r="G42" s="14">
        <f>ABS((F42-E42)/E42)</f>
        <v>0</v>
      </c>
    </row>
    <row r="43" spans="3:7" x14ac:dyDescent="0.25">
      <c r="C43">
        <v>3</v>
      </c>
      <c r="D43" s="2">
        <f>$K$20</f>
        <v>0.16340492081927116</v>
      </c>
      <c r="E43" s="11">
        <f>SUM(D43,E42)</f>
        <v>0.45626170793154253</v>
      </c>
      <c r="F43">
        <f>C43*AVERAGE($K$20,$W$20)</f>
        <v>0.43928518066840705</v>
      </c>
      <c r="G43" s="14">
        <f>ABS((F43-E43)/E43)</f>
        <v>3.7207872078720734E-2</v>
      </c>
    </row>
    <row r="44" spans="3:7" x14ac:dyDescent="0.25">
      <c r="C44">
        <v>4</v>
      </c>
      <c r="D44" s="2">
        <f>$W$20</f>
        <v>0.12945186629300018</v>
      </c>
      <c r="E44" s="11">
        <f>SUM(D44,E43)</f>
        <v>0.58571357422454273</v>
      </c>
      <c r="F44">
        <f>C44*AVERAGE($K$20,$W$20)</f>
        <v>0.58571357422454273</v>
      </c>
      <c r="G44" s="14">
        <f>ABS((F44-E44)/E44)</f>
        <v>0</v>
      </c>
    </row>
    <row r="45" spans="3:7" x14ac:dyDescent="0.25">
      <c r="C45">
        <v>5</v>
      </c>
      <c r="D45" s="2">
        <f>$K$20</f>
        <v>0.16340492081927116</v>
      </c>
      <c r="E45" s="11">
        <f>SUM(D45,E44)</f>
        <v>0.74911849504381389</v>
      </c>
      <c r="F45">
        <f>C45*AVERAGE($K$20,$W$20)</f>
        <v>0.73214196778067842</v>
      </c>
      <c r="G45" s="14">
        <f>ABS((F45-E45)/E45)</f>
        <v>2.2662005244100357E-2</v>
      </c>
    </row>
    <row r="46" spans="3:7" x14ac:dyDescent="0.25">
      <c r="C46">
        <v>6</v>
      </c>
      <c r="D46" s="2">
        <f>$W$20</f>
        <v>0.12945186629300018</v>
      </c>
      <c r="E46" s="11">
        <f>SUM(D46,E45)</f>
        <v>0.8785703613368141</v>
      </c>
      <c r="F46">
        <f>C46*AVERAGE($K$20,$W$20)</f>
        <v>0.8785703613368141</v>
      </c>
      <c r="G46" s="14">
        <f>ABS((F46-E46)/E46)</f>
        <v>0</v>
      </c>
    </row>
    <row r="47" spans="3:7" x14ac:dyDescent="0.25">
      <c r="C47">
        <v>7</v>
      </c>
      <c r="D47" s="2">
        <f>$K$20</f>
        <v>0.16340492081927116</v>
      </c>
      <c r="E47" s="11">
        <f>SUM(D47,E46)</f>
        <v>1.0419752821560853</v>
      </c>
      <c r="F47">
        <f>C47*AVERAGE($K$20,$W$20)</f>
        <v>1.0249987548929498</v>
      </c>
      <c r="G47" s="14">
        <f>ABS((F47-E47)/E47)</f>
        <v>1.6292639138240552E-2</v>
      </c>
    </row>
    <row r="48" spans="3:7" x14ac:dyDescent="0.25">
      <c r="C48">
        <v>8</v>
      </c>
      <c r="D48" s="2">
        <f>$W$20</f>
        <v>0.12945186629300018</v>
      </c>
      <c r="E48" s="11">
        <f>SUM(D48,E47)</f>
        <v>1.1714271484490855</v>
      </c>
      <c r="F48">
        <f>C48*AVERAGE($K$20,$W$20)</f>
        <v>1.1714271484490855</v>
      </c>
      <c r="G48" s="14">
        <f>ABS((F48-E48)/E48)</f>
        <v>0</v>
      </c>
    </row>
    <row r="49" spans="3:7" x14ac:dyDescent="0.25">
      <c r="C49">
        <v>9</v>
      </c>
      <c r="D49" s="2">
        <f>$K$20</f>
        <v>0.16340492081927116</v>
      </c>
      <c r="E49" s="11">
        <f>SUM(D49,E48)</f>
        <v>1.3348320692683566</v>
      </c>
      <c r="F49">
        <f>C49*AVERAGE($K$20,$W$20)</f>
        <v>1.3178555420052211</v>
      </c>
      <c r="G49" s="14">
        <f>ABS((F49-E49)/E49)</f>
        <v>1.2718099642631894E-2</v>
      </c>
    </row>
    <row r="50" spans="3:7" x14ac:dyDescent="0.25">
      <c r="C50">
        <v>10</v>
      </c>
      <c r="D50" s="2">
        <f>$W$20</f>
        <v>0.12945186629300018</v>
      </c>
      <c r="E50" s="11">
        <f>SUM(D50,E49)</f>
        <v>1.4642839355613568</v>
      </c>
      <c r="F50">
        <f>C50*AVERAGE($K$20,$W$20)</f>
        <v>1.4642839355613568</v>
      </c>
      <c r="G50" s="14">
        <f>ABS((F50-E50)/E50)</f>
        <v>0</v>
      </c>
    </row>
    <row r="51" spans="3:7" x14ac:dyDescent="0.25">
      <c r="C51">
        <v>11</v>
      </c>
      <c r="D51" s="2">
        <f>$K$20</f>
        <v>0.16340492081927116</v>
      </c>
      <c r="E51" s="11">
        <f>SUM(D51,E50)</f>
        <v>1.627688856380628</v>
      </c>
      <c r="F51">
        <f>C51*AVERAGE($K$20,$W$20)</f>
        <v>1.6107123291174925</v>
      </c>
      <c r="G51" s="14">
        <f>ABS((F51-E51)/E51)</f>
        <v>1.0429835651074575E-2</v>
      </c>
    </row>
    <row r="52" spans="3:7" x14ac:dyDescent="0.25">
      <c r="C52">
        <v>12</v>
      </c>
      <c r="D52" s="2">
        <f>$W$20</f>
        <v>0.12945186629300018</v>
      </c>
      <c r="E52" s="11">
        <f>SUM(D52,E51)</f>
        <v>1.7571407226736282</v>
      </c>
      <c r="F52">
        <f>C52*AVERAGE($K$20,$W$20)</f>
        <v>1.7571407226736282</v>
      </c>
      <c r="G52" s="14">
        <f>ABS((F52-E52)/E52)</f>
        <v>0</v>
      </c>
    </row>
    <row r="53" spans="3:7" x14ac:dyDescent="0.25">
      <c r="C53">
        <v>13</v>
      </c>
      <c r="D53" s="2">
        <f>$K$20</f>
        <v>0.16340492081927116</v>
      </c>
      <c r="E53" s="11">
        <f>SUM(D53,E52)</f>
        <v>1.9205456434928994</v>
      </c>
      <c r="F53">
        <f>C53*AVERAGE($K$20,$W$20)</f>
        <v>1.9035691162297639</v>
      </c>
      <c r="G53" s="14">
        <f>ABS((F53-E53)/E53)</f>
        <v>8.8394292115131622E-3</v>
      </c>
    </row>
    <row r="54" spans="3:7" x14ac:dyDescent="0.25">
      <c r="C54">
        <v>14</v>
      </c>
      <c r="D54" s="2">
        <f>$W$20</f>
        <v>0.12945186629300018</v>
      </c>
      <c r="E54" s="11">
        <f>SUM(D54,E53)</f>
        <v>2.0499975097858996</v>
      </c>
      <c r="F54">
        <f>C54*AVERAGE($K$20,$W$20)</f>
        <v>2.0499975097858996</v>
      </c>
      <c r="G54" s="14">
        <f>ABS((F54-E54)/E54)</f>
        <v>0</v>
      </c>
    </row>
    <row r="55" spans="3:7" x14ac:dyDescent="0.25">
      <c r="C55">
        <v>15</v>
      </c>
      <c r="D55" s="2">
        <f>$K$20</f>
        <v>0.16340492081927116</v>
      </c>
      <c r="E55" s="11">
        <f>SUM(D55,E54)</f>
        <v>2.2134024306051705</v>
      </c>
      <c r="F55">
        <f>C55*AVERAGE($K$20,$W$20)</f>
        <v>2.1964259033420355</v>
      </c>
      <c r="G55" s="14">
        <f>ABS((F55-E55)/E55)</f>
        <v>7.6698782961458342E-3</v>
      </c>
    </row>
    <row r="56" spans="3:7" x14ac:dyDescent="0.25">
      <c r="C56">
        <v>16</v>
      </c>
      <c r="D56" s="2">
        <f>$W$20</f>
        <v>0.12945186629300018</v>
      </c>
      <c r="E56" s="11">
        <f>SUM(D56,E55)</f>
        <v>2.3428542968981705</v>
      </c>
      <c r="F56">
        <f>C56*AVERAGE($K$20,$W$20)</f>
        <v>2.3428542968981709</v>
      </c>
      <c r="G56" s="14">
        <f>ABS((F56-E56)/E56)</f>
        <v>1.895505027512876E-16</v>
      </c>
    </row>
    <row r="57" spans="3:7" x14ac:dyDescent="0.25">
      <c r="C57">
        <v>17</v>
      </c>
      <c r="D57" s="2">
        <f>$K$20</f>
        <v>0.16340492081927116</v>
      </c>
      <c r="E57" s="11">
        <f>SUM(D57,E56)</f>
        <v>2.5062592177174414</v>
      </c>
      <c r="F57">
        <f>C57*AVERAGE($K$20,$W$20)</f>
        <v>2.4892826904543064</v>
      </c>
      <c r="G57" s="14">
        <f>ABS((F57-E57)/E57)</f>
        <v>6.7736518007089023E-3</v>
      </c>
    </row>
    <row r="58" spans="3:7" x14ac:dyDescent="0.25">
      <c r="C58">
        <v>18</v>
      </c>
      <c r="D58" s="2">
        <f>$W$20</f>
        <v>0.12945186629300018</v>
      </c>
      <c r="E58" s="11">
        <f>SUM(D58,E57)</f>
        <v>2.6357110840104414</v>
      </c>
      <c r="F58">
        <f>C58*AVERAGE($K$20,$W$20)</f>
        <v>2.6357110840104423</v>
      </c>
      <c r="G58" s="14">
        <f>ABS((F58-E58)/E58)</f>
        <v>3.3697867155784463E-16</v>
      </c>
    </row>
    <row r="59" spans="3:7" x14ac:dyDescent="0.25">
      <c r="C59">
        <v>19</v>
      </c>
      <c r="D59" s="2">
        <f>$K$20</f>
        <v>0.16340492081927116</v>
      </c>
      <c r="E59" s="11">
        <f>SUM(D59,E58)</f>
        <v>2.7991160048297123</v>
      </c>
      <c r="F59">
        <f>C59*AVERAGE($K$20,$W$20)</f>
        <v>2.7821394775665782</v>
      </c>
      <c r="G59" s="14">
        <f>ABS((F59-E59)/E59)</f>
        <v>6.0649602352464606E-3</v>
      </c>
    </row>
    <row r="60" spans="3:7" x14ac:dyDescent="0.25">
      <c r="C60">
        <v>20</v>
      </c>
      <c r="D60" s="2">
        <f>$W$20</f>
        <v>0.12945186629300018</v>
      </c>
      <c r="E60" s="11">
        <f>SUM(D60,E59)</f>
        <v>2.9285678711227123</v>
      </c>
      <c r="F60">
        <f>C60*AVERAGE($K$20,$W$20)</f>
        <v>2.9285678711227137</v>
      </c>
      <c r="G60" s="14">
        <f>ABS((F60-E60)/E60)</f>
        <v>4.5492120660309038E-16</v>
      </c>
    </row>
    <row r="61" spans="3:7" x14ac:dyDescent="0.25">
      <c r="C61">
        <v>21</v>
      </c>
      <c r="D61" s="2">
        <f>$K$20</f>
        <v>0.16340492081927116</v>
      </c>
      <c r="E61" s="11">
        <f>SUM(D61,E60)</f>
        <v>3.0919727919419833</v>
      </c>
      <c r="F61">
        <f>C61*AVERAGE($K$20,$W$20)</f>
        <v>3.0749962646788491</v>
      </c>
      <c r="G61" s="14">
        <f>ABS((F61-E61)/E61)</f>
        <v>5.4905163807963701E-3</v>
      </c>
    </row>
    <row r="62" spans="3:7" x14ac:dyDescent="0.25">
      <c r="C62">
        <v>22</v>
      </c>
      <c r="D62" s="2">
        <f>$W$20</f>
        <v>0.12945186629300018</v>
      </c>
      <c r="E62" s="11">
        <f>SUM(D62,E61)</f>
        <v>3.2214246582349833</v>
      </c>
      <c r="F62">
        <f>C62*AVERAGE($K$20,$W$20)</f>
        <v>3.221424658234985</v>
      </c>
      <c r="G62" s="14">
        <f>ABS((F62-E62)/E62)</f>
        <v>5.5141964436738232E-16</v>
      </c>
    </row>
    <row r="63" spans="3:7" x14ac:dyDescent="0.25">
      <c r="C63">
        <v>23</v>
      </c>
      <c r="D63" s="2">
        <f>$K$20</f>
        <v>0.16340492081927116</v>
      </c>
      <c r="E63" s="11">
        <f>SUM(D63,E62)</f>
        <v>3.3848295790542542</v>
      </c>
      <c r="F63">
        <f>C63*AVERAGE($K$20,$W$20)</f>
        <v>3.3678530517911209</v>
      </c>
      <c r="G63" s="14">
        <f>ABS((F63-E63)/E63)</f>
        <v>5.0154747430080724E-3</v>
      </c>
    </row>
    <row r="64" spans="3:7" x14ac:dyDescent="0.25">
      <c r="C64">
        <v>24</v>
      </c>
      <c r="D64" s="2">
        <f>$W$20</f>
        <v>0.12945186629300018</v>
      </c>
      <c r="E64" s="11">
        <f>SUM(D64,E63)</f>
        <v>3.5142814453472542</v>
      </c>
      <c r="F64">
        <f>C64*AVERAGE($K$20,$W$20)</f>
        <v>3.5142814453472564</v>
      </c>
      <c r="G64" s="14">
        <f>ABS((F64-E64)/E64)</f>
        <v>6.318350091709589E-16</v>
      </c>
    </row>
    <row r="65" spans="3:7" x14ac:dyDescent="0.25">
      <c r="C65">
        <v>25</v>
      </c>
      <c r="D65" s="2">
        <f>$K$20</f>
        <v>0.16340492081927116</v>
      </c>
      <c r="E65" s="11">
        <f>SUM(D65,E64)</f>
        <v>3.6776863661665251</v>
      </c>
      <c r="F65">
        <f>C65*AVERAGE($K$20,$W$20)</f>
        <v>3.6607098389033919</v>
      </c>
      <c r="G65" s="14">
        <f>ABS((F65-E65)/E65)</f>
        <v>4.6160889137561011E-3</v>
      </c>
    </row>
    <row r="66" spans="3:7" x14ac:dyDescent="0.25">
      <c r="C66">
        <v>26</v>
      </c>
      <c r="D66" s="2">
        <f>$W$20</f>
        <v>0.12945186629300018</v>
      </c>
      <c r="E66" s="11">
        <f>SUM(D66,E65)</f>
        <v>3.8071382324595251</v>
      </c>
      <c r="F66">
        <f>C66*AVERAGE($K$20,$W$20)</f>
        <v>3.8071382324595278</v>
      </c>
      <c r="G66" s="14">
        <f>ABS((F66-E66)/E66)</f>
        <v>6.9987877938936996E-16</v>
      </c>
    </row>
    <row r="67" spans="3:7" x14ac:dyDescent="0.25">
      <c r="C67">
        <v>27</v>
      </c>
      <c r="D67" s="2">
        <f>$K$20</f>
        <v>0.16340492081927116</v>
      </c>
      <c r="E67" s="11">
        <f>SUM(D67,E66)</f>
        <v>3.970543153278796</v>
      </c>
      <c r="F67">
        <f>C67*AVERAGE($K$20,$W$20)</f>
        <v>3.9535666260156637</v>
      </c>
      <c r="G67" s="14">
        <f>ABS((F67-E67)/E67)</f>
        <v>4.2756183745575179E-3</v>
      </c>
    </row>
    <row r="68" spans="3:7" x14ac:dyDescent="0.25">
      <c r="C68">
        <v>28</v>
      </c>
      <c r="D68" s="2">
        <f>$W$20</f>
        <v>0.12945186629300018</v>
      </c>
      <c r="E68" s="11">
        <f>SUM(D68,E67)</f>
        <v>4.0999950195717965</v>
      </c>
      <c r="F68">
        <f>C68*AVERAGE($K$20,$W$20)</f>
        <v>4.0999950195717991</v>
      </c>
      <c r="G68" s="14">
        <f>ABS((F68-E68)/E68)</f>
        <v>6.4988743800441488E-16</v>
      </c>
    </row>
    <row r="69" spans="3:7" x14ac:dyDescent="0.25">
      <c r="C69">
        <v>29</v>
      </c>
      <c r="D69" s="2">
        <f>$K$20</f>
        <v>0.16340492081927116</v>
      </c>
      <c r="E69" s="11">
        <f>SUM(D69,E68)</f>
        <v>4.2633999403910678</v>
      </c>
      <c r="F69">
        <f>C69*AVERAGE($K$20,$W$20)</f>
        <v>4.2464234131279346</v>
      </c>
      <c r="G69" s="14">
        <f>ABS((F69-E69)/E69)</f>
        <v>3.9819222921826224E-3</v>
      </c>
    </row>
    <row r="70" spans="3:7" x14ac:dyDescent="0.25">
      <c r="C70">
        <v>30</v>
      </c>
      <c r="D70" s="2">
        <f>$W$20</f>
        <v>0.12945186629300018</v>
      </c>
      <c r="E70" s="11">
        <f>SUM(D70,E69)</f>
        <v>4.3928518066840683</v>
      </c>
      <c r="F70">
        <f>C70*AVERAGE($K$20,$W$20)</f>
        <v>4.3928518066840709</v>
      </c>
      <c r="G70" s="14">
        <f>ABS((F70-E70)/E70)</f>
        <v>6.0656160880412044E-16</v>
      </c>
    </row>
    <row r="71" spans="3:7" x14ac:dyDescent="0.25">
      <c r="C71">
        <v>31</v>
      </c>
      <c r="D71" s="2">
        <f>$K$20</f>
        <v>0.16340492081927116</v>
      </c>
      <c r="E71" s="11">
        <f>SUM(D71,E70)</f>
        <v>4.5562567275033397</v>
      </c>
      <c r="F71">
        <f>C71*AVERAGE($K$20,$W$20)</f>
        <v>4.5392802002402064</v>
      </c>
      <c r="G71" s="14">
        <f>ABS((F71-E71)/E71)</f>
        <v>3.7259812777134193E-3</v>
      </c>
    </row>
    <row r="72" spans="3:7" x14ac:dyDescent="0.25">
      <c r="C72">
        <v>32</v>
      </c>
      <c r="D72" s="2">
        <f>$W$20</f>
        <v>0.12945186629300018</v>
      </c>
      <c r="E72" s="11">
        <f>SUM(D72,E71)</f>
        <v>4.6857085937963401</v>
      </c>
      <c r="F72">
        <f>C72*AVERAGE($K$20,$W$20)</f>
        <v>4.6857085937963419</v>
      </c>
      <c r="G72" s="14">
        <f>ABS((F72-E72)/E72)</f>
        <v>3.7910100550257525E-16</v>
      </c>
    </row>
    <row r="73" spans="3:7" x14ac:dyDescent="0.25">
      <c r="C73">
        <v>33</v>
      </c>
      <c r="D73" s="2">
        <f>$K$20</f>
        <v>0.16340492081927116</v>
      </c>
      <c r="E73" s="11">
        <f>SUM(D73,E72)</f>
        <v>4.8491135146156115</v>
      </c>
      <c r="F73">
        <f>C73*AVERAGE($K$20,$W$20)</f>
        <v>4.8321369873524773</v>
      </c>
      <c r="G73" s="14">
        <f>ABS((F73-E73)/E73)</f>
        <v>3.5009548058558639E-3</v>
      </c>
    </row>
    <row r="74" spans="3:7" x14ac:dyDescent="0.25">
      <c r="C74">
        <v>34</v>
      </c>
      <c r="D74" s="2">
        <f>$W$20</f>
        <v>0.12945186629300018</v>
      </c>
      <c r="E74" s="11">
        <f>SUM(D74,E73)</f>
        <v>4.9785653809086119</v>
      </c>
      <c r="F74">
        <f>C74*AVERAGE($K$20,$W$20)</f>
        <v>4.9785653809086128</v>
      </c>
      <c r="G74" s="14">
        <f>ABS((F74-E74)/E74)</f>
        <v>1.7840047317768246E-16</v>
      </c>
    </row>
    <row r="75" spans="3:7" x14ac:dyDescent="0.25">
      <c r="C75">
        <v>35</v>
      </c>
      <c r="D75" s="2">
        <f>$K$20</f>
        <v>0.16340492081927116</v>
      </c>
      <c r="E75" s="11">
        <f>SUM(D75,E74)</f>
        <v>5.1419703017278833</v>
      </c>
      <c r="F75">
        <f>C75*AVERAGE($K$20,$W$20)</f>
        <v>5.1249937744647491</v>
      </c>
      <c r="G75" s="14">
        <f>ABS((F75-E75)/E75)</f>
        <v>3.3015607378030624E-3</v>
      </c>
    </row>
    <row r="76" spans="3:7" x14ac:dyDescent="0.25">
      <c r="C76">
        <v>36</v>
      </c>
      <c r="D76" s="2">
        <f>$W$20</f>
        <v>0.12945186629300018</v>
      </c>
      <c r="E76" s="11">
        <f>SUM(D76,E75)</f>
        <v>5.2714221680208837</v>
      </c>
      <c r="F76">
        <f>C76*AVERAGE($K$20,$W$20)</f>
        <v>5.2714221680208846</v>
      </c>
      <c r="G76" s="14">
        <f>ABS((F76-E76)/E76)</f>
        <v>1.6848933577892229E-16</v>
      </c>
    </row>
    <row r="77" spans="3:7" x14ac:dyDescent="0.25">
      <c r="C77">
        <v>37</v>
      </c>
      <c r="D77" s="2">
        <f>$K$20</f>
        <v>0.16340492081927116</v>
      </c>
      <c r="E77" s="11">
        <f>SUM(D77,E76)</f>
        <v>5.4348270888401551</v>
      </c>
      <c r="F77">
        <f>C77*AVERAGE($K$20,$W$20)</f>
        <v>5.4178505615770201</v>
      </c>
      <c r="G77" s="14">
        <f>ABS((F77-E77)/E77)</f>
        <v>3.123655451338009E-3</v>
      </c>
    </row>
    <row r="78" spans="3:7" x14ac:dyDescent="0.25">
      <c r="C78">
        <v>38</v>
      </c>
      <c r="D78" s="2">
        <f>$W$20</f>
        <v>0.12945186629300018</v>
      </c>
      <c r="E78" s="11">
        <f>SUM(D78,E77)</f>
        <v>5.5642789551331555</v>
      </c>
      <c r="F78">
        <f>C78*AVERAGE($K$20,$W$20)</f>
        <v>5.5642789551331564</v>
      </c>
      <c r="G78" s="14">
        <f>ABS((F78-E78)/E78)</f>
        <v>1.5962147600108426E-16</v>
      </c>
    </row>
    <row r="79" spans="3:7" x14ac:dyDescent="0.25">
      <c r="C79">
        <v>39</v>
      </c>
      <c r="D79" s="2">
        <f>$K$20</f>
        <v>0.16340492081927116</v>
      </c>
      <c r="E79" s="11">
        <f>SUM(D79,E78)</f>
        <v>5.7276838759524269</v>
      </c>
      <c r="F79">
        <f>C79*AVERAGE($K$20,$W$20)</f>
        <v>5.7107073486892919</v>
      </c>
      <c r="G79" s="14">
        <f>ABS((F79-E79)/E79)</f>
        <v>2.9639427787575118E-3</v>
      </c>
    </row>
    <row r="80" spans="3:7" x14ac:dyDescent="0.25">
      <c r="C80">
        <v>40</v>
      </c>
      <c r="D80" s="2">
        <f>$W$20</f>
        <v>0.12945186629300018</v>
      </c>
      <c r="E80" s="11">
        <f>SUM(D80,E79)</f>
        <v>5.8571357422454273</v>
      </c>
      <c r="F80">
        <f>C80*AVERAGE($K$20,$W$20)</f>
        <v>5.8571357422454273</v>
      </c>
      <c r="G80" s="14">
        <f>ABS((F80-E80)/E80)</f>
        <v>0</v>
      </c>
    </row>
    <row r="81" spans="3:7" x14ac:dyDescent="0.25">
      <c r="C81">
        <v>41</v>
      </c>
      <c r="D81" s="2">
        <f>$K$20</f>
        <v>0.16340492081927116</v>
      </c>
      <c r="E81" s="11">
        <f>SUM(D81,E80)</f>
        <v>6.0205406630646987</v>
      </c>
      <c r="F81">
        <f>C81*AVERAGE($K$20,$W$20)</f>
        <v>6.0035641358015628</v>
      </c>
      <c r="G81" s="14">
        <f>ABS((F81-E81)/E81)</f>
        <v>2.8197678934858621E-3</v>
      </c>
    </row>
    <row r="82" spans="3:7" x14ac:dyDescent="0.25">
      <c r="C82">
        <v>42</v>
      </c>
      <c r="D82" s="2">
        <f>$W$20</f>
        <v>0.12945186629300018</v>
      </c>
      <c r="E82" s="11">
        <f>SUM(D82,E81)</f>
        <v>6.1499925293576991</v>
      </c>
      <c r="F82">
        <f>C82*AVERAGE($K$20,$W$20)</f>
        <v>6.1499925293576982</v>
      </c>
      <c r="G82" s="14">
        <f>ABS((F82-E82)/E82)</f>
        <v>1.4441943066764766E-16</v>
      </c>
    </row>
    <row r="83" spans="3:7" x14ac:dyDescent="0.25">
      <c r="C83">
        <v>43</v>
      </c>
      <c r="D83" s="2">
        <f>$K$20</f>
        <v>0.16340492081927116</v>
      </c>
      <c r="E83" s="11">
        <f>SUM(D83,E82)</f>
        <v>6.3133974501769705</v>
      </c>
      <c r="F83">
        <f>C83*AVERAGE($K$20,$W$20)</f>
        <v>6.2964209229138346</v>
      </c>
      <c r="G83" s="14">
        <f>ABS((F83-E83)/E83)</f>
        <v>2.6889685620315341E-3</v>
      </c>
    </row>
    <row r="84" spans="3:7" x14ac:dyDescent="0.25">
      <c r="C84">
        <v>44</v>
      </c>
      <c r="D84" s="2">
        <f>$W$20</f>
        <v>0.12945186629300018</v>
      </c>
      <c r="E84" s="11">
        <f>SUM(D84,E83)</f>
        <v>6.4428493164699709</v>
      </c>
      <c r="F84">
        <f>C84*AVERAGE($K$20,$W$20)</f>
        <v>6.4428493164699701</v>
      </c>
      <c r="G84" s="14">
        <f>ABS((F84-E84)/E84)</f>
        <v>1.3785491109184548E-16</v>
      </c>
    </row>
    <row r="85" spans="3:7" x14ac:dyDescent="0.25">
      <c r="C85">
        <v>45</v>
      </c>
      <c r="D85" s="2">
        <f>$K$20</f>
        <v>0.16340492081927116</v>
      </c>
      <c r="E85" s="11">
        <f>SUM(D85,E84)</f>
        <v>6.6062542372892423</v>
      </c>
      <c r="F85">
        <f>C85*AVERAGE($K$20,$W$20)</f>
        <v>6.5892777100261055</v>
      </c>
      <c r="G85" s="14">
        <f>ABS((F85-E85)/E85)</f>
        <v>2.5697659601582063E-3</v>
      </c>
    </row>
    <row r="86" spans="3:7" x14ac:dyDescent="0.25">
      <c r="C86">
        <v>46</v>
      </c>
      <c r="D86" s="2">
        <f>$W$20</f>
        <v>0.12945186629300018</v>
      </c>
      <c r="E86" s="11">
        <f>SUM(D86,E85)</f>
        <v>6.7357061035822428</v>
      </c>
      <c r="F86">
        <f>C86*AVERAGE($K$20,$W$20)</f>
        <v>6.7357061035822419</v>
      </c>
      <c r="G86" s="14">
        <f>ABS((F86-E86)/E86)</f>
        <v>1.3186121930524348E-16</v>
      </c>
    </row>
    <row r="87" spans="3:7" x14ac:dyDescent="0.25">
      <c r="C87">
        <v>47</v>
      </c>
      <c r="D87" s="2">
        <f>$K$20</f>
        <v>0.16340492081927116</v>
      </c>
      <c r="E87" s="11">
        <f>SUM(D87,E86)</f>
        <v>6.8991110244015141</v>
      </c>
      <c r="F87">
        <f>C87*AVERAGE($K$20,$W$20)</f>
        <v>6.8821344971383773</v>
      </c>
      <c r="G87" s="14">
        <f>ABS((F87-E87)/E87)</f>
        <v>2.4606832971802326E-3</v>
      </c>
    </row>
    <row r="88" spans="3:7" x14ac:dyDescent="0.25">
      <c r="C88">
        <v>48</v>
      </c>
      <c r="D88" s="2">
        <f>$W$20</f>
        <v>0.12945186629300018</v>
      </c>
      <c r="E88" s="11">
        <f>SUM(D88,E87)</f>
        <v>7.0285628906945146</v>
      </c>
      <c r="F88">
        <f>C88*AVERAGE($K$20,$W$20)</f>
        <v>7.0285628906945128</v>
      </c>
      <c r="G88" s="14">
        <f>ABS((F88-E88)/E88)</f>
        <v>2.5273400366838335E-16</v>
      </c>
    </row>
    <row r="89" spans="3:7" x14ac:dyDescent="0.25">
      <c r="C89">
        <v>49</v>
      </c>
      <c r="D89" s="2">
        <f>$K$20</f>
        <v>0.16340492081927116</v>
      </c>
      <c r="E89" s="11">
        <f>SUM(D89,E88)</f>
        <v>7.1919678115137859</v>
      </c>
      <c r="F89">
        <f>C89*AVERAGE($K$20,$W$20)</f>
        <v>7.1749912842506482</v>
      </c>
      <c r="G89" s="14">
        <f>ABS((F89-E89)/E89)</f>
        <v>2.3604843219625629E-3</v>
      </c>
    </row>
    <row r="90" spans="3:7" x14ac:dyDescent="0.25">
      <c r="C90">
        <v>50</v>
      </c>
      <c r="D90" s="2">
        <f>$W$20</f>
        <v>0.12945186629300018</v>
      </c>
      <c r="E90" s="11">
        <f>SUM(D90,E89)</f>
        <v>7.3214196778067864</v>
      </c>
      <c r="F90">
        <f>C90*AVERAGE($K$20,$W$20)</f>
        <v>7.3214196778067837</v>
      </c>
      <c r="G90" s="14">
        <f>ABS((F90-E90)/E90)</f>
        <v>3.6393696528247202E-16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1" spans="1:28" x14ac:dyDescent="0.25">
      <c r="B1" t="s">
        <v>21</v>
      </c>
    </row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12.3</v>
      </c>
      <c r="E10" s="3">
        <v>7.65</v>
      </c>
      <c r="F10" s="3">
        <f>D10-E10</f>
        <v>4.6500000000000004</v>
      </c>
      <c r="G10" s="3">
        <f>AVERAGE(F10)</f>
        <v>4.6500000000000004</v>
      </c>
      <c r="H10" s="3">
        <f>G10-$F$20</f>
        <v>2.2999999999999687E-2</v>
      </c>
      <c r="J10" s="2">
        <f>F10*$C$4/1000</f>
        <v>0.22012804443108674</v>
      </c>
      <c r="K10" s="2">
        <f>F10*$C$5/1000</f>
        <v>0.2174679112219837</v>
      </c>
      <c r="L10" s="2">
        <f>F10*$C$6/1000</f>
        <v>0.21485570775941742</v>
      </c>
      <c r="M10" s="10">
        <f>H10*$C$5/1000</f>
        <v>1.0756477329259262E-3</v>
      </c>
      <c r="O10" s="4">
        <v>1</v>
      </c>
      <c r="P10" s="3">
        <v>7.77</v>
      </c>
      <c r="Q10" s="3">
        <v>4.7699999999999996</v>
      </c>
      <c r="R10" s="3">
        <f>P10-Q10</f>
        <v>3</v>
      </c>
      <c r="S10" s="3">
        <f>AVERAGE(R10)</f>
        <v>3</v>
      </c>
      <c r="T10" s="3">
        <f>S10-$R$20</f>
        <v>-0.15799999999999992</v>
      </c>
      <c r="V10" s="2">
        <f>R10*$C$4/1000</f>
        <v>0.14201809318134628</v>
      </c>
      <c r="W10" s="2">
        <f>R10*$C$5/1000</f>
        <v>0.14030187820773138</v>
      </c>
      <c r="X10" s="2">
        <f>R10*$C$6/1000</f>
        <v>0.13861658565123705</v>
      </c>
      <c r="Y10" s="10">
        <f>T10*$C$5/1000</f>
        <v>-7.3892322522738493E-3</v>
      </c>
      <c r="Z10" s="2">
        <f>AVERAGE(W10,K10)</f>
        <v>0.17888489471485752</v>
      </c>
      <c r="AA10" s="2">
        <f>Z10</f>
        <v>0.17888489471485752</v>
      </c>
      <c r="AB10" s="10">
        <f>AA10-$Z$20</f>
        <v>-3.1567922596739961E-3</v>
      </c>
    </row>
    <row r="11" spans="1:28" x14ac:dyDescent="0.25">
      <c r="C11">
        <v>2</v>
      </c>
      <c r="D11" s="3">
        <v>4.7699999999999996</v>
      </c>
      <c r="E11" s="3">
        <v>0.06</v>
      </c>
      <c r="F11" s="3">
        <f t="shared" ref="F11:F19" si="2">D11-E11</f>
        <v>4.71</v>
      </c>
      <c r="G11" s="3">
        <f>AVERAGE(F10:F11)</f>
        <v>4.68</v>
      </c>
      <c r="H11" s="3">
        <f t="shared" ref="H11:H19" si="3">G11-$F$20</f>
        <v>5.2999999999999048E-2</v>
      </c>
      <c r="I11" s="3">
        <f>STDEVA(F10:F11)</f>
        <v>4.2426406871192576E-2</v>
      </c>
      <c r="J11" s="2">
        <f t="shared" ref="J11:J20" si="4">F11*$C$4/1000</f>
        <v>0.22296840629471365</v>
      </c>
      <c r="K11" s="2">
        <f t="shared" ref="K11:K20" si="5">F11*$C$5/1000</f>
        <v>0.22027394878613832</v>
      </c>
      <c r="L11" s="2">
        <f t="shared" ref="L11:L20" si="6">F11*$C$6/1000</f>
        <v>0.21762803947244214</v>
      </c>
      <c r="M11" s="10">
        <f t="shared" ref="M11:M19" si="7">H11*$C$5/1000</f>
        <v>2.4786665150032102E-3</v>
      </c>
      <c r="O11" s="4">
        <v>2</v>
      </c>
      <c r="P11" s="3">
        <v>5.25</v>
      </c>
      <c r="Q11" s="3">
        <v>2.84</v>
      </c>
      <c r="R11" s="3">
        <f t="shared" ref="R11:R19" si="8">P11-Q11</f>
        <v>2.41</v>
      </c>
      <c r="S11" s="3">
        <f>AVERAGE(R10:R11)</f>
        <v>2.7050000000000001</v>
      </c>
      <c r="T11" s="3">
        <f t="shared" ref="T11:T19" si="9">S11-$R$20</f>
        <v>-0.45299999999999985</v>
      </c>
      <c r="U11" s="3">
        <f>STDEVA(R10:R11)</f>
        <v>0.41719300090006228</v>
      </c>
      <c r="V11" s="2">
        <f t="shared" ref="V11:V20" si="10">R11*$C$4/1000</f>
        <v>0.11408786818901484</v>
      </c>
      <c r="W11" s="2">
        <f t="shared" ref="W11:W20" si="11">R11*$C$5/1000</f>
        <v>0.11270917549354424</v>
      </c>
      <c r="X11" s="2">
        <f t="shared" ref="X11:X20" si="12">R11*$C$6/1000</f>
        <v>0.11135532380649375</v>
      </c>
      <c r="Y11" s="10">
        <f t="shared" ref="Y11:Y19" si="13">T11*$C$5/1000</f>
        <v>-2.1185583609367432E-2</v>
      </c>
      <c r="Z11" s="2">
        <f t="shared" ref="Z11:Z20" si="14">AVERAGE(W11,K11)</f>
        <v>0.16649156213984129</v>
      </c>
      <c r="AA11" s="2">
        <f>AVERAGE(Z10:Z11)</f>
        <v>0.17268822842734941</v>
      </c>
      <c r="AB11" s="10">
        <f t="shared" ref="AB11:AB19" si="15">AA11-$Z$20</f>
        <v>-9.3534585471821141E-3</v>
      </c>
    </row>
    <row r="12" spans="1:28" x14ac:dyDescent="0.25">
      <c r="C12">
        <v>3</v>
      </c>
      <c r="D12" s="3">
        <v>10.220000000000001</v>
      </c>
      <c r="E12" s="3">
        <v>5.46</v>
      </c>
      <c r="F12" s="3">
        <f t="shared" si="2"/>
        <v>4.7600000000000007</v>
      </c>
      <c r="G12" s="3">
        <f>AVERAGE(F10:F12)</f>
        <v>4.706666666666667</v>
      </c>
      <c r="H12" s="3">
        <f t="shared" si="3"/>
        <v>7.966666666666633E-2</v>
      </c>
      <c r="I12" s="3">
        <f>STDEVA(F10:F12)</f>
        <v>5.5075705472861163E-2</v>
      </c>
      <c r="J12" s="2">
        <f t="shared" si="4"/>
        <v>0.22533537451440278</v>
      </c>
      <c r="K12" s="2">
        <f t="shared" si="5"/>
        <v>0.22261231342293386</v>
      </c>
      <c r="L12" s="2">
        <f t="shared" si="6"/>
        <v>0.21993831589996279</v>
      </c>
      <c r="M12" s="10">
        <f t="shared" si="7"/>
        <v>3.7257943212941846E-3</v>
      </c>
      <c r="O12" s="4">
        <v>3</v>
      </c>
      <c r="P12" s="3">
        <v>5.46</v>
      </c>
      <c r="Q12" s="3">
        <v>2.58</v>
      </c>
      <c r="R12" s="3">
        <f t="shared" si="8"/>
        <v>2.88</v>
      </c>
      <c r="S12" s="3">
        <f>AVERAGE(R10:R12)</f>
        <v>2.7633333333333332</v>
      </c>
      <c r="T12" s="3">
        <f t="shared" si="9"/>
        <v>-0.39466666666666672</v>
      </c>
      <c r="U12" s="3">
        <f>STDEVA(R10:R12)</f>
        <v>0.31182259913824928</v>
      </c>
      <c r="V12" s="2">
        <f t="shared" si="10"/>
        <v>0.13633736945409242</v>
      </c>
      <c r="W12" s="2">
        <f t="shared" si="11"/>
        <v>0.13468980307942216</v>
      </c>
      <c r="X12" s="2">
        <f t="shared" si="12"/>
        <v>0.13307192222518757</v>
      </c>
      <c r="Y12" s="10">
        <f t="shared" si="13"/>
        <v>-1.8457491533106E-2</v>
      </c>
      <c r="Z12" s="2">
        <f t="shared" si="14"/>
        <v>0.178651058251178</v>
      </c>
      <c r="AA12" s="2">
        <f>AVERAGE(Z10:Z12)</f>
        <v>0.17467583836862563</v>
      </c>
      <c r="AB12" s="10">
        <f t="shared" si="15"/>
        <v>-7.3658486059058892E-3</v>
      </c>
    </row>
    <row r="13" spans="1:28" x14ac:dyDescent="0.25">
      <c r="C13">
        <v>4</v>
      </c>
      <c r="D13" s="3">
        <v>9.8800000000000008</v>
      </c>
      <c r="E13" s="3">
        <v>6.48</v>
      </c>
      <c r="F13" s="3">
        <f t="shared" si="2"/>
        <v>3.4000000000000004</v>
      </c>
      <c r="G13" s="3">
        <f>AVERAGE(F10:F13)</f>
        <v>4.3800000000000008</v>
      </c>
      <c r="H13" s="3">
        <f t="shared" si="3"/>
        <v>-0.24699999999999989</v>
      </c>
      <c r="I13" s="3">
        <f>STDEVA(F10:F13)</f>
        <v>0.65487912370655055</v>
      </c>
      <c r="J13" s="2">
        <f t="shared" si="4"/>
        <v>0.16095383893885912</v>
      </c>
      <c r="K13" s="2">
        <f t="shared" si="5"/>
        <v>0.15900879530209558</v>
      </c>
      <c r="L13" s="2">
        <f t="shared" si="6"/>
        <v>0.15709879707140201</v>
      </c>
      <c r="M13" s="10">
        <f t="shared" si="7"/>
        <v>-1.155152130576988E-2</v>
      </c>
      <c r="O13" s="4">
        <v>4</v>
      </c>
      <c r="P13" s="3">
        <v>6.5</v>
      </c>
      <c r="Q13" s="3">
        <v>3.44</v>
      </c>
      <c r="R13" s="3">
        <f t="shared" si="8"/>
        <v>3.06</v>
      </c>
      <c r="S13" s="3">
        <f>AVERAGE(R10:R13)</f>
        <v>2.8374999999999999</v>
      </c>
      <c r="T13" s="3">
        <f t="shared" si="9"/>
        <v>-0.32050000000000001</v>
      </c>
      <c r="U13" s="3">
        <f>STDEVA(R10:R13)</f>
        <v>0.29466082196315135</v>
      </c>
      <c r="V13" s="2">
        <f t="shared" si="10"/>
        <v>0.14485845504497319</v>
      </c>
      <c r="W13" s="2">
        <f t="shared" si="11"/>
        <v>0.14310791577188603</v>
      </c>
      <c r="X13" s="2">
        <f t="shared" si="12"/>
        <v>0.14138891736426176</v>
      </c>
      <c r="Y13" s="10">
        <f t="shared" si="13"/>
        <v>-1.4988917321859304E-2</v>
      </c>
      <c r="Z13" s="2">
        <f t="shared" si="14"/>
        <v>0.15105835553699082</v>
      </c>
      <c r="AA13" s="2">
        <f>AVERAGE(Z10:Z13)</f>
        <v>0.16877146766071693</v>
      </c>
      <c r="AB13" s="10">
        <f t="shared" si="15"/>
        <v>-1.3270219313814585E-2</v>
      </c>
    </row>
    <row r="14" spans="1:28" x14ac:dyDescent="0.25">
      <c r="C14">
        <v>5</v>
      </c>
      <c r="D14" s="3">
        <v>10.83</v>
      </c>
      <c r="E14" s="3">
        <v>6.42</v>
      </c>
      <c r="F14" s="3">
        <f t="shared" si="2"/>
        <v>4.41</v>
      </c>
      <c r="G14" s="3">
        <f>AVERAGE(F10:F14)</f>
        <v>4.386000000000001</v>
      </c>
      <c r="H14" s="3">
        <f t="shared" si="3"/>
        <v>-0.24099999999999966</v>
      </c>
      <c r="I14" s="3">
        <f>STDEVA(F10:F14)</f>
        <v>0.56730062577084728</v>
      </c>
      <c r="J14" s="2">
        <f t="shared" si="4"/>
        <v>0.20876659697657901</v>
      </c>
      <c r="K14" s="2">
        <f t="shared" si="5"/>
        <v>0.20624376096536517</v>
      </c>
      <c r="L14" s="2">
        <f t="shared" si="6"/>
        <v>0.20376638090731844</v>
      </c>
      <c r="M14" s="10">
        <f t="shared" si="7"/>
        <v>-1.1270917549354406E-2</v>
      </c>
      <c r="O14" s="4">
        <v>5</v>
      </c>
      <c r="P14" s="3">
        <v>6.44</v>
      </c>
      <c r="Q14" s="3">
        <v>2.89</v>
      </c>
      <c r="R14" s="3">
        <f t="shared" si="8"/>
        <v>3.5500000000000003</v>
      </c>
      <c r="S14" s="3">
        <f>AVERAGE(R10:R14)</f>
        <v>2.98</v>
      </c>
      <c r="T14" s="3">
        <f t="shared" si="9"/>
        <v>-0.17799999999999994</v>
      </c>
      <c r="U14" s="3">
        <f>STDEVA(R10:R14)</f>
        <v>0.40822787753900469</v>
      </c>
      <c r="V14" s="2">
        <f t="shared" si="10"/>
        <v>0.16805474359792644</v>
      </c>
      <c r="W14" s="2">
        <f t="shared" si="11"/>
        <v>0.16602388921248218</v>
      </c>
      <c r="X14" s="2">
        <f t="shared" si="12"/>
        <v>0.16402962635396384</v>
      </c>
      <c r="Y14" s="10">
        <f t="shared" si="13"/>
        <v>-8.3245781069920602E-3</v>
      </c>
      <c r="Z14" s="2">
        <f t="shared" si="14"/>
        <v>0.18613382508892368</v>
      </c>
      <c r="AA14" s="2">
        <f>AVERAGE(Z10:Z14)</f>
        <v>0.1722439391463583</v>
      </c>
      <c r="AB14" s="10">
        <f t="shared" si="15"/>
        <v>-9.79774782817322E-3</v>
      </c>
    </row>
    <row r="15" spans="1:28" x14ac:dyDescent="0.25">
      <c r="C15">
        <v>6</v>
      </c>
      <c r="D15" s="3">
        <v>11.06</v>
      </c>
      <c r="E15" s="3">
        <v>6.12</v>
      </c>
      <c r="F15" s="3">
        <f t="shared" si="2"/>
        <v>4.9400000000000004</v>
      </c>
      <c r="G15" s="3">
        <f>AVERAGE(F10:F15)</f>
        <v>4.4783333333333344</v>
      </c>
      <c r="H15" s="3">
        <f t="shared" si="3"/>
        <v>-0.14866666666666628</v>
      </c>
      <c r="I15" s="3">
        <f>STDEVA(F10:F15)</f>
        <v>0.55553277731080819</v>
      </c>
      <c r="J15" s="2">
        <f t="shared" si="4"/>
        <v>0.23385646010528355</v>
      </c>
      <c r="K15" s="2">
        <f t="shared" si="5"/>
        <v>0.23103042611539773</v>
      </c>
      <c r="L15" s="2">
        <f t="shared" si="6"/>
        <v>0.22825531103903698</v>
      </c>
      <c r="M15" s="10">
        <f t="shared" si="7"/>
        <v>-6.9527375200720051E-3</v>
      </c>
      <c r="O15" s="4">
        <v>6</v>
      </c>
      <c r="P15" s="3">
        <v>6.12</v>
      </c>
      <c r="Q15" s="3">
        <v>2.77</v>
      </c>
      <c r="R15" s="3">
        <f t="shared" si="8"/>
        <v>3.35</v>
      </c>
      <c r="S15" s="3">
        <f>AVERAGE(R10:R15)</f>
        <v>3.0416666666666665</v>
      </c>
      <c r="T15" s="3">
        <f t="shared" si="9"/>
        <v>-0.1163333333333334</v>
      </c>
      <c r="U15" s="3">
        <f>STDEVA(R10:R15)</f>
        <v>0.39514132492902737</v>
      </c>
      <c r="V15" s="2">
        <f t="shared" si="10"/>
        <v>0.15858687071917002</v>
      </c>
      <c r="W15" s="2">
        <f t="shared" si="11"/>
        <v>0.15667043066530006</v>
      </c>
      <c r="X15" s="2">
        <f t="shared" si="12"/>
        <v>0.15478852064388135</v>
      </c>
      <c r="Y15" s="10">
        <f t="shared" si="13"/>
        <v>-5.4405950549442535E-3</v>
      </c>
      <c r="Z15" s="2">
        <f t="shared" si="14"/>
        <v>0.19385042839034888</v>
      </c>
      <c r="AA15" s="2">
        <f>AVERAGE(Z10:Z15)</f>
        <v>0.17584502068702337</v>
      </c>
      <c r="AB15" s="10">
        <f t="shared" si="15"/>
        <v>-6.1966662875081457E-3</v>
      </c>
    </row>
    <row r="16" spans="1:28" x14ac:dyDescent="0.25">
      <c r="C16">
        <v>7</v>
      </c>
      <c r="D16" s="3">
        <v>10.15</v>
      </c>
      <c r="E16" s="3">
        <v>5.53</v>
      </c>
      <c r="F16" s="3">
        <f t="shared" si="2"/>
        <v>4.62</v>
      </c>
      <c r="G16" s="3">
        <f>AVERAGE(F10:F16)</f>
        <v>4.4985714285714291</v>
      </c>
      <c r="H16" s="3">
        <f t="shared" si="3"/>
        <v>-0.12842857142857156</v>
      </c>
      <c r="I16" s="3">
        <f>STDEVA(F10:F16)</f>
        <v>0.50994864353933866</v>
      </c>
      <c r="J16" s="2">
        <f t="shared" si="4"/>
        <v>0.21870786349927326</v>
      </c>
      <c r="K16" s="2">
        <f t="shared" si="5"/>
        <v>0.21606489243990637</v>
      </c>
      <c r="L16" s="2">
        <f t="shared" si="6"/>
        <v>0.21346954190290504</v>
      </c>
      <c r="M16" s="10">
        <f t="shared" si="7"/>
        <v>-6.0062565956547935E-3</v>
      </c>
      <c r="O16" s="4">
        <v>7</v>
      </c>
      <c r="P16" s="3">
        <v>5.53</v>
      </c>
      <c r="Q16" s="3">
        <v>2.34</v>
      </c>
      <c r="R16" s="3">
        <f t="shared" si="8"/>
        <v>3.1900000000000004</v>
      </c>
      <c r="S16" s="3">
        <f>AVERAGE(R10:R16)</f>
        <v>3.0628571428571432</v>
      </c>
      <c r="T16" s="3">
        <f t="shared" si="9"/>
        <v>-9.5142857142856752E-2</v>
      </c>
      <c r="U16" s="3">
        <f>STDEVA(R10:R16)</f>
        <v>0.36504402865564339</v>
      </c>
      <c r="V16" s="2">
        <f t="shared" si="10"/>
        <v>0.15101257241616489</v>
      </c>
      <c r="W16" s="2">
        <f t="shared" si="11"/>
        <v>0.14918766382755441</v>
      </c>
      <c r="X16" s="2">
        <f t="shared" si="12"/>
        <v>0.14739563607581538</v>
      </c>
      <c r="Y16" s="10">
        <f t="shared" si="13"/>
        <v>-4.4495738517308916E-3</v>
      </c>
      <c r="Z16" s="2">
        <f t="shared" si="14"/>
        <v>0.18262627813373039</v>
      </c>
      <c r="AA16" s="2">
        <f>AVERAGE(Z10:Z16)</f>
        <v>0.17681377175083868</v>
      </c>
      <c r="AB16" s="10">
        <f t="shared" si="15"/>
        <v>-5.2279152236928417E-3</v>
      </c>
    </row>
    <row r="17" spans="3:28" x14ac:dyDescent="0.25">
      <c r="C17">
        <v>8</v>
      </c>
      <c r="D17" s="3">
        <v>9.49</v>
      </c>
      <c r="E17" s="3">
        <v>4.4000000000000004</v>
      </c>
      <c r="F17" s="3">
        <f t="shared" si="2"/>
        <v>5.09</v>
      </c>
      <c r="G17" s="3">
        <f>AVERAGE(F10:F17)</f>
        <v>4.5725000000000007</v>
      </c>
      <c r="H17" s="3">
        <f t="shared" si="3"/>
        <v>-5.4499999999999993E-2</v>
      </c>
      <c r="I17" s="3">
        <f>STDEVA(F10:F17)</f>
        <v>0.51635397603913347</v>
      </c>
      <c r="J17" s="2">
        <f t="shared" si="4"/>
        <v>0.24095736476435084</v>
      </c>
      <c r="K17" s="2">
        <f t="shared" si="5"/>
        <v>0.23804552002578427</v>
      </c>
      <c r="L17" s="2">
        <f t="shared" si="6"/>
        <v>0.23518614032159882</v>
      </c>
      <c r="M17" s="10">
        <f t="shared" si="7"/>
        <v>-2.5488174541071201E-3</v>
      </c>
      <c r="O17" s="4">
        <v>8</v>
      </c>
      <c r="P17" s="3">
        <v>4.3899999999999997</v>
      </c>
      <c r="Q17" s="3">
        <v>1.06</v>
      </c>
      <c r="R17" s="3">
        <f t="shared" si="8"/>
        <v>3.3299999999999996</v>
      </c>
      <c r="S17" s="3">
        <f>AVERAGE(R10:R17)</f>
        <v>3.0962499999999999</v>
      </c>
      <c r="T17" s="3">
        <f t="shared" si="9"/>
        <v>-6.1749999999999972E-2</v>
      </c>
      <c r="U17" s="3">
        <f>STDEVA(R10:R17)</f>
        <v>0.35091462128069145</v>
      </c>
      <c r="V17" s="2">
        <f t="shared" si="10"/>
        <v>0.15764008343129435</v>
      </c>
      <c r="W17" s="2">
        <f t="shared" si="11"/>
        <v>0.15573508481058185</v>
      </c>
      <c r="X17" s="2">
        <f t="shared" si="12"/>
        <v>0.15386441007287308</v>
      </c>
      <c r="Y17" s="10">
        <f t="shared" si="13"/>
        <v>-2.8878803264424701E-3</v>
      </c>
      <c r="Z17" s="2">
        <f t="shared" si="14"/>
        <v>0.19689030241818306</v>
      </c>
      <c r="AA17" s="2">
        <f>AVERAGE(Z10:Z17)</f>
        <v>0.17932333808425671</v>
      </c>
      <c r="AB17" s="10">
        <f t="shared" si="15"/>
        <v>-2.7183488902748076E-3</v>
      </c>
    </row>
    <row r="18" spans="3:28" x14ac:dyDescent="0.25">
      <c r="C18">
        <v>9</v>
      </c>
      <c r="D18" s="3">
        <v>10.91</v>
      </c>
      <c r="E18" s="3">
        <v>6.51</v>
      </c>
      <c r="F18" s="3">
        <f t="shared" si="2"/>
        <v>4.4000000000000004</v>
      </c>
      <c r="G18" s="3">
        <f>AVERAGE(F10:F18)</f>
        <v>4.5533333333333337</v>
      </c>
      <c r="H18" s="3">
        <f t="shared" si="3"/>
        <v>-7.3666666666666991E-2</v>
      </c>
      <c r="I18" s="3">
        <f>STDEVA(F10:F18)</f>
        <v>0.48641546028061161</v>
      </c>
      <c r="J18" s="2">
        <f t="shared" si="4"/>
        <v>0.2082932033326412</v>
      </c>
      <c r="K18" s="2">
        <f t="shared" si="5"/>
        <v>0.20577608803800607</v>
      </c>
      <c r="L18" s="2">
        <f t="shared" si="6"/>
        <v>0.20330432562181433</v>
      </c>
      <c r="M18" s="10">
        <f t="shared" si="7"/>
        <v>-3.445190564878753E-3</v>
      </c>
      <c r="O18" s="4">
        <v>9</v>
      </c>
      <c r="P18" s="3">
        <v>6.5</v>
      </c>
      <c r="Q18" s="3">
        <v>3.18</v>
      </c>
      <c r="R18" s="3">
        <f t="shared" si="8"/>
        <v>3.32</v>
      </c>
      <c r="S18" s="3">
        <f>AVERAGE(R10:R18)</f>
        <v>3.1211111111111109</v>
      </c>
      <c r="T18" s="3">
        <f t="shared" si="9"/>
        <v>-3.6888888888888971E-2</v>
      </c>
      <c r="U18" s="3">
        <f>STDEVA(R10:R18)</f>
        <v>0.33661715807592563</v>
      </c>
      <c r="V18" s="2">
        <f t="shared" si="10"/>
        <v>0.15716668978735654</v>
      </c>
      <c r="W18" s="2">
        <f t="shared" si="11"/>
        <v>0.15526741188322274</v>
      </c>
      <c r="X18" s="2">
        <f t="shared" si="12"/>
        <v>0.15340235478736897</v>
      </c>
      <c r="Y18" s="10">
        <f t="shared" si="13"/>
        <v>-1.7251934653691454E-3</v>
      </c>
      <c r="Z18" s="2">
        <f t="shared" si="14"/>
        <v>0.1805217499606144</v>
      </c>
      <c r="AA18" s="2">
        <f>AVERAGE(Z10:Z18)</f>
        <v>0.17945649495940758</v>
      </c>
      <c r="AB18" s="10">
        <f t="shared" si="15"/>
        <v>-2.5851920151239438E-3</v>
      </c>
    </row>
    <row r="19" spans="3:28" x14ac:dyDescent="0.25">
      <c r="C19" s="5">
        <v>10</v>
      </c>
      <c r="D19" s="6">
        <v>10.47</v>
      </c>
      <c r="E19" s="6">
        <v>5.18</v>
      </c>
      <c r="F19" s="6">
        <f t="shared" si="2"/>
        <v>5.2900000000000009</v>
      </c>
      <c r="G19" s="6">
        <f>AVERAGE(F10:F19)</f>
        <v>4.6270000000000007</v>
      </c>
      <c r="H19" s="6">
        <f t="shared" si="3"/>
        <v>0</v>
      </c>
      <c r="I19" s="6">
        <f>STDEVA(F10:F19)</f>
        <v>0.51437232515843034</v>
      </c>
      <c r="J19" s="7">
        <f t="shared" si="4"/>
        <v>0.25042523764310731</v>
      </c>
      <c r="K19" s="7">
        <f t="shared" si="5"/>
        <v>0.24739897857296639</v>
      </c>
      <c r="L19" s="7">
        <f t="shared" si="6"/>
        <v>0.24442724603168137</v>
      </c>
      <c r="M19" s="10">
        <f t="shared" si="7"/>
        <v>0</v>
      </c>
      <c r="O19" s="8">
        <v>10</v>
      </c>
      <c r="P19" s="6">
        <v>5.19</v>
      </c>
      <c r="Q19" s="6">
        <v>1.7</v>
      </c>
      <c r="R19" s="6">
        <f t="shared" si="8"/>
        <v>3.49</v>
      </c>
      <c r="S19" s="6">
        <f>AVERAGE(R10:R19)</f>
        <v>3.1579999999999999</v>
      </c>
      <c r="T19" s="6">
        <f t="shared" si="9"/>
        <v>0</v>
      </c>
      <c r="U19" s="6">
        <f>STDEVA(R10:R19)</f>
        <v>0.33812555196093985</v>
      </c>
      <c r="V19" s="7">
        <f t="shared" si="10"/>
        <v>0.1652143817342995</v>
      </c>
      <c r="W19" s="7">
        <f t="shared" si="11"/>
        <v>0.16321785164832753</v>
      </c>
      <c r="X19" s="7">
        <f t="shared" si="12"/>
        <v>0.1612572946409391</v>
      </c>
      <c r="Y19" s="10">
        <f t="shared" si="13"/>
        <v>0</v>
      </c>
      <c r="Z19" s="7">
        <f t="shared" si="14"/>
        <v>0.20530841511064696</v>
      </c>
      <c r="AA19" s="2">
        <f>AVERAGE(Z10:Z19)</f>
        <v>0.18204168697453152</v>
      </c>
      <c r="AB19" s="10">
        <f t="shared" si="15"/>
        <v>0</v>
      </c>
    </row>
    <row r="20" spans="3:28" x14ac:dyDescent="0.25">
      <c r="F20" s="9">
        <f>AVERAGE(F10:F19)</f>
        <v>4.6270000000000007</v>
      </c>
      <c r="G20" s="9">
        <f>F20*46.7672</f>
        <v>216.39183440000005</v>
      </c>
      <c r="J20" s="10">
        <f t="shared" si="4"/>
        <v>0.21903923905002978</v>
      </c>
      <c r="K20" s="2">
        <f t="shared" si="5"/>
        <v>0.21639226348905777</v>
      </c>
      <c r="L20" s="10">
        <f t="shared" si="6"/>
        <v>0.21379298060275795</v>
      </c>
      <c r="R20" s="9">
        <f>AVERAGE(R10:R19)</f>
        <v>3.1579999999999999</v>
      </c>
      <c r="S20" s="9">
        <f>R20*46.7672</f>
        <v>147.6908176</v>
      </c>
      <c r="V20" s="10">
        <f t="shared" si="10"/>
        <v>0.14949771275556384</v>
      </c>
      <c r="W20" s="2">
        <f t="shared" si="11"/>
        <v>0.14769111046000527</v>
      </c>
      <c r="X20" s="10">
        <f t="shared" si="12"/>
        <v>0.14591705916220218</v>
      </c>
      <c r="Z20" s="2">
        <f t="shared" si="14"/>
        <v>0.18204168697453152</v>
      </c>
    </row>
    <row r="21" spans="3:28" x14ac:dyDescent="0.25">
      <c r="F21" s="3">
        <f>STDEVA(F10:F19)</f>
        <v>0.51437232515843034</v>
      </c>
      <c r="J21" s="10">
        <f>STDEVA(J10:J19)</f>
        <v>2.4350058934752138E-2</v>
      </c>
      <c r="K21" s="2">
        <f t="shared" ref="K21:L21" si="16">STDEVA(K10:K19)</f>
        <v>2.4055801105935255E-2</v>
      </c>
      <c r="L21" s="10">
        <f t="shared" si="16"/>
        <v>2.3766845155649568E-2</v>
      </c>
      <c r="R21" s="3">
        <f>STDEVA(R10:R19)</f>
        <v>0.33812555196093985</v>
      </c>
      <c r="V21" s="10">
        <f>STDEVA(V10:V19)</f>
        <v>1.6006648715127875E-2</v>
      </c>
      <c r="W21" s="2">
        <f t="shared" ref="W21:X21" si="17">STDEVA(W10:W19)</f>
        <v>1.5813216670048598E-2</v>
      </c>
      <c r="X21" s="10">
        <f t="shared" si="17"/>
        <v>1.5623269844755006E-2</v>
      </c>
      <c r="Z21" s="2">
        <f t="shared" ref="Z21" si="18">STDEVA(Z10:Z19)</f>
        <v>1.5434092321615151E-2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0.21639226348905777</v>
      </c>
      <c r="E41" s="11">
        <f>$K$20</f>
        <v>0.21639226348905777</v>
      </c>
      <c r="F41">
        <f>C41*AVERAGE($K$20,$W$20)</f>
        <v>0.18204168697453152</v>
      </c>
      <c r="G41" s="12">
        <f>(F41-E41)/E41</f>
        <v>-0.15874216555003243</v>
      </c>
    </row>
    <row r="42" spans="3:7" x14ac:dyDescent="0.25">
      <c r="C42">
        <v>2</v>
      </c>
      <c r="D42" s="2">
        <f>$W$20</f>
        <v>0.14769111046000527</v>
      </c>
      <c r="E42" s="11">
        <f>SUM(D42,E41)</f>
        <v>0.36408337394906304</v>
      </c>
      <c r="F42">
        <f t="shared" ref="F42:F90" si="19">C42*AVERAGE($K$20,$W$20)</f>
        <v>0.36408337394906304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0.21639226348905777</v>
      </c>
      <c r="E43" s="11">
        <f t="shared" ref="E43:E90" si="22">SUM(D43,E42)</f>
        <v>0.58047563743812081</v>
      </c>
      <c r="F43">
        <f t="shared" si="19"/>
        <v>0.54612506092359459</v>
      </c>
      <c r="G43" s="12">
        <f t="shared" si="20"/>
        <v>-5.9176603287141437E-2</v>
      </c>
    </row>
    <row r="44" spans="3:7" x14ac:dyDescent="0.25">
      <c r="C44">
        <v>4</v>
      </c>
      <c r="D44" s="2">
        <f t="shared" ref="D44" si="23">$W$20</f>
        <v>0.14769111046000527</v>
      </c>
      <c r="E44" s="11">
        <f t="shared" si="22"/>
        <v>0.72816674789812608</v>
      </c>
      <c r="F44">
        <f t="shared" si="19"/>
        <v>0.72816674789812608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0.21639226348905777</v>
      </c>
      <c r="E45" s="11">
        <f t="shared" si="22"/>
        <v>0.94455901138718379</v>
      </c>
      <c r="F45">
        <f t="shared" si="19"/>
        <v>0.91020843487265757</v>
      </c>
      <c r="G45" s="12">
        <f t="shared" si="20"/>
        <v>-3.6366787146605913E-2</v>
      </c>
    </row>
    <row r="46" spans="3:7" x14ac:dyDescent="0.25">
      <c r="C46">
        <v>6</v>
      </c>
      <c r="D46" s="2">
        <f t="shared" ref="D46" si="25">$W$20</f>
        <v>0.14769111046000527</v>
      </c>
      <c r="E46" s="11">
        <f t="shared" si="22"/>
        <v>1.0922501218471892</v>
      </c>
      <c r="F46">
        <f t="shared" si="19"/>
        <v>1.0922501218471892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0.21639226348905777</v>
      </c>
      <c r="E47" s="11">
        <f t="shared" si="22"/>
        <v>1.308642385336247</v>
      </c>
      <c r="F47">
        <f t="shared" si="19"/>
        <v>1.2742918088217206</v>
      </c>
      <c r="G47" s="12">
        <f t="shared" si="20"/>
        <v>-2.6249017225359311E-2</v>
      </c>
    </row>
    <row r="48" spans="3:7" x14ac:dyDescent="0.25">
      <c r="C48">
        <v>8</v>
      </c>
      <c r="D48" s="2">
        <f t="shared" ref="D48" si="27">$W$20</f>
        <v>0.14769111046000527</v>
      </c>
      <c r="E48" s="11">
        <f t="shared" si="22"/>
        <v>1.4563334957962524</v>
      </c>
      <c r="F48">
        <f t="shared" si="19"/>
        <v>1.4563334957962522</v>
      </c>
      <c r="G48" s="12">
        <f t="shared" si="20"/>
        <v>-1.5246823997797847E-16</v>
      </c>
    </row>
    <row r="49" spans="3:7" x14ac:dyDescent="0.25">
      <c r="C49">
        <v>9</v>
      </c>
      <c r="D49" s="2">
        <f t="shared" ref="D49" si="28">$K$20</f>
        <v>0.21639226348905777</v>
      </c>
      <c r="E49" s="11">
        <f t="shared" si="22"/>
        <v>1.6727257592853102</v>
      </c>
      <c r="F49">
        <f t="shared" si="19"/>
        <v>1.6383751827707838</v>
      </c>
      <c r="G49" s="12">
        <f t="shared" si="20"/>
        <v>-2.0535689322560016E-2</v>
      </c>
    </row>
    <row r="50" spans="3:7" x14ac:dyDescent="0.25">
      <c r="C50">
        <v>10</v>
      </c>
      <c r="D50" s="2">
        <f t="shared" ref="D50" si="29">$W$20</f>
        <v>0.14769111046000527</v>
      </c>
      <c r="E50" s="11">
        <f t="shared" si="22"/>
        <v>1.8204168697453156</v>
      </c>
      <c r="F50">
        <f t="shared" si="19"/>
        <v>1.8204168697453151</v>
      </c>
      <c r="G50" s="12">
        <f t="shared" si="20"/>
        <v>-2.4394918396476556E-16</v>
      </c>
    </row>
    <row r="51" spans="3:7" x14ac:dyDescent="0.25">
      <c r="C51">
        <v>11</v>
      </c>
      <c r="D51" s="2">
        <f t="shared" ref="D51" si="30">$K$20</f>
        <v>0.21639226348905777</v>
      </c>
      <c r="E51" s="11">
        <f t="shared" si="22"/>
        <v>2.0368091332343732</v>
      </c>
      <c r="F51">
        <f t="shared" si="19"/>
        <v>2.0024585567198465</v>
      </c>
      <c r="G51" s="12">
        <f t="shared" si="20"/>
        <v>-1.6864897134460162E-2</v>
      </c>
    </row>
    <row r="52" spans="3:7" x14ac:dyDescent="0.25">
      <c r="C52">
        <v>12</v>
      </c>
      <c r="D52" s="2">
        <f t="shared" ref="D52" si="31">$W$20</f>
        <v>0.14769111046000527</v>
      </c>
      <c r="E52" s="11">
        <f t="shared" si="22"/>
        <v>2.1845002436943783</v>
      </c>
      <c r="F52">
        <f t="shared" si="19"/>
        <v>2.1845002436943783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0.21639226348905777</v>
      </c>
      <c r="E53" s="11">
        <f t="shared" si="22"/>
        <v>2.4008925071834359</v>
      </c>
      <c r="F53">
        <f t="shared" si="19"/>
        <v>2.3665419306689097</v>
      </c>
      <c r="G53" s="12">
        <f t="shared" si="20"/>
        <v>-1.43074195998987E-2</v>
      </c>
    </row>
    <row r="54" spans="3:7" x14ac:dyDescent="0.25">
      <c r="C54">
        <v>14</v>
      </c>
      <c r="D54" s="2">
        <f t="shared" ref="D54" si="33">$W$20</f>
        <v>0.14769111046000527</v>
      </c>
      <c r="E54" s="11">
        <f t="shared" si="22"/>
        <v>2.5485836176434411</v>
      </c>
      <c r="F54">
        <f t="shared" si="19"/>
        <v>2.5485836176434411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0.21639226348905777</v>
      </c>
      <c r="E55" s="11">
        <f t="shared" si="22"/>
        <v>2.7649758811324987</v>
      </c>
      <c r="F55">
        <f t="shared" si="19"/>
        <v>2.7306253046179729</v>
      </c>
      <c r="G55" s="12">
        <f t="shared" si="20"/>
        <v>-1.2423463346977269E-2</v>
      </c>
    </row>
    <row r="56" spans="3:7" x14ac:dyDescent="0.25">
      <c r="C56">
        <v>16</v>
      </c>
      <c r="D56" s="2">
        <f t="shared" ref="D56" si="35">$W$20</f>
        <v>0.14769111046000527</v>
      </c>
      <c r="E56" s="11">
        <f t="shared" si="22"/>
        <v>2.9126669915925039</v>
      </c>
      <c r="F56">
        <f t="shared" si="19"/>
        <v>2.9126669915925043</v>
      </c>
      <c r="G56" s="12">
        <f t="shared" si="20"/>
        <v>1.5246823997797852E-16</v>
      </c>
    </row>
    <row r="57" spans="3:7" x14ac:dyDescent="0.25">
      <c r="C57">
        <v>17</v>
      </c>
      <c r="D57" s="2">
        <f t="shared" ref="D57" si="36">$K$20</f>
        <v>0.21639226348905777</v>
      </c>
      <c r="E57" s="11">
        <f t="shared" si="22"/>
        <v>3.1290592550815615</v>
      </c>
      <c r="F57">
        <f t="shared" si="19"/>
        <v>3.0947086785670357</v>
      </c>
      <c r="G57" s="12">
        <f t="shared" si="20"/>
        <v>-1.0977924581882167E-2</v>
      </c>
    </row>
    <row r="58" spans="3:7" x14ac:dyDescent="0.25">
      <c r="C58">
        <v>18</v>
      </c>
      <c r="D58" s="2">
        <f t="shared" ref="D58" si="37">$W$20</f>
        <v>0.14769111046000527</v>
      </c>
      <c r="E58" s="11">
        <f t="shared" si="22"/>
        <v>3.2767503655415666</v>
      </c>
      <c r="F58">
        <f t="shared" si="19"/>
        <v>3.2767503655415675</v>
      </c>
      <c r="G58" s="12">
        <f t="shared" si="20"/>
        <v>2.7105464884973962E-16</v>
      </c>
    </row>
    <row r="59" spans="3:7" x14ac:dyDescent="0.25">
      <c r="C59">
        <v>19</v>
      </c>
      <c r="D59" s="2">
        <f t="shared" ref="D59" si="38">$K$20</f>
        <v>0.21639226348905777</v>
      </c>
      <c r="E59" s="11">
        <f t="shared" si="22"/>
        <v>3.4931426290306242</v>
      </c>
      <c r="F59">
        <f t="shared" si="19"/>
        <v>3.4587920525160989</v>
      </c>
      <c r="G59" s="12">
        <f t="shared" si="20"/>
        <v>-9.833717131687205E-3</v>
      </c>
    </row>
    <row r="60" spans="3:7" x14ac:dyDescent="0.25">
      <c r="C60">
        <v>20</v>
      </c>
      <c r="D60" s="2">
        <f t="shared" ref="D60" si="39">$W$20</f>
        <v>0.14769111046000527</v>
      </c>
      <c r="E60" s="11">
        <f t="shared" si="22"/>
        <v>3.6408337394906294</v>
      </c>
      <c r="F60">
        <f t="shared" si="19"/>
        <v>3.6408337394906303</v>
      </c>
      <c r="G60" s="12">
        <f t="shared" si="20"/>
        <v>2.4394918396476565E-16</v>
      </c>
    </row>
    <row r="61" spans="3:7" x14ac:dyDescent="0.25">
      <c r="C61">
        <v>21</v>
      </c>
      <c r="D61" s="2">
        <f t="shared" ref="D61" si="40">$K$20</f>
        <v>0.21639226348905777</v>
      </c>
      <c r="E61" s="11">
        <f t="shared" si="22"/>
        <v>3.857226002979687</v>
      </c>
      <c r="F61">
        <f t="shared" si="19"/>
        <v>3.8228754264651621</v>
      </c>
      <c r="G61" s="12">
        <f t="shared" si="20"/>
        <v>-8.9055130521232748E-3</v>
      </c>
    </row>
    <row r="62" spans="3:7" x14ac:dyDescent="0.25">
      <c r="C62">
        <v>22</v>
      </c>
      <c r="D62" s="2">
        <f t="shared" ref="D62" si="41">$W$20</f>
        <v>0.14769111046000527</v>
      </c>
      <c r="E62" s="11">
        <f t="shared" si="22"/>
        <v>4.0049171134396921</v>
      </c>
      <c r="F62">
        <f t="shared" si="19"/>
        <v>4.004917113439693</v>
      </c>
      <c r="G62" s="12">
        <f t="shared" si="20"/>
        <v>2.2177198542251424E-16</v>
      </c>
    </row>
    <row r="63" spans="3:7" x14ac:dyDescent="0.25">
      <c r="C63">
        <v>23</v>
      </c>
      <c r="D63" s="2">
        <f t="shared" ref="D63" si="42">$K$20</f>
        <v>0.21639226348905777</v>
      </c>
      <c r="E63" s="11">
        <f t="shared" si="22"/>
        <v>4.2213093769287502</v>
      </c>
      <c r="F63">
        <f t="shared" si="19"/>
        <v>4.1869588004142253</v>
      </c>
      <c r="G63" s="12">
        <f t="shared" si="20"/>
        <v>-8.1374221710129539E-3</v>
      </c>
    </row>
    <row r="64" spans="3:7" x14ac:dyDescent="0.25">
      <c r="C64">
        <v>24</v>
      </c>
      <c r="D64" s="2">
        <f t="shared" ref="D64" si="43">$W$20</f>
        <v>0.14769111046000527</v>
      </c>
      <c r="E64" s="11">
        <f t="shared" si="22"/>
        <v>4.3690004873887558</v>
      </c>
      <c r="F64">
        <f t="shared" si="19"/>
        <v>4.3690004873887567</v>
      </c>
      <c r="G64" s="12">
        <f t="shared" si="20"/>
        <v>2.0329098663730469E-16</v>
      </c>
    </row>
    <row r="65" spans="3:7" x14ac:dyDescent="0.25">
      <c r="C65">
        <v>25</v>
      </c>
      <c r="D65" s="2">
        <f t="shared" ref="D65" si="44">$K$20</f>
        <v>0.21639226348905777</v>
      </c>
      <c r="E65" s="11">
        <f t="shared" si="22"/>
        <v>4.5853927508778138</v>
      </c>
      <c r="F65">
        <f t="shared" si="19"/>
        <v>4.5510421743632881</v>
      </c>
      <c r="G65" s="12">
        <f t="shared" si="20"/>
        <v>-7.4913051903677834E-3</v>
      </c>
    </row>
    <row r="66" spans="3:7" x14ac:dyDescent="0.25">
      <c r="C66">
        <v>26</v>
      </c>
      <c r="D66" s="2">
        <f t="shared" ref="D66" si="45">$W$20</f>
        <v>0.14769111046000527</v>
      </c>
      <c r="E66" s="11">
        <f t="shared" si="22"/>
        <v>4.7330838613378194</v>
      </c>
      <c r="F66">
        <f t="shared" si="19"/>
        <v>4.7330838613378194</v>
      </c>
      <c r="G66" s="12">
        <f t="shared" si="20"/>
        <v>0</v>
      </c>
    </row>
    <row r="67" spans="3:7" x14ac:dyDescent="0.25">
      <c r="C67">
        <v>27</v>
      </c>
      <c r="D67" s="2">
        <f t="shared" ref="D67" si="46">$K$20</f>
        <v>0.21639226348905777</v>
      </c>
      <c r="E67" s="11">
        <f t="shared" si="22"/>
        <v>4.9494761248268775</v>
      </c>
      <c r="F67">
        <f t="shared" si="19"/>
        <v>4.9151255483123508</v>
      </c>
      <c r="G67" s="12">
        <f t="shared" si="20"/>
        <v>-6.9402449164714733E-3</v>
      </c>
    </row>
    <row r="68" spans="3:7" x14ac:dyDescent="0.25">
      <c r="C68">
        <v>28</v>
      </c>
      <c r="D68" s="2">
        <f t="shared" ref="D68" si="47">$W$20</f>
        <v>0.14769111046000527</v>
      </c>
      <c r="E68" s="11">
        <f t="shared" si="22"/>
        <v>5.0971672352868831</v>
      </c>
      <c r="F68">
        <f t="shared" si="19"/>
        <v>5.0971672352868822</v>
      </c>
      <c r="G68" s="12">
        <f t="shared" si="20"/>
        <v>-1.7424941711768968E-16</v>
      </c>
    </row>
    <row r="69" spans="3:7" x14ac:dyDescent="0.25">
      <c r="C69">
        <v>29</v>
      </c>
      <c r="D69" s="2">
        <f t="shared" ref="D69" si="48">$K$20</f>
        <v>0.21639226348905777</v>
      </c>
      <c r="E69" s="11">
        <f t="shared" si="22"/>
        <v>5.3135594987759411</v>
      </c>
      <c r="F69">
        <f t="shared" si="19"/>
        <v>5.2792089222614145</v>
      </c>
      <c r="G69" s="12">
        <f t="shared" si="20"/>
        <v>-6.4647015851501876E-3</v>
      </c>
    </row>
    <row r="70" spans="3:7" x14ac:dyDescent="0.25">
      <c r="C70">
        <v>30</v>
      </c>
      <c r="D70" s="2">
        <f t="shared" ref="D70" si="49">$W$20</f>
        <v>0.14769111046000527</v>
      </c>
      <c r="E70" s="11">
        <f t="shared" si="22"/>
        <v>5.4612506092359467</v>
      </c>
      <c r="F70">
        <f t="shared" si="19"/>
        <v>5.4612506092359459</v>
      </c>
      <c r="G70" s="12">
        <f t="shared" si="20"/>
        <v>-1.626327893098437E-16</v>
      </c>
    </row>
    <row r="71" spans="3:7" x14ac:dyDescent="0.25">
      <c r="C71">
        <v>31</v>
      </c>
      <c r="D71" s="2">
        <f t="shared" ref="D71" si="50">$K$20</f>
        <v>0.21639226348905777</v>
      </c>
      <c r="E71" s="11">
        <f t="shared" si="22"/>
        <v>5.6776428727250048</v>
      </c>
      <c r="F71">
        <f t="shared" si="19"/>
        <v>5.6432922962104772</v>
      </c>
      <c r="G71" s="12">
        <f t="shared" si="20"/>
        <v>-6.0501474440291577E-3</v>
      </c>
    </row>
    <row r="72" spans="3:7" x14ac:dyDescent="0.25">
      <c r="C72">
        <v>32</v>
      </c>
      <c r="D72" s="2">
        <f t="shared" ref="D72" si="51">$W$20</f>
        <v>0.14769111046000527</v>
      </c>
      <c r="E72" s="11">
        <f t="shared" si="22"/>
        <v>5.8253339831850104</v>
      </c>
      <c r="F72">
        <f t="shared" si="19"/>
        <v>5.8253339831850086</v>
      </c>
      <c r="G72" s="12">
        <f t="shared" si="20"/>
        <v>-3.0493647995595688E-16</v>
      </c>
    </row>
    <row r="73" spans="3:7" x14ac:dyDescent="0.25">
      <c r="C73">
        <v>33</v>
      </c>
      <c r="D73" s="2">
        <f t="shared" ref="D73" si="52">$K$20</f>
        <v>0.21639226348905777</v>
      </c>
      <c r="E73" s="11">
        <f t="shared" si="22"/>
        <v>6.0417262466740684</v>
      </c>
      <c r="F73">
        <f t="shared" si="19"/>
        <v>6.00737567015954</v>
      </c>
      <c r="G73" s="12">
        <f t="shared" si="20"/>
        <v>-5.6855565962523067E-3</v>
      </c>
    </row>
    <row r="74" spans="3:7" x14ac:dyDescent="0.25">
      <c r="C74">
        <v>34</v>
      </c>
      <c r="D74" s="2">
        <f t="shared" ref="D74" si="53">$W$20</f>
        <v>0.14769111046000527</v>
      </c>
      <c r="E74" s="11">
        <f t="shared" si="22"/>
        <v>6.189417357134074</v>
      </c>
      <c r="F74">
        <f t="shared" si="19"/>
        <v>6.1894173571340714</v>
      </c>
      <c r="G74" s="12">
        <f t="shared" si="20"/>
        <v>-4.3049855993782145E-16</v>
      </c>
    </row>
    <row r="75" spans="3:7" x14ac:dyDescent="0.25">
      <c r="C75">
        <v>35</v>
      </c>
      <c r="D75" s="2">
        <f t="shared" ref="D75" si="54">$K$20</f>
        <v>0.21639226348905777</v>
      </c>
      <c r="E75" s="11">
        <f t="shared" si="22"/>
        <v>6.4058096206231321</v>
      </c>
      <c r="F75">
        <f t="shared" si="19"/>
        <v>6.3714590441086028</v>
      </c>
      <c r="G75" s="12">
        <f t="shared" si="20"/>
        <v>-5.3624098355873149E-3</v>
      </c>
    </row>
    <row r="76" spans="3:7" x14ac:dyDescent="0.25">
      <c r="C76">
        <v>36</v>
      </c>
      <c r="D76" s="2">
        <f t="shared" ref="D76" si="55">$W$20</f>
        <v>0.14769111046000527</v>
      </c>
      <c r="E76" s="11">
        <f t="shared" si="22"/>
        <v>6.5535007310831377</v>
      </c>
      <c r="F76">
        <f t="shared" si="19"/>
        <v>6.553500731083135</v>
      </c>
      <c r="G76" s="12">
        <f t="shared" si="20"/>
        <v>-4.0658197327460913E-16</v>
      </c>
    </row>
    <row r="77" spans="3:7" x14ac:dyDescent="0.25">
      <c r="C77">
        <v>37</v>
      </c>
      <c r="D77" s="2">
        <f t="shared" ref="D77" si="56">$K$20</f>
        <v>0.21639226348905777</v>
      </c>
      <c r="E77" s="11">
        <f t="shared" si="22"/>
        <v>6.7698929945721957</v>
      </c>
      <c r="F77">
        <f t="shared" si="19"/>
        <v>6.7355424180576664</v>
      </c>
      <c r="G77" s="12">
        <f t="shared" si="20"/>
        <v>-5.074020600040521E-3</v>
      </c>
    </row>
    <row r="78" spans="3:7" x14ac:dyDescent="0.25">
      <c r="C78">
        <v>38</v>
      </c>
      <c r="D78" s="2">
        <f t="shared" ref="D78" si="57">$W$20</f>
        <v>0.14769111046000527</v>
      </c>
      <c r="E78" s="11">
        <f t="shared" si="22"/>
        <v>6.9175841050322013</v>
      </c>
      <c r="F78">
        <f t="shared" si="19"/>
        <v>6.9175841050321978</v>
      </c>
      <c r="G78" s="12">
        <f t="shared" si="20"/>
        <v>-5.1357722939950622E-16</v>
      </c>
    </row>
    <row r="79" spans="3:7" x14ac:dyDescent="0.25">
      <c r="C79">
        <v>39</v>
      </c>
      <c r="D79" s="2">
        <f t="shared" ref="D79" si="58">$K$20</f>
        <v>0.21639226348905777</v>
      </c>
      <c r="E79" s="11">
        <f t="shared" si="22"/>
        <v>7.1339763685212594</v>
      </c>
      <c r="F79">
        <f t="shared" si="19"/>
        <v>7.0996257920067292</v>
      </c>
      <c r="G79" s="12">
        <f t="shared" si="20"/>
        <v>-4.8150673257206841E-3</v>
      </c>
    </row>
    <row r="80" spans="3:7" x14ac:dyDescent="0.25">
      <c r="C80">
        <v>40</v>
      </c>
      <c r="D80" s="2">
        <f t="shared" ref="D80" si="59">$W$20</f>
        <v>0.14769111046000527</v>
      </c>
      <c r="E80" s="11">
        <f t="shared" si="22"/>
        <v>7.281667478981265</v>
      </c>
      <c r="F80">
        <f t="shared" si="19"/>
        <v>7.2816674789812605</v>
      </c>
      <c r="G80" s="12">
        <f t="shared" si="20"/>
        <v>-6.0987295991191367E-16</v>
      </c>
    </row>
    <row r="81" spans="3:7" x14ac:dyDescent="0.25">
      <c r="C81">
        <v>41</v>
      </c>
      <c r="D81" s="2">
        <f t="shared" ref="D81" si="60">$K$20</f>
        <v>0.21639226348905777</v>
      </c>
      <c r="E81" s="11">
        <f t="shared" si="22"/>
        <v>7.498059742470323</v>
      </c>
      <c r="F81">
        <f t="shared" si="19"/>
        <v>7.4637091659557919</v>
      </c>
      <c r="G81" s="12">
        <f t="shared" si="20"/>
        <v>-4.5812620456947587E-3</v>
      </c>
    </row>
    <row r="82" spans="3:7" x14ac:dyDescent="0.25">
      <c r="C82">
        <v>42</v>
      </c>
      <c r="D82" s="2">
        <f t="shared" ref="D82" si="61">$W$20</f>
        <v>0.14769111046000527</v>
      </c>
      <c r="E82" s="11">
        <f t="shared" si="22"/>
        <v>7.6457508529303286</v>
      </c>
      <c r="F82">
        <f t="shared" si="19"/>
        <v>7.6457508529303242</v>
      </c>
      <c r="G82" s="12">
        <f t="shared" si="20"/>
        <v>-5.8083139039229861E-16</v>
      </c>
    </row>
    <row r="83" spans="3:7" x14ac:dyDescent="0.25">
      <c r="C83">
        <v>43</v>
      </c>
      <c r="D83" s="2">
        <f t="shared" ref="D83" si="62">$K$20</f>
        <v>0.21639226348905777</v>
      </c>
      <c r="E83" s="11">
        <f t="shared" si="22"/>
        <v>7.8621431164193867</v>
      </c>
      <c r="F83">
        <f t="shared" si="19"/>
        <v>7.8277925399048556</v>
      </c>
      <c r="G83" s="12">
        <f t="shared" si="20"/>
        <v>-4.3691110688118843E-3</v>
      </c>
    </row>
    <row r="84" spans="3:7" x14ac:dyDescent="0.25">
      <c r="C84">
        <v>44</v>
      </c>
      <c r="D84" s="2">
        <f t="shared" ref="D84" si="63">$W$20</f>
        <v>0.14769111046000527</v>
      </c>
      <c r="E84" s="11">
        <f t="shared" si="22"/>
        <v>8.0098342268793914</v>
      </c>
      <c r="F84">
        <f t="shared" si="19"/>
        <v>8.0098342268793861</v>
      </c>
      <c r="G84" s="12">
        <f t="shared" si="20"/>
        <v>-6.6531595626754217E-16</v>
      </c>
    </row>
    <row r="85" spans="3:7" x14ac:dyDescent="0.25">
      <c r="C85">
        <v>45</v>
      </c>
      <c r="D85" s="2">
        <f t="shared" ref="D85" si="64">$K$20</f>
        <v>0.21639226348905777</v>
      </c>
      <c r="E85" s="11">
        <f t="shared" si="22"/>
        <v>8.2262264903684486</v>
      </c>
      <c r="F85">
        <f t="shared" si="19"/>
        <v>8.1918759138539183</v>
      </c>
      <c r="G85" s="12">
        <f t="shared" si="20"/>
        <v>-4.1757392110160184E-3</v>
      </c>
    </row>
    <row r="86" spans="3:7" x14ac:dyDescent="0.25">
      <c r="C86">
        <v>46</v>
      </c>
      <c r="D86" s="2">
        <f t="shared" ref="D86" si="65">$W$20</f>
        <v>0.14769111046000527</v>
      </c>
      <c r="E86" s="11">
        <f t="shared" si="22"/>
        <v>8.3739176008284542</v>
      </c>
      <c r="F86">
        <f t="shared" si="19"/>
        <v>8.3739176008284506</v>
      </c>
      <c r="G86" s="12">
        <f t="shared" si="20"/>
        <v>-4.2425945037350514E-16</v>
      </c>
    </row>
    <row r="87" spans="3:7" x14ac:dyDescent="0.25">
      <c r="C87">
        <v>47</v>
      </c>
      <c r="D87" s="2">
        <f t="shared" ref="D87" si="66">$K$20</f>
        <v>0.21639226348905777</v>
      </c>
      <c r="E87" s="11">
        <f t="shared" si="22"/>
        <v>8.5903098643175113</v>
      </c>
      <c r="F87">
        <f t="shared" si="19"/>
        <v>8.5559592878029811</v>
      </c>
      <c r="G87" s="12">
        <f t="shared" si="20"/>
        <v>-3.9987587243174869E-3</v>
      </c>
    </row>
    <row r="88" spans="3:7" x14ac:dyDescent="0.25">
      <c r="C88">
        <v>48</v>
      </c>
      <c r="D88" s="2">
        <f t="shared" ref="D88" si="67">$W$20</f>
        <v>0.14769111046000527</v>
      </c>
      <c r="E88" s="11">
        <f t="shared" si="22"/>
        <v>8.7380009747775169</v>
      </c>
      <c r="F88">
        <f t="shared" si="19"/>
        <v>8.7380009747775134</v>
      </c>
      <c r="G88" s="12">
        <f t="shared" si="20"/>
        <v>-4.0658197327460913E-16</v>
      </c>
    </row>
    <row r="89" spans="3:7" x14ac:dyDescent="0.25">
      <c r="C89">
        <v>49</v>
      </c>
      <c r="D89" s="2">
        <f t="shared" ref="D89" si="68">$K$20</f>
        <v>0.21639226348905777</v>
      </c>
      <c r="E89" s="11">
        <f t="shared" si="22"/>
        <v>8.9543932382665741</v>
      </c>
      <c r="F89">
        <f t="shared" si="19"/>
        <v>8.9200426617520439</v>
      </c>
      <c r="G89" s="12">
        <f t="shared" si="20"/>
        <v>-3.8361702016539911E-3</v>
      </c>
    </row>
    <row r="90" spans="3:7" x14ac:dyDescent="0.25">
      <c r="C90">
        <v>50</v>
      </c>
      <c r="D90" s="2">
        <f t="shared" ref="D90" si="69">$W$20</f>
        <v>0.14769111046000527</v>
      </c>
      <c r="E90" s="11">
        <f t="shared" si="22"/>
        <v>9.1020843487265797</v>
      </c>
      <c r="F90">
        <f t="shared" si="19"/>
        <v>9.1020843487265761</v>
      </c>
      <c r="G90" s="12">
        <f t="shared" si="20"/>
        <v>-3.9031869434362477E-16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H88" sqref="H88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4.91</v>
      </c>
      <c r="E10" s="3">
        <v>0.41</v>
      </c>
      <c r="F10" s="3">
        <f>D10-E10</f>
        <v>4.5</v>
      </c>
      <c r="G10" s="3">
        <f>AVERAGE(F10)</f>
        <v>4.5</v>
      </c>
      <c r="H10" s="3">
        <f>G10-$F$20</f>
        <v>0.42400000000000038</v>
      </c>
      <c r="J10" s="2">
        <f>F10*$C$4/1000</f>
        <v>0.2130271397720194</v>
      </c>
      <c r="K10" s="2">
        <f>F10*$C$5/1000</f>
        <v>0.2104528173115971</v>
      </c>
      <c r="L10" s="2">
        <f>F10*$C$6/1000</f>
        <v>0.20792487847685556</v>
      </c>
      <c r="O10" s="4">
        <v>1</v>
      </c>
      <c r="P10" s="3">
        <v>5.34</v>
      </c>
      <c r="Q10" s="3">
        <v>1.91</v>
      </c>
      <c r="R10" s="3">
        <f>P10-Q10</f>
        <v>3.4299999999999997</v>
      </c>
      <c r="S10" s="3">
        <f>AVERAGE(R10)</f>
        <v>3.4299999999999997</v>
      </c>
      <c r="T10" s="3">
        <f>S10-$R$20</f>
        <v>8.9999999999994529E-3</v>
      </c>
      <c r="V10" s="2">
        <f>R10*$C$4/1000</f>
        <v>0.16237401987067254</v>
      </c>
      <c r="W10" s="2">
        <f>R10*$C$5/1000</f>
        <v>0.16041181408417288</v>
      </c>
      <c r="X10" s="2">
        <f>R10*$C$6/1000</f>
        <v>0.15848496292791434</v>
      </c>
      <c r="Z10" s="2">
        <f>AVERAGE(W10,K10)</f>
        <v>0.18543231569788499</v>
      </c>
    </row>
    <row r="11" spans="1:26" x14ac:dyDescent="0.25">
      <c r="C11">
        <v>2</v>
      </c>
      <c r="D11" s="3">
        <v>6.86</v>
      </c>
      <c r="E11" s="3">
        <v>2.71</v>
      </c>
      <c r="F11" s="3">
        <f>D11-E11</f>
        <v>4.1500000000000004</v>
      </c>
      <c r="G11" s="3">
        <f>AVERAGE(F10:F11)</f>
        <v>4.3250000000000002</v>
      </c>
      <c r="H11" s="3">
        <f>G11-$F$20</f>
        <v>0.24900000000000055</v>
      </c>
      <c r="I11" s="3">
        <f>STDEVA(F10:F11)</f>
        <v>0.24748737341529137</v>
      </c>
      <c r="J11" s="2">
        <f>F11*$C$4/1000</f>
        <v>0.19645836223419572</v>
      </c>
      <c r="K11" s="2">
        <f>F11*$C$5/1000</f>
        <v>0.19408426485402844</v>
      </c>
      <c r="L11" s="2">
        <f>F11*$C$6/1000</f>
        <v>0.19175294348421124</v>
      </c>
      <c r="O11" s="4">
        <v>2</v>
      </c>
      <c r="P11" s="3">
        <v>5.15</v>
      </c>
      <c r="Q11" s="3">
        <v>2.06</v>
      </c>
      <c r="R11" s="3">
        <f>P11-Q11</f>
        <v>3.0900000000000003</v>
      </c>
      <c r="S11" s="3">
        <f>AVERAGE(R10:R11)</f>
        <v>3.26</v>
      </c>
      <c r="T11" s="3">
        <f>S11-$R$20</f>
        <v>-0.16100000000000048</v>
      </c>
      <c r="U11" s="3">
        <f>STDEVA(R10:R11)</f>
        <v>0.24041630560342572</v>
      </c>
      <c r="V11" s="2">
        <f>R11*$C$4/1000</f>
        <v>0.1462786359767867</v>
      </c>
      <c r="W11" s="2">
        <f>R11*$C$5/1000</f>
        <v>0.14451093455396335</v>
      </c>
      <c r="X11" s="2">
        <f>R11*$C$6/1000</f>
        <v>0.14277508322077415</v>
      </c>
      <c r="Z11" s="2">
        <f>AVERAGE(W11,K11)</f>
        <v>0.16929759970399588</v>
      </c>
    </row>
    <row r="12" spans="1:26" x14ac:dyDescent="0.25">
      <c r="C12">
        <v>3</v>
      </c>
      <c r="D12" s="3">
        <v>7</v>
      </c>
      <c r="E12" s="3">
        <v>3.1</v>
      </c>
      <c r="F12" s="3">
        <f>D12-E12</f>
        <v>3.9</v>
      </c>
      <c r="G12" s="3">
        <f>AVERAGE(F10:F12)</f>
        <v>4.1833333333333336</v>
      </c>
      <c r="H12" s="3">
        <f>G12-$F$20</f>
        <v>0.10733333333333395</v>
      </c>
      <c r="I12" s="3">
        <f>STDEVA(F10:F12)</f>
        <v>0.30138568866708543</v>
      </c>
      <c r="J12" s="2">
        <f>F12*$C$4/1000</f>
        <v>0.18462352113575015</v>
      </c>
      <c r="K12" s="2">
        <f>F12*$C$5/1000</f>
        <v>0.18239244167005081</v>
      </c>
      <c r="L12" s="2">
        <f>F12*$C$6/1000</f>
        <v>0.18020156134660814</v>
      </c>
      <c r="O12" s="4">
        <v>3</v>
      </c>
      <c r="P12" s="3">
        <v>4.95</v>
      </c>
      <c r="Q12" s="3">
        <v>2.0099999999999998</v>
      </c>
      <c r="R12" s="3">
        <f>P12-Q12</f>
        <v>2.9400000000000004</v>
      </c>
      <c r="S12" s="3">
        <f>AVERAGE(R10:R12)</f>
        <v>3.1533333333333338</v>
      </c>
      <c r="T12" s="3">
        <f>S12-$R$20</f>
        <v>-0.2676666666666665</v>
      </c>
      <c r="U12" s="3">
        <f>STDEVA(R10:R12)</f>
        <v>0.25106440076867365</v>
      </c>
      <c r="V12" s="2">
        <f>R12*$C$4/1000</f>
        <v>0.13917773131771938</v>
      </c>
      <c r="W12" s="2">
        <f>R12*$C$5/1000</f>
        <v>0.13749584064357681</v>
      </c>
      <c r="X12" s="2">
        <f>R12*$C$6/1000</f>
        <v>0.13584425393821231</v>
      </c>
      <c r="Z12" s="2">
        <f>AVERAGE(W12,K12)</f>
        <v>0.15994414115681382</v>
      </c>
    </row>
    <row r="13" spans="1:26" x14ac:dyDescent="0.25">
      <c r="C13">
        <v>4</v>
      </c>
      <c r="D13" s="3">
        <v>6.96</v>
      </c>
      <c r="E13" s="3">
        <v>2.27</v>
      </c>
      <c r="F13" s="3">
        <f>D13-E13</f>
        <v>4.6899999999999995</v>
      </c>
      <c r="G13" s="3">
        <f>AVERAGE(F10:F13)</f>
        <v>4.3100000000000005</v>
      </c>
      <c r="H13" s="3">
        <f>G13-$F$20</f>
        <v>0.23400000000000087</v>
      </c>
      <c r="I13" s="3">
        <f>STDEVA(F10:F13)</f>
        <v>0.35317606562921727</v>
      </c>
      <c r="J13" s="2">
        <f>F13*$C$4/1000</f>
        <v>0.22202161900683801</v>
      </c>
      <c r="K13" s="2">
        <f>F13*$C$5/1000</f>
        <v>0.21933860293142007</v>
      </c>
      <c r="L13" s="2">
        <f>F13*$C$6/1000</f>
        <v>0.21670392890143386</v>
      </c>
      <c r="O13" s="4">
        <v>4</v>
      </c>
      <c r="P13" s="3">
        <v>4.72</v>
      </c>
      <c r="Q13" s="3">
        <v>1.5</v>
      </c>
      <c r="R13" s="3">
        <f>P13-Q13</f>
        <v>3.2199999999999998</v>
      </c>
      <c r="S13" s="3">
        <f>AVERAGE(R10:R13)</f>
        <v>3.17</v>
      </c>
      <c r="T13" s="3">
        <f>S13-$R$20</f>
        <v>-0.25100000000000033</v>
      </c>
      <c r="U13" s="3">
        <f>STDEVA(R10:R13)</f>
        <v>0.20768565991260252</v>
      </c>
      <c r="V13" s="2">
        <f>R13*$C$4/1000</f>
        <v>0.15243275334797832</v>
      </c>
      <c r="W13" s="2">
        <f>R13*$C$5/1000</f>
        <v>0.15059068260963171</v>
      </c>
      <c r="X13" s="2">
        <f>R13*$C$6/1000</f>
        <v>0.14878180193232773</v>
      </c>
      <c r="Z13" s="2">
        <f>AVERAGE(W13,K13)</f>
        <v>0.18496464277052588</v>
      </c>
    </row>
    <row r="14" spans="1:26" x14ac:dyDescent="0.25">
      <c r="C14">
        <v>5</v>
      </c>
      <c r="D14" s="3">
        <v>6.41</v>
      </c>
      <c r="E14" s="3">
        <v>2.7</v>
      </c>
      <c r="F14" s="3">
        <f>D14-E14</f>
        <v>3.71</v>
      </c>
      <c r="G14" s="3">
        <f>AVERAGE(F10:F14)</f>
        <v>4.1900000000000004</v>
      </c>
      <c r="H14" s="3">
        <f>G14-$F$20</f>
        <v>0.11400000000000077</v>
      </c>
      <c r="I14" s="3">
        <f>STDEVA(F10:F14)</f>
        <v>0.4068783602011784</v>
      </c>
      <c r="J14" s="2">
        <f>F14*$C$4/1000</f>
        <v>0.17562904190093157</v>
      </c>
      <c r="K14" s="2">
        <f>F14*$C$5/1000</f>
        <v>0.17350665605022783</v>
      </c>
      <c r="L14" s="2">
        <f>F14*$C$6/1000</f>
        <v>0.17142251092202981</v>
      </c>
      <c r="O14" s="4">
        <v>5</v>
      </c>
      <c r="P14" s="3">
        <v>5.16</v>
      </c>
      <c r="Q14" s="3">
        <v>1.92</v>
      </c>
      <c r="R14" s="3">
        <f>P14-Q14</f>
        <v>3.24</v>
      </c>
      <c r="S14" s="3">
        <f>AVERAGE(R10:R14)</f>
        <v>3.1840000000000002</v>
      </c>
      <c r="T14" s="3">
        <f>S14-$R$20</f>
        <v>-0.2370000000000001</v>
      </c>
      <c r="U14" s="3">
        <f>STDEVA(R10:R14)</f>
        <v>0.18256505689753422</v>
      </c>
      <c r="V14" s="2">
        <f>R14*$C$4/1000</f>
        <v>0.15337954063585399</v>
      </c>
      <c r="W14" s="2">
        <f>R14*$C$5/1000</f>
        <v>0.15152602846434993</v>
      </c>
      <c r="X14" s="2">
        <f>R14*$C$6/1000</f>
        <v>0.14970591250333601</v>
      </c>
      <c r="Z14" s="2">
        <f>AVERAGE(W14,K14)</f>
        <v>0.16251634225728889</v>
      </c>
    </row>
    <row r="15" spans="1:26" x14ac:dyDescent="0.25">
      <c r="C15">
        <v>6</v>
      </c>
      <c r="D15" s="3">
        <v>6.83</v>
      </c>
      <c r="E15" s="3">
        <v>2.56</v>
      </c>
      <c r="F15" s="3">
        <f>D15-E15</f>
        <v>4.2699999999999996</v>
      </c>
      <c r="G15" s="3">
        <f>AVERAGE(F10:F15)</f>
        <v>4.203333333333334</v>
      </c>
      <c r="H15" s="3">
        <f>G15-$F$20</f>
        <v>0.12733333333333441</v>
      </c>
      <c r="I15" s="3">
        <f>STDEVA(F10:F15)</f>
        <v>0.3653856410242014</v>
      </c>
      <c r="J15" s="2">
        <f>F15*$C$4/1000</f>
        <v>0.2021390859614495</v>
      </c>
      <c r="K15" s="2">
        <f>F15*$C$5/1000</f>
        <v>0.19969633998233766</v>
      </c>
      <c r="L15" s="2">
        <f>F15*$C$6/1000</f>
        <v>0.19729760691026069</v>
      </c>
      <c r="O15" s="4">
        <v>6</v>
      </c>
      <c r="P15" s="3">
        <v>5.01</v>
      </c>
      <c r="Q15" s="3">
        <v>0.95</v>
      </c>
      <c r="R15" s="3">
        <f>P15-Q15</f>
        <v>4.0599999999999996</v>
      </c>
      <c r="S15" s="3">
        <f>AVERAGE(R10:R15)</f>
        <v>3.33</v>
      </c>
      <c r="T15" s="3">
        <f>S15-$R$20</f>
        <v>-9.1000000000000192E-2</v>
      </c>
      <c r="U15" s="3">
        <f>STDEVA(R10:R15)</f>
        <v>0.39314119600978065</v>
      </c>
      <c r="V15" s="2">
        <f>R15*$C$4/1000</f>
        <v>0.19219781943875527</v>
      </c>
      <c r="W15" s="2">
        <f>R15*$C$5/1000</f>
        <v>0.18987520850779649</v>
      </c>
      <c r="X15" s="2">
        <f>R15*$C$6/1000</f>
        <v>0.18759444591467411</v>
      </c>
      <c r="Z15" s="2">
        <f>AVERAGE(W15,K15)</f>
        <v>0.19478577424506707</v>
      </c>
    </row>
    <row r="16" spans="1:26" x14ac:dyDescent="0.25">
      <c r="C16">
        <v>7</v>
      </c>
      <c r="D16" s="3">
        <v>5.87</v>
      </c>
      <c r="E16" s="3">
        <v>1.9</v>
      </c>
      <c r="F16" s="3">
        <f>D16-E16</f>
        <v>3.97</v>
      </c>
      <c r="G16" s="3">
        <f>AVERAGE(F10:F16)</f>
        <v>4.17</v>
      </c>
      <c r="H16" s="3">
        <f>G16-$F$20</f>
        <v>9.4000000000000306E-2</v>
      </c>
      <c r="I16" s="3">
        <f>STDEVA(F10:F16)</f>
        <v>0.34501207708330039</v>
      </c>
      <c r="J16" s="2">
        <f>F16*$C$4/1000</f>
        <v>0.18793727664331492</v>
      </c>
      <c r="K16" s="2">
        <f>F16*$C$5/1000</f>
        <v>0.18566615216156454</v>
      </c>
      <c r="L16" s="2">
        <f>F16*$C$6/1000</f>
        <v>0.18343594834513705</v>
      </c>
      <c r="O16" s="4">
        <v>7</v>
      </c>
      <c r="P16" s="3">
        <v>6.85</v>
      </c>
      <c r="Q16" s="3">
        <v>2.86</v>
      </c>
      <c r="R16" s="3">
        <f>P16-Q16</f>
        <v>3.9899999999999998</v>
      </c>
      <c r="S16" s="3">
        <f>AVERAGE(R10:R16)</f>
        <v>3.4242857142857139</v>
      </c>
      <c r="T16" s="3">
        <f>S16-$R$20</f>
        <v>3.2857142857136701E-3</v>
      </c>
      <c r="U16" s="3">
        <f>STDEVA(R10:R16)</f>
        <v>0.43706815421462003</v>
      </c>
      <c r="V16" s="2">
        <f>R16*$C$4/1000</f>
        <v>0.18888406393119053</v>
      </c>
      <c r="W16" s="2">
        <f>R16*$C$5/1000</f>
        <v>0.18660149801628276</v>
      </c>
      <c r="X16" s="2">
        <f>R16*$C$6/1000</f>
        <v>0.18436005891614524</v>
      </c>
      <c r="Z16" s="2">
        <f>AVERAGE(W16,K16)</f>
        <v>0.18613382508892365</v>
      </c>
    </row>
    <row r="17" spans="3:26" x14ac:dyDescent="0.25">
      <c r="C17">
        <v>8</v>
      </c>
      <c r="D17" s="3">
        <v>5.3</v>
      </c>
      <c r="E17" s="3">
        <v>1.59</v>
      </c>
      <c r="F17" s="3">
        <f>D17-E17</f>
        <v>3.71</v>
      </c>
      <c r="G17" s="3">
        <f>AVERAGE(F10:F17)</f>
        <v>4.1124999999999998</v>
      </c>
      <c r="H17" s="3">
        <f>G17-$F$20</f>
        <v>3.6500000000000199E-2</v>
      </c>
      <c r="I17" s="3">
        <f>STDEVA(F10:F17)</f>
        <v>0.35843907631363425</v>
      </c>
      <c r="J17" s="2">
        <f>F17*$C$4/1000</f>
        <v>0.17562904190093157</v>
      </c>
      <c r="K17" s="2">
        <f>F17*$C$5/1000</f>
        <v>0.17350665605022783</v>
      </c>
      <c r="L17" s="2">
        <f>F17*$C$6/1000</f>
        <v>0.17142251092202981</v>
      </c>
      <c r="O17" s="4">
        <v>8</v>
      </c>
      <c r="P17" s="3">
        <v>6.39</v>
      </c>
      <c r="Q17" s="3">
        <v>2.84</v>
      </c>
      <c r="R17" s="3">
        <f>P17-Q17</f>
        <v>3.55</v>
      </c>
      <c r="S17" s="3">
        <f>AVERAGE(R10:R17)</f>
        <v>3.44</v>
      </c>
      <c r="T17" s="3">
        <f>S17-$R$20</f>
        <v>1.8999999999999684E-2</v>
      </c>
      <c r="U17" s="3">
        <f>STDEVA(R10:R17)</f>
        <v>0.40708019567928783</v>
      </c>
      <c r="V17" s="2">
        <f>R17*$C$4/1000</f>
        <v>0.16805474359792641</v>
      </c>
      <c r="W17" s="2">
        <f>R17*$C$5/1000</f>
        <v>0.16602388921248215</v>
      </c>
      <c r="X17" s="2">
        <f>R17*$C$6/1000</f>
        <v>0.16402962635396381</v>
      </c>
      <c r="Z17" s="2">
        <f>AVERAGE(W17,K17)</f>
        <v>0.16976527263135499</v>
      </c>
    </row>
    <row r="18" spans="3:26" x14ac:dyDescent="0.25">
      <c r="C18">
        <v>9</v>
      </c>
      <c r="D18" s="3">
        <v>5.3</v>
      </c>
      <c r="E18" s="3">
        <v>1.25</v>
      </c>
      <c r="F18" s="3">
        <f>D18-E18</f>
        <v>4.05</v>
      </c>
      <c r="G18" s="3">
        <f>AVERAGE(F10:F18)</f>
        <v>4.1055555555555552</v>
      </c>
      <c r="H18" s="3">
        <f>G18-$F$20</f>
        <v>2.9555555555555557E-2</v>
      </c>
      <c r="I18" s="3">
        <f>STDEVA(F10:F18)</f>
        <v>0.33593567505964245</v>
      </c>
      <c r="J18" s="2">
        <f>F18*$C$4/1000</f>
        <v>0.19172442579481744</v>
      </c>
      <c r="K18" s="2">
        <f>F18*$C$5/1000</f>
        <v>0.18940753558043738</v>
      </c>
      <c r="L18" s="2">
        <f>F18*$C$6/1000</f>
        <v>0.18713239062917</v>
      </c>
      <c r="O18" s="4">
        <v>9</v>
      </c>
      <c r="P18" s="3">
        <v>6.18</v>
      </c>
      <c r="Q18" s="3">
        <v>2.75</v>
      </c>
      <c r="R18" s="3">
        <f>P18-Q18</f>
        <v>3.4299999999999997</v>
      </c>
      <c r="S18" s="3">
        <f>AVERAGE(R10:R18)</f>
        <v>3.4388888888888887</v>
      </c>
      <c r="T18" s="3">
        <f>S18-$R$20</f>
        <v>1.7888888888888399E-2</v>
      </c>
      <c r="U18" s="3">
        <f>STDEVA(R10:R18)</f>
        <v>0.38080324461736359</v>
      </c>
      <c r="V18" s="2">
        <f>R18*$C$4/1000</f>
        <v>0.16237401987067254</v>
      </c>
      <c r="W18" s="2">
        <f>R18*$C$5/1000</f>
        <v>0.16041181408417288</v>
      </c>
      <c r="X18" s="2">
        <f>R18*$C$6/1000</f>
        <v>0.15848496292791434</v>
      </c>
      <c r="Z18" s="2">
        <f>AVERAGE(W18,K18)</f>
        <v>0.17490967483230513</v>
      </c>
    </row>
    <row r="19" spans="3:26" x14ac:dyDescent="0.25">
      <c r="C19" s="5">
        <v>10</v>
      </c>
      <c r="D19" s="6">
        <v>5.22</v>
      </c>
      <c r="E19" s="6">
        <v>1.41</v>
      </c>
      <c r="F19" s="6">
        <f>D19-E19</f>
        <v>3.8099999999999996</v>
      </c>
      <c r="G19" s="6">
        <f>AVERAGE(F10:F19)</f>
        <v>4.0759999999999996</v>
      </c>
      <c r="H19" s="6">
        <f>G19-$F$20</f>
        <v>0</v>
      </c>
      <c r="I19" s="6">
        <f>STDEVA(F10:F19)</f>
        <v>0.33022551217143847</v>
      </c>
      <c r="J19" s="7">
        <f>F19*$C$4/1000</f>
        <v>0.18036297834030976</v>
      </c>
      <c r="K19" s="7">
        <f>F19*$C$5/1000</f>
        <v>0.17818338532381886</v>
      </c>
      <c r="L19" s="7">
        <f>F19*$C$6/1000</f>
        <v>0.17604306377707102</v>
      </c>
      <c r="O19" s="8">
        <v>10</v>
      </c>
      <c r="P19" s="6">
        <v>6.33</v>
      </c>
      <c r="Q19" s="6">
        <v>3.07</v>
      </c>
      <c r="R19" s="6">
        <f>P19-Q19</f>
        <v>3.2600000000000002</v>
      </c>
      <c r="S19" s="6">
        <f>AVERAGE(R10:R19)</f>
        <v>3.4210000000000003</v>
      </c>
      <c r="T19" s="6">
        <f>S19-$R$20</f>
        <v>0</v>
      </c>
      <c r="U19" s="6">
        <f>STDEVA(R10:R19)</f>
        <v>0.36345410836705228</v>
      </c>
      <c r="V19" s="7">
        <f>R19*$C$4/1000</f>
        <v>0.15432632792372963</v>
      </c>
      <c r="W19" s="7">
        <f>R19*$C$5/1000</f>
        <v>0.15246137431906814</v>
      </c>
      <c r="X19" s="7">
        <f>R19*$C$6/1000</f>
        <v>0.15063002307434425</v>
      </c>
      <c r="Z19" s="2">
        <f>AVERAGE(W19,K19)</f>
        <v>0.16532237982144349</v>
      </c>
    </row>
    <row r="20" spans="3:26" x14ac:dyDescent="0.25">
      <c r="F20" s="9">
        <f>AVERAGE(F10:F19)</f>
        <v>4.0759999999999996</v>
      </c>
      <c r="G20" s="9">
        <f>F20*46.7672</f>
        <v>190.62310719999999</v>
      </c>
      <c r="J20" s="2">
        <f>F20*$C$4/1000</f>
        <v>0.1929552492690558</v>
      </c>
      <c r="K20" s="2">
        <f>F20*$C$5/1000</f>
        <v>0.19062348519157105</v>
      </c>
      <c r="L20" s="2">
        <f>F20*$C$6/1000</f>
        <v>0.18833373437148071</v>
      </c>
      <c r="M20" s="2"/>
      <c r="N20" s="2"/>
      <c r="O20" s="2"/>
      <c r="P20" s="2"/>
      <c r="Q20" s="2"/>
      <c r="R20" s="15">
        <f>AVERAGE(R10:R19)</f>
        <v>3.4210000000000003</v>
      </c>
      <c r="S20" s="15">
        <f>R20*46.7672</f>
        <v>159.99059120000001</v>
      </c>
      <c r="T20" s="2"/>
      <c r="U20" s="2"/>
      <c r="V20" s="2">
        <f>R20*$C$4/1000</f>
        <v>0.16194796559112853</v>
      </c>
      <c r="W20" s="2">
        <f>R20*$C$5/1000</f>
        <v>0.15999090844954972</v>
      </c>
      <c r="X20" s="2">
        <f>R20*$C$6/1000</f>
        <v>0.15806911317096067</v>
      </c>
    </row>
    <row r="21" spans="3:26" x14ac:dyDescent="0.25">
      <c r="F21" s="3">
        <f>STDEVA(F10:F19)</f>
        <v>0.33022551217143847</v>
      </c>
      <c r="J21" s="2">
        <f>STDEVA(J10:J19)</f>
        <v>1.5632665852807048E-2</v>
      </c>
      <c r="K21" s="2">
        <f>STDEVA(K10:K19)</f>
        <v>1.5443753196587627E-2</v>
      </c>
      <c r="L21" s="2">
        <f>STDEVA(L10:L19)</f>
        <v>1.5258244330711931E-2</v>
      </c>
      <c r="M21" s="2"/>
      <c r="N21" s="2"/>
      <c r="O21" s="2"/>
      <c r="P21" s="2"/>
      <c r="Q21" s="2"/>
      <c r="R21" s="2">
        <f>STDEVA(R10:R19)</f>
        <v>0.36345410836705228</v>
      </c>
      <c r="S21" s="2"/>
      <c r="T21" s="2"/>
      <c r="U21" s="2"/>
      <c r="V21" s="2">
        <f>STDEVA(V10:V19)</f>
        <v>1.7205686476404969E-2</v>
      </c>
      <c r="W21" s="2">
        <f>STDEVA(W10:W19)</f>
        <v>1.6997764682071273E-2</v>
      </c>
      <c r="X21" s="2">
        <f>STDEVA(X10:X19)</f>
        <v>1.6793589180918538E-2</v>
      </c>
      <c r="Z21" s="2">
        <f>STDEVA(Z10:Z19)</f>
        <v>1.1826182665527193E-2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0.19062348519157105</v>
      </c>
      <c r="E41" s="11">
        <f>$K$20</f>
        <v>0.19062348519157105</v>
      </c>
      <c r="F41">
        <f>C41*AVERAGE($K$20,$W$20)</f>
        <v>0.1753071968205604</v>
      </c>
      <c r="G41" s="14">
        <f>ABS((F41-E41)/E41)</f>
        <v>8.0348380765456195E-2</v>
      </c>
    </row>
    <row r="42" spans="3:7" x14ac:dyDescent="0.25">
      <c r="C42">
        <v>2</v>
      </c>
      <c r="D42" s="2">
        <f>$W$20</f>
        <v>0.15999090844954972</v>
      </c>
      <c r="E42" s="11">
        <f>SUM(D42,E41)</f>
        <v>0.35061439364112079</v>
      </c>
      <c r="F42">
        <f>C42*AVERAGE($K$20,$W$20)</f>
        <v>0.35061439364112079</v>
      </c>
      <c r="G42" s="14">
        <f>ABS((F42-E42)/E42)</f>
        <v>0</v>
      </c>
    </row>
    <row r="43" spans="3:7" x14ac:dyDescent="0.25">
      <c r="C43">
        <v>3</v>
      </c>
      <c r="D43" s="2">
        <f>$K$20</f>
        <v>0.19062348519157105</v>
      </c>
      <c r="E43" s="11">
        <f>SUM(D43,E42)</f>
        <v>0.54123787883269181</v>
      </c>
      <c r="F43">
        <f>C43*AVERAGE($K$20,$W$20)</f>
        <v>0.52592159046168119</v>
      </c>
      <c r="G43" s="14">
        <f>ABS((F43-E43)/E43)</f>
        <v>2.8298626112503139E-2</v>
      </c>
    </row>
    <row r="44" spans="3:7" x14ac:dyDescent="0.25">
      <c r="C44">
        <v>4</v>
      </c>
      <c r="D44" s="2">
        <f>$W$20</f>
        <v>0.15999090844954972</v>
      </c>
      <c r="E44" s="11">
        <f>SUM(D44,E43)</f>
        <v>0.70122878728224158</v>
      </c>
      <c r="F44">
        <f>C44*AVERAGE($K$20,$W$20)</f>
        <v>0.70122878728224158</v>
      </c>
      <c r="G44" s="14">
        <f>ABS((F44-E44)/E44)</f>
        <v>0</v>
      </c>
    </row>
    <row r="45" spans="3:7" x14ac:dyDescent="0.25">
      <c r="C45">
        <v>5</v>
      </c>
      <c r="D45" s="2">
        <f>$K$20</f>
        <v>0.19062348519157105</v>
      </c>
      <c r="E45" s="11">
        <f>SUM(D45,E44)</f>
        <v>0.8918522724738126</v>
      </c>
      <c r="F45">
        <f>C45*AVERAGE($K$20,$W$20)</f>
        <v>0.87653598410280198</v>
      </c>
      <c r="G45" s="14">
        <f>ABS((F45-E45)/E45)</f>
        <v>1.7173571054011474E-2</v>
      </c>
    </row>
    <row r="46" spans="3:7" x14ac:dyDescent="0.25">
      <c r="C46">
        <v>6</v>
      </c>
      <c r="D46" s="2">
        <f>$W$20</f>
        <v>0.15999090844954972</v>
      </c>
      <c r="E46" s="11">
        <f>SUM(D46,E45)</f>
        <v>1.0518431809233624</v>
      </c>
      <c r="F46">
        <f>C46*AVERAGE($K$20,$W$20)</f>
        <v>1.0518431809233624</v>
      </c>
      <c r="G46" s="14">
        <f>ABS((F46-E46)/E46)</f>
        <v>0</v>
      </c>
    </row>
    <row r="47" spans="3:7" x14ac:dyDescent="0.25">
      <c r="C47">
        <v>7</v>
      </c>
      <c r="D47" s="2">
        <f>$K$20</f>
        <v>0.19062348519157105</v>
      </c>
      <c r="E47" s="11">
        <f>SUM(D47,E46)</f>
        <v>1.2424666661149335</v>
      </c>
      <c r="F47">
        <f>C47*AVERAGE($K$20,$W$20)</f>
        <v>1.2271503777439228</v>
      </c>
      <c r="G47" s="14">
        <f>ABS((F47-E47)/E47)</f>
        <v>1.2327323371099527E-2</v>
      </c>
    </row>
    <row r="48" spans="3:7" x14ac:dyDescent="0.25">
      <c r="C48">
        <v>8</v>
      </c>
      <c r="D48" s="2">
        <f>$W$20</f>
        <v>0.15999090844954972</v>
      </c>
      <c r="E48" s="11">
        <f>SUM(D48,E47)</f>
        <v>1.4024575745644832</v>
      </c>
      <c r="F48">
        <f>C48*AVERAGE($K$20,$W$20)</f>
        <v>1.4024575745644832</v>
      </c>
      <c r="G48" s="14">
        <f>ABS((F48-E48)/E48)</f>
        <v>0</v>
      </c>
    </row>
    <row r="49" spans="3:7" x14ac:dyDescent="0.25">
      <c r="C49">
        <v>9</v>
      </c>
      <c r="D49" s="2">
        <f>$K$20</f>
        <v>0.19062348519157105</v>
      </c>
      <c r="E49" s="11">
        <f>SUM(D49,E48)</f>
        <v>1.5930810597560543</v>
      </c>
      <c r="F49">
        <f>C49*AVERAGE($K$20,$W$20)</f>
        <v>1.5777647713850436</v>
      </c>
      <c r="G49" s="14">
        <f>ABS((F49-E49)/E49)</f>
        <v>9.6142555190230489E-3</v>
      </c>
    </row>
    <row r="50" spans="3:7" x14ac:dyDescent="0.25">
      <c r="C50">
        <v>10</v>
      </c>
      <c r="D50" s="2">
        <f>$W$20</f>
        <v>0.15999090844954972</v>
      </c>
      <c r="E50" s="11">
        <f>SUM(D50,E49)</f>
        <v>1.753071968205604</v>
      </c>
      <c r="F50">
        <f>C50*AVERAGE($K$20,$W$20)</f>
        <v>1.753071968205604</v>
      </c>
      <c r="G50" s="14">
        <f>ABS((F50-E50)/E50)</f>
        <v>0</v>
      </c>
    </row>
    <row r="51" spans="3:7" x14ac:dyDescent="0.25">
      <c r="C51">
        <v>11</v>
      </c>
      <c r="D51" s="2">
        <f>$K$20</f>
        <v>0.19062348519157105</v>
      </c>
      <c r="E51" s="11">
        <f>SUM(D51,E50)</f>
        <v>1.9436954533971751</v>
      </c>
      <c r="F51">
        <f>C51*AVERAGE($K$20,$W$20)</f>
        <v>1.9283791650261644</v>
      </c>
      <c r="G51" s="14">
        <f>ABS((F51-E51)/E51)</f>
        <v>7.8799836385072819E-3</v>
      </c>
    </row>
    <row r="52" spans="3:7" x14ac:dyDescent="0.25">
      <c r="C52">
        <v>12</v>
      </c>
      <c r="D52" s="2">
        <f>$W$20</f>
        <v>0.15999090844954972</v>
      </c>
      <c r="E52" s="11">
        <f>SUM(D52,E51)</f>
        <v>2.1036863618467248</v>
      </c>
      <c r="F52">
        <f>C52*AVERAGE($K$20,$W$20)</f>
        <v>2.1036863618467248</v>
      </c>
      <c r="G52" s="14">
        <f>ABS((F52-E52)/E52)</f>
        <v>0</v>
      </c>
    </row>
    <row r="53" spans="3:7" x14ac:dyDescent="0.25">
      <c r="C53">
        <v>13</v>
      </c>
      <c r="D53" s="2">
        <f>$K$20</f>
        <v>0.19062348519157105</v>
      </c>
      <c r="E53" s="11">
        <f>SUM(D53,E52)</f>
        <v>2.2943098470382957</v>
      </c>
      <c r="F53">
        <f>C53*AVERAGE($K$20,$W$20)</f>
        <v>2.2789935586672851</v>
      </c>
      <c r="G53" s="14">
        <f>ABS((F53-E53)/E53)</f>
        <v>6.6757715357331415E-3</v>
      </c>
    </row>
    <row r="54" spans="3:7" x14ac:dyDescent="0.25">
      <c r="C54">
        <v>14</v>
      </c>
      <c r="D54" s="2">
        <f>$W$20</f>
        <v>0.15999090844954972</v>
      </c>
      <c r="E54" s="11">
        <f>SUM(D54,E53)</f>
        <v>2.4543007554878455</v>
      </c>
      <c r="F54">
        <f>C54*AVERAGE($K$20,$W$20)</f>
        <v>2.4543007554878455</v>
      </c>
      <c r="G54" s="14">
        <f>ABS((F54-E54)/E54)</f>
        <v>0</v>
      </c>
    </row>
    <row r="55" spans="3:7" x14ac:dyDescent="0.25">
      <c r="C55">
        <v>15</v>
      </c>
      <c r="D55" s="2">
        <f>$K$20</f>
        <v>0.19062348519157105</v>
      </c>
      <c r="E55" s="11">
        <f>SUM(D55,E54)</f>
        <v>2.6449242406794164</v>
      </c>
      <c r="F55">
        <f>C55*AVERAGE($K$20,$W$20)</f>
        <v>2.6296079523084059</v>
      </c>
      <c r="G55" s="14">
        <f>ABS((F55-E55)/E55)</f>
        <v>5.7908230925646969E-3</v>
      </c>
    </row>
    <row r="56" spans="3:7" x14ac:dyDescent="0.25">
      <c r="C56">
        <v>16</v>
      </c>
      <c r="D56" s="2">
        <f>$W$20</f>
        <v>0.15999090844954972</v>
      </c>
      <c r="E56" s="11">
        <f>SUM(D56,E55)</f>
        <v>2.8049151491289663</v>
      </c>
      <c r="F56">
        <f>C56*AVERAGE($K$20,$W$20)</f>
        <v>2.8049151491289663</v>
      </c>
      <c r="G56" s="14">
        <f>ABS((F56-E56)/E56)</f>
        <v>0</v>
      </c>
    </row>
    <row r="57" spans="3:7" x14ac:dyDescent="0.25">
      <c r="C57">
        <v>17</v>
      </c>
      <c r="D57" s="2">
        <f>$K$20</f>
        <v>0.19062348519157105</v>
      </c>
      <c r="E57" s="11">
        <f>SUM(D57,E56)</f>
        <v>2.9955386343205372</v>
      </c>
      <c r="F57">
        <f>C57*AVERAGE($K$20,$W$20)</f>
        <v>2.9802223459495267</v>
      </c>
      <c r="G57" s="14">
        <f>ABS((F57-E57)/E57)</f>
        <v>5.1130331605569916E-3</v>
      </c>
    </row>
    <row r="58" spans="3:7" x14ac:dyDescent="0.25">
      <c r="C58">
        <v>18</v>
      </c>
      <c r="D58" s="2">
        <f>$W$20</f>
        <v>0.15999090844954972</v>
      </c>
      <c r="E58" s="11">
        <f>SUM(D58,E57)</f>
        <v>3.1555295427700871</v>
      </c>
      <c r="F58">
        <f>C58*AVERAGE($K$20,$W$20)</f>
        <v>3.1555295427700871</v>
      </c>
      <c r="G58" s="14">
        <f>ABS((F58-E58)/E58)</f>
        <v>0</v>
      </c>
    </row>
    <row r="59" spans="3:7" x14ac:dyDescent="0.25">
      <c r="C59">
        <v>19</v>
      </c>
      <c r="D59" s="2">
        <f>$K$20</f>
        <v>0.19062348519157105</v>
      </c>
      <c r="E59" s="11">
        <f>SUM(D59,E58)</f>
        <v>3.346153027961658</v>
      </c>
      <c r="F59">
        <f>C59*AVERAGE($K$20,$W$20)</f>
        <v>3.3308367395906475</v>
      </c>
      <c r="G59" s="14">
        <f>ABS((F59-E59)/E59)</f>
        <v>4.5772827013654477E-3</v>
      </c>
    </row>
    <row r="60" spans="3:7" x14ac:dyDescent="0.25">
      <c r="C60">
        <v>20</v>
      </c>
      <c r="D60" s="2">
        <f>$W$20</f>
        <v>0.15999090844954972</v>
      </c>
      <c r="E60" s="11">
        <f>SUM(D60,E59)</f>
        <v>3.5061439364112079</v>
      </c>
      <c r="F60">
        <f>C60*AVERAGE($K$20,$W$20)</f>
        <v>3.5061439364112079</v>
      </c>
      <c r="G60" s="14">
        <f>ABS((F60-E60)/E60)</f>
        <v>0</v>
      </c>
    </row>
    <row r="61" spans="3:7" x14ac:dyDescent="0.25">
      <c r="C61">
        <v>21</v>
      </c>
      <c r="D61" s="2">
        <f>$K$20</f>
        <v>0.19062348519157105</v>
      </c>
      <c r="E61" s="11">
        <f>SUM(D61,E60)</f>
        <v>3.6967674216027788</v>
      </c>
      <c r="F61">
        <f>C61*AVERAGE($K$20,$W$20)</f>
        <v>3.6814511332317683</v>
      </c>
      <c r="G61" s="14">
        <f>ABS((F61-E61)/E61)</f>
        <v>4.143157149001802E-3</v>
      </c>
    </row>
    <row r="62" spans="3:7" x14ac:dyDescent="0.25">
      <c r="C62">
        <v>22</v>
      </c>
      <c r="D62" s="2">
        <f>$W$20</f>
        <v>0.15999090844954972</v>
      </c>
      <c r="E62" s="11">
        <f>SUM(D62,E61)</f>
        <v>3.8567583300523287</v>
      </c>
      <c r="F62">
        <f>C62*AVERAGE($K$20,$W$20)</f>
        <v>3.8567583300523287</v>
      </c>
      <c r="G62" s="14">
        <f>ABS((F62-E62)/E62)</f>
        <v>0</v>
      </c>
    </row>
    <row r="63" spans="3:7" x14ac:dyDescent="0.25">
      <c r="C63">
        <v>23</v>
      </c>
      <c r="D63" s="2">
        <f>$K$20</f>
        <v>0.19062348519157105</v>
      </c>
      <c r="E63" s="11">
        <f>SUM(D63,E62)</f>
        <v>4.0473818152438996</v>
      </c>
      <c r="F63">
        <f>C63*AVERAGE($K$20,$W$20)</f>
        <v>4.0320655268728895</v>
      </c>
      <c r="G63" s="14">
        <f>ABS((F63-E63)/E63)</f>
        <v>3.7842459817661388E-3</v>
      </c>
    </row>
    <row r="64" spans="3:7" x14ac:dyDescent="0.25">
      <c r="C64">
        <v>24</v>
      </c>
      <c r="D64" s="2">
        <f>$W$20</f>
        <v>0.15999090844954972</v>
      </c>
      <c r="E64" s="11">
        <f>SUM(D64,E63)</f>
        <v>4.2073727236934495</v>
      </c>
      <c r="F64">
        <f>C64*AVERAGE($K$20,$W$20)</f>
        <v>4.2073727236934495</v>
      </c>
      <c r="G64" s="14">
        <f>ABS((F64-E64)/E64)</f>
        <v>0</v>
      </c>
    </row>
    <row r="65" spans="3:7" x14ac:dyDescent="0.25">
      <c r="C65">
        <v>25</v>
      </c>
      <c r="D65" s="2">
        <f>$K$20</f>
        <v>0.19062348519157105</v>
      </c>
      <c r="E65" s="11">
        <f>SUM(D65,E64)</f>
        <v>4.3979962088850204</v>
      </c>
      <c r="F65">
        <f>C65*AVERAGE($K$20,$W$20)</f>
        <v>4.3826799205140095</v>
      </c>
      <c r="G65" s="14">
        <f>ABS((F65-E65)/E65)</f>
        <v>3.4825606125053797E-3</v>
      </c>
    </row>
    <row r="66" spans="3:7" x14ac:dyDescent="0.25">
      <c r="C66">
        <v>26</v>
      </c>
      <c r="D66" s="2">
        <f>$W$20</f>
        <v>0.15999090844954972</v>
      </c>
      <c r="E66" s="11">
        <f>SUM(D66,E65)</f>
        <v>4.5579871173345703</v>
      </c>
      <c r="F66">
        <f>C66*AVERAGE($K$20,$W$20)</f>
        <v>4.5579871173345703</v>
      </c>
      <c r="G66" s="14">
        <f>ABS((F66-E66)/E66)</f>
        <v>0</v>
      </c>
    </row>
    <row r="67" spans="3:7" x14ac:dyDescent="0.25">
      <c r="C67">
        <v>27</v>
      </c>
      <c r="D67" s="2">
        <f>$K$20</f>
        <v>0.19062348519157105</v>
      </c>
      <c r="E67" s="11">
        <f>SUM(D67,E66)</f>
        <v>4.7486106025261412</v>
      </c>
      <c r="F67">
        <f>C67*AVERAGE($K$20,$W$20)</f>
        <v>4.7332943141551311</v>
      </c>
      <c r="G67" s="14">
        <f>ABS((F67-E67)/E67)</f>
        <v>3.2254252144537157E-3</v>
      </c>
    </row>
    <row r="68" spans="3:7" x14ac:dyDescent="0.25">
      <c r="C68">
        <v>28</v>
      </c>
      <c r="D68" s="2">
        <f>$W$20</f>
        <v>0.15999090844954972</v>
      </c>
      <c r="E68" s="11">
        <f>SUM(D68,E67)</f>
        <v>4.9086015109756911</v>
      </c>
      <c r="F68">
        <f>C68*AVERAGE($K$20,$W$20)</f>
        <v>4.9086015109756911</v>
      </c>
      <c r="G68" s="14">
        <f>ABS((F68-E68)/E68)</f>
        <v>0</v>
      </c>
    </row>
    <row r="69" spans="3:7" x14ac:dyDescent="0.25">
      <c r="C69">
        <v>29</v>
      </c>
      <c r="D69" s="2">
        <f>$K$20</f>
        <v>0.19062348519157105</v>
      </c>
      <c r="E69" s="11">
        <f>SUM(D69,E68)</f>
        <v>5.099224996167262</v>
      </c>
      <c r="F69">
        <f>C69*AVERAGE($K$20,$W$20)</f>
        <v>5.083908707796251</v>
      </c>
      <c r="G69" s="14">
        <f>ABS((F69-E69)/E69)</f>
        <v>3.0036502375406378E-3</v>
      </c>
    </row>
    <row r="70" spans="3:7" x14ac:dyDescent="0.25">
      <c r="C70">
        <v>30</v>
      </c>
      <c r="D70" s="2">
        <f>$W$20</f>
        <v>0.15999090844954972</v>
      </c>
      <c r="E70" s="11">
        <f>SUM(D70,E69)</f>
        <v>5.2592159046168119</v>
      </c>
      <c r="F70">
        <f>C70*AVERAGE($K$20,$W$20)</f>
        <v>5.2592159046168119</v>
      </c>
      <c r="G70" s="14">
        <f>ABS((F70-E70)/E70)</f>
        <v>0</v>
      </c>
    </row>
    <row r="71" spans="3:7" x14ac:dyDescent="0.25">
      <c r="C71">
        <v>31</v>
      </c>
      <c r="D71" s="2">
        <f>$K$20</f>
        <v>0.19062348519157105</v>
      </c>
      <c r="E71" s="11">
        <f>SUM(D71,E70)</f>
        <v>5.4498393898083828</v>
      </c>
      <c r="F71">
        <f>C71*AVERAGE($K$20,$W$20)</f>
        <v>5.4345231014373727</v>
      </c>
      <c r="G71" s="14">
        <f>ABS((F71-E71)/E71)</f>
        <v>2.8104109636061386E-3</v>
      </c>
    </row>
    <row r="72" spans="3:7" x14ac:dyDescent="0.25">
      <c r="C72">
        <v>32</v>
      </c>
      <c r="D72" s="2">
        <f>$W$20</f>
        <v>0.15999090844954972</v>
      </c>
      <c r="E72" s="11">
        <f>SUM(D72,E71)</f>
        <v>5.6098302982579327</v>
      </c>
      <c r="F72">
        <f>C72*AVERAGE($K$20,$W$20)</f>
        <v>5.6098302982579327</v>
      </c>
      <c r="G72" s="14">
        <f>ABS((F72-E72)/E72)</f>
        <v>0</v>
      </c>
    </row>
    <row r="73" spans="3:7" x14ac:dyDescent="0.25">
      <c r="C73">
        <v>33</v>
      </c>
      <c r="D73" s="2">
        <f>$K$20</f>
        <v>0.19062348519157105</v>
      </c>
      <c r="E73" s="11">
        <f>SUM(D73,E72)</f>
        <v>5.8004537834495036</v>
      </c>
      <c r="F73">
        <f>C73*AVERAGE($K$20,$W$20)</f>
        <v>5.7851374950784926</v>
      </c>
      <c r="G73" s="14">
        <f>ABS((F73-E73)/E73)</f>
        <v>2.6405327829200336E-3</v>
      </c>
    </row>
    <row r="74" spans="3:7" x14ac:dyDescent="0.25">
      <c r="C74">
        <v>34</v>
      </c>
      <c r="D74" s="2">
        <f>$W$20</f>
        <v>0.15999090844954972</v>
      </c>
      <c r="E74" s="11">
        <f>SUM(D74,E73)</f>
        <v>5.9604446918990535</v>
      </c>
      <c r="F74">
        <f>C74*AVERAGE($K$20,$W$20)</f>
        <v>5.9604446918990535</v>
      </c>
      <c r="G74" s="14">
        <f>ABS((F74-E74)/E74)</f>
        <v>0</v>
      </c>
    </row>
    <row r="75" spans="3:7" x14ac:dyDescent="0.25">
      <c r="C75">
        <v>35</v>
      </c>
      <c r="D75" s="2">
        <f>$K$20</f>
        <v>0.19062348519157105</v>
      </c>
      <c r="E75" s="11">
        <f>SUM(D75,E74)</f>
        <v>6.1510681770906244</v>
      </c>
      <c r="F75">
        <f>C75*AVERAGE($K$20,$W$20)</f>
        <v>6.1357518887196143</v>
      </c>
      <c r="G75" s="14">
        <f>ABS((F75-E75)/E75)</f>
        <v>2.4900209085724156E-3</v>
      </c>
    </row>
    <row r="76" spans="3:7" x14ac:dyDescent="0.25">
      <c r="C76">
        <v>36</v>
      </c>
      <c r="D76" s="2">
        <f>$W$20</f>
        <v>0.15999090844954972</v>
      </c>
      <c r="E76" s="11">
        <f>SUM(D76,E75)</f>
        <v>6.3110590855401743</v>
      </c>
      <c r="F76">
        <f>C76*AVERAGE($K$20,$W$20)</f>
        <v>6.3110590855401743</v>
      </c>
      <c r="G76" s="14">
        <f>ABS((F76-E76)/E76)</f>
        <v>0</v>
      </c>
    </row>
    <row r="77" spans="3:7" x14ac:dyDescent="0.25">
      <c r="C77">
        <v>37</v>
      </c>
      <c r="D77" s="2">
        <f>$K$20</f>
        <v>0.19062348519157105</v>
      </c>
      <c r="E77" s="11">
        <f>SUM(D77,E76)</f>
        <v>6.5016825707317452</v>
      </c>
      <c r="F77">
        <f>C77*AVERAGE($K$20,$W$20)</f>
        <v>6.4863662823607342</v>
      </c>
      <c r="G77" s="14">
        <f>ABS((F77-E77)/E77)</f>
        <v>2.3557422566212968E-3</v>
      </c>
    </row>
    <row r="78" spans="3:7" x14ac:dyDescent="0.25">
      <c r="C78">
        <v>38</v>
      </c>
      <c r="D78" s="2">
        <f>$W$20</f>
        <v>0.15999090844954972</v>
      </c>
      <c r="E78" s="11">
        <f>SUM(D78,E77)</f>
        <v>6.661673479181295</v>
      </c>
      <c r="F78">
        <f>C78*AVERAGE($K$20,$W$20)</f>
        <v>6.661673479181295</v>
      </c>
      <c r="G78" s="14">
        <f>ABS((F78-E78)/E78)</f>
        <v>0</v>
      </c>
    </row>
    <row r="79" spans="3:7" x14ac:dyDescent="0.25">
      <c r="C79">
        <v>39</v>
      </c>
      <c r="D79" s="2">
        <f>$K$20</f>
        <v>0.19062348519157105</v>
      </c>
      <c r="E79" s="11">
        <f>SUM(D79,E78)</f>
        <v>6.852296964372866</v>
      </c>
      <c r="F79">
        <f>C79*AVERAGE($K$20,$W$20)</f>
        <v>6.8369806760018559</v>
      </c>
      <c r="G79" s="14">
        <f>ABS((F79-E79)/E79)</f>
        <v>2.2352049904789612E-3</v>
      </c>
    </row>
    <row r="80" spans="3:7" x14ac:dyDescent="0.25">
      <c r="C80">
        <v>40</v>
      </c>
      <c r="D80" s="2">
        <f>$W$20</f>
        <v>0.15999090844954972</v>
      </c>
      <c r="E80" s="11">
        <f>SUM(D80,E79)</f>
        <v>7.0122878728224158</v>
      </c>
      <c r="F80">
        <f>C80*AVERAGE($K$20,$W$20)</f>
        <v>7.0122878728224158</v>
      </c>
      <c r="G80" s="14">
        <f>ABS((F80-E80)/E80)</f>
        <v>0</v>
      </c>
    </row>
    <row r="81" spans="3:7" x14ac:dyDescent="0.25">
      <c r="C81">
        <v>41</v>
      </c>
      <c r="D81" s="2">
        <f>$K$20</f>
        <v>0.19062348519157105</v>
      </c>
      <c r="E81" s="11">
        <f>SUM(D81,E80)</f>
        <v>7.2029113580139867</v>
      </c>
      <c r="F81">
        <f>C81*AVERAGE($K$20,$W$20)</f>
        <v>7.1875950696429758</v>
      </c>
      <c r="G81" s="14">
        <f>ABS((F81-E81)/E81)</f>
        <v>2.1264024516933688E-3</v>
      </c>
    </row>
    <row r="82" spans="3:7" x14ac:dyDescent="0.25">
      <c r="C82">
        <v>42</v>
      </c>
      <c r="D82" s="2">
        <f>$W$20</f>
        <v>0.15999090844954972</v>
      </c>
      <c r="E82" s="11">
        <f>SUM(D82,E81)</f>
        <v>7.3629022664635366</v>
      </c>
      <c r="F82">
        <f>C82*AVERAGE($K$20,$W$20)</f>
        <v>7.3629022664635366</v>
      </c>
      <c r="G82" s="14">
        <f>ABS((F82-E82)/E82)</f>
        <v>0</v>
      </c>
    </row>
    <row r="83" spans="3:7" x14ac:dyDescent="0.25">
      <c r="C83">
        <v>43</v>
      </c>
      <c r="D83" s="2">
        <f>$K$20</f>
        <v>0.19062348519157105</v>
      </c>
      <c r="E83" s="11">
        <f>SUM(D83,E82)</f>
        <v>7.5535257516551075</v>
      </c>
      <c r="F83">
        <f>C83*AVERAGE($K$20,$W$20)</f>
        <v>7.5382094632840975</v>
      </c>
      <c r="G83" s="14">
        <f>ABS((F83-E83)/E83)</f>
        <v>2.0277005566114613E-3</v>
      </c>
    </row>
    <row r="84" spans="3:7" x14ac:dyDescent="0.25">
      <c r="C84">
        <v>44</v>
      </c>
      <c r="D84" s="2">
        <f>$W$20</f>
        <v>0.15999090844954972</v>
      </c>
      <c r="E84" s="11">
        <f>SUM(D84,E83)</f>
        <v>7.7135166601046574</v>
      </c>
      <c r="F84">
        <f>C84*AVERAGE($K$20,$W$20)</f>
        <v>7.7135166601046574</v>
      </c>
      <c r="G84" s="14">
        <f>ABS((F84-E84)/E84)</f>
        <v>0</v>
      </c>
    </row>
    <row r="85" spans="3:7" x14ac:dyDescent="0.25">
      <c r="C85">
        <v>45</v>
      </c>
      <c r="D85" s="2">
        <f>$K$20</f>
        <v>0.19062348519157105</v>
      </c>
      <c r="E85" s="11">
        <f>SUM(D85,E84)</f>
        <v>7.9041401452962283</v>
      </c>
      <c r="F85">
        <f>C85*AVERAGE($K$20,$W$20)</f>
        <v>7.8888238569252174</v>
      </c>
      <c r="G85" s="14">
        <f>ABS((F85-E85)/E85)</f>
        <v>1.93775516241646E-3</v>
      </c>
    </row>
    <row r="86" spans="3:7" x14ac:dyDescent="0.25">
      <c r="C86">
        <v>46</v>
      </c>
      <c r="D86" s="2">
        <f>$W$20</f>
        <v>0.15999090844954972</v>
      </c>
      <c r="E86" s="11">
        <f>SUM(D86,E85)</f>
        <v>8.0641310537457773</v>
      </c>
      <c r="F86">
        <f>C86*AVERAGE($K$20,$W$20)</f>
        <v>8.0641310537457791</v>
      </c>
      <c r="G86" s="14">
        <f>ABS((F86-E86)/E86)</f>
        <v>2.2027876625034947E-16</v>
      </c>
    </row>
    <row r="87" spans="3:7" x14ac:dyDescent="0.25">
      <c r="C87">
        <v>47</v>
      </c>
      <c r="D87" s="2">
        <f>$K$20</f>
        <v>0.19062348519157105</v>
      </c>
      <c r="E87" s="11">
        <f>SUM(D87,E86)</f>
        <v>8.2547545389373482</v>
      </c>
      <c r="F87">
        <f>C87*AVERAGE($K$20,$W$20)</f>
        <v>8.2394382505663391</v>
      </c>
      <c r="G87" s="14">
        <f>ABS((F87-E87)/E87)</f>
        <v>1.8554504920482925E-3</v>
      </c>
    </row>
    <row r="88" spans="3:7" x14ac:dyDescent="0.25">
      <c r="C88">
        <v>48</v>
      </c>
      <c r="D88" s="2">
        <f>$W$20</f>
        <v>0.15999090844954972</v>
      </c>
      <c r="E88" s="11">
        <f>SUM(D88,E87)</f>
        <v>8.4147454473868972</v>
      </c>
      <c r="F88">
        <f>C88*AVERAGE($K$20,$W$20)</f>
        <v>8.414745447386899</v>
      </c>
      <c r="G88" s="14">
        <f>ABS((F88-E88)/E88)</f>
        <v>2.1110048432325159E-16</v>
      </c>
    </row>
    <row r="89" spans="3:7" x14ac:dyDescent="0.25">
      <c r="C89">
        <v>49</v>
      </c>
      <c r="D89" s="2">
        <f>$K$20</f>
        <v>0.19062348519157105</v>
      </c>
      <c r="E89" s="11">
        <f>SUM(D89,E88)</f>
        <v>8.6053689325784681</v>
      </c>
      <c r="F89">
        <f>C89*AVERAGE($K$20,$W$20)</f>
        <v>8.590052644207459</v>
      </c>
      <c r="G89" s="14">
        <f>ABS((F89-E89)/E89)</f>
        <v>1.7798526118995674E-3</v>
      </c>
    </row>
    <row r="90" spans="3:7" x14ac:dyDescent="0.25">
      <c r="C90">
        <v>50</v>
      </c>
      <c r="D90" s="2">
        <f>$W$20</f>
        <v>0.15999090844954972</v>
      </c>
      <c r="E90" s="11">
        <f>SUM(D90,E89)</f>
        <v>8.7653598410280171</v>
      </c>
      <c r="F90">
        <f>C90*AVERAGE($K$20,$W$20)</f>
        <v>8.7653598410280189</v>
      </c>
      <c r="G90" s="14">
        <f>ABS((F90-E90)/E90)</f>
        <v>2.0265646495032155E-16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1" spans="1:28" x14ac:dyDescent="0.25">
      <c r="B1" t="s">
        <v>20</v>
      </c>
    </row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9.77</v>
      </c>
      <c r="E10" s="3">
        <v>5.57</v>
      </c>
      <c r="F10" s="3">
        <f>D10-E10</f>
        <v>4.1999999999999993</v>
      </c>
      <c r="G10" s="3">
        <f>AVERAGE(F10)</f>
        <v>4.1999999999999993</v>
      </c>
      <c r="H10" s="3">
        <f>G10-$F$20</f>
        <v>9.4999999999999751E-2</v>
      </c>
      <c r="J10" s="2">
        <f>F10*$C$4/1000</f>
        <v>0.19882533045388476</v>
      </c>
      <c r="K10" s="2">
        <f>F10*$C$5/1000</f>
        <v>0.19642262949082392</v>
      </c>
      <c r="L10" s="2">
        <f>F10*$C$6/1000</f>
        <v>0.19406321991173181</v>
      </c>
      <c r="M10" s="10">
        <f>H10*$C$5/1000</f>
        <v>4.442892809911482E-3</v>
      </c>
      <c r="O10" s="4">
        <v>1</v>
      </c>
      <c r="P10" s="3">
        <v>5.57</v>
      </c>
      <c r="Q10" s="3">
        <v>2.08</v>
      </c>
      <c r="R10" s="3">
        <f>P10-Q10</f>
        <v>3.49</v>
      </c>
      <c r="S10" s="3">
        <f>AVERAGE(R10)</f>
        <v>3.49</v>
      </c>
      <c r="T10" s="3">
        <f>S10-$R$20</f>
        <v>-0.14999999999999947</v>
      </c>
      <c r="V10" s="2">
        <f>R10*$C$4/1000</f>
        <v>0.1652143817342995</v>
      </c>
      <c r="W10" s="2">
        <f>R10*$C$5/1000</f>
        <v>0.16321785164832753</v>
      </c>
      <c r="X10" s="2">
        <f>R10*$C$6/1000</f>
        <v>0.1612572946409391</v>
      </c>
      <c r="Y10" s="10">
        <f>T10*$C$5/1000</f>
        <v>-7.0150939103865448E-3</v>
      </c>
      <c r="Z10" s="2">
        <f>AVERAGE(W10,K10)</f>
        <v>0.17982024056957574</v>
      </c>
      <c r="AA10" s="2">
        <f>Z10</f>
        <v>0.17982024056957574</v>
      </c>
      <c r="AB10" s="10">
        <f>AA10-$Z$20</f>
        <v>-1.2861005502375344E-3</v>
      </c>
    </row>
    <row r="11" spans="1:28" x14ac:dyDescent="0.25">
      <c r="C11">
        <v>2</v>
      </c>
      <c r="D11" s="3">
        <v>9.3000000000000007</v>
      </c>
      <c r="E11" s="3">
        <v>4.91</v>
      </c>
      <c r="F11" s="3">
        <f t="shared" ref="F11:F19" si="2">D11-E11</f>
        <v>4.3900000000000006</v>
      </c>
      <c r="G11" s="3">
        <f>AVERAGE(F10:F11)</f>
        <v>4.2949999999999999</v>
      </c>
      <c r="H11" s="3">
        <f t="shared" ref="H11:H19" si="3">G11-$F$20</f>
        <v>0.19000000000000039</v>
      </c>
      <c r="I11" s="3">
        <f>STDEVA(F10:F11)</f>
        <v>0.13435028842544494</v>
      </c>
      <c r="J11" s="2">
        <f t="shared" ref="J11:J20" si="4">F11*$C$4/1000</f>
        <v>0.20781980968870339</v>
      </c>
      <c r="K11" s="2">
        <f t="shared" ref="K11:K20" si="5">F11*$C$5/1000</f>
        <v>0.20530841511064696</v>
      </c>
      <c r="L11" s="2">
        <f t="shared" ref="L11:L20" si="6">F11*$C$6/1000</f>
        <v>0.20284227033631025</v>
      </c>
      <c r="M11" s="10">
        <f t="shared" ref="M11:M19" si="7">H11*$C$5/1000</f>
        <v>8.8857856198230074E-3</v>
      </c>
      <c r="O11" s="4">
        <v>2</v>
      </c>
      <c r="P11" s="3">
        <v>5.03</v>
      </c>
      <c r="Q11" s="3">
        <v>0.51</v>
      </c>
      <c r="R11" s="3">
        <f t="shared" ref="R11:R19" si="8">P11-Q11</f>
        <v>4.5200000000000005</v>
      </c>
      <c r="S11" s="3">
        <f>AVERAGE(R10:R11)</f>
        <v>4.0050000000000008</v>
      </c>
      <c r="T11" s="3">
        <f t="shared" ref="T11:T19" si="9">S11-$R$20</f>
        <v>0.3650000000000011</v>
      </c>
      <c r="U11" s="3">
        <f>STDEVA(R10:R11)</f>
        <v>0.72831998462214032</v>
      </c>
      <c r="V11" s="2">
        <f t="shared" ref="V11:V20" si="10">R11*$C$4/1000</f>
        <v>0.21397392705989507</v>
      </c>
      <c r="W11" s="2">
        <f t="shared" ref="W11:W20" si="11">R11*$C$5/1000</f>
        <v>0.21138816316631534</v>
      </c>
      <c r="X11" s="2">
        <f t="shared" ref="X11:X20" si="12">R11*$C$6/1000</f>
        <v>0.20884898904786384</v>
      </c>
      <c r="Y11" s="10">
        <f t="shared" ref="Y11:Y19" si="13">T11*$C$5/1000</f>
        <v>1.7070061848607369E-2</v>
      </c>
      <c r="Z11" s="2">
        <f t="shared" ref="Z11:Z20" si="14">AVERAGE(W11,K11)</f>
        <v>0.20834828913848114</v>
      </c>
      <c r="AA11" s="2">
        <f>AVERAGE(Z10:Z11)</f>
        <v>0.19408426485402844</v>
      </c>
      <c r="AB11" s="10">
        <f t="shared" ref="AB11:AB19" si="15">AA11-$Z$20</f>
        <v>1.2977923734215163E-2</v>
      </c>
    </row>
    <row r="12" spans="1:28" x14ac:dyDescent="0.25">
      <c r="C12">
        <v>3</v>
      </c>
      <c r="D12" s="3">
        <v>10.48</v>
      </c>
      <c r="E12" s="3">
        <v>6.23</v>
      </c>
      <c r="F12" s="3">
        <f t="shared" si="2"/>
        <v>4.25</v>
      </c>
      <c r="G12" s="3">
        <f>AVERAGE(F10:F12)</f>
        <v>4.28</v>
      </c>
      <c r="H12" s="3">
        <f t="shared" si="3"/>
        <v>0.17500000000000071</v>
      </c>
      <c r="I12" s="3">
        <f>STDEVA(F10:F12)</f>
        <v>9.8488578017961653E-2</v>
      </c>
      <c r="J12" s="2">
        <f t="shared" si="4"/>
        <v>0.20119229867357388</v>
      </c>
      <c r="K12" s="2">
        <f t="shared" si="5"/>
        <v>0.19876099412761949</v>
      </c>
      <c r="L12" s="2">
        <f t="shared" si="6"/>
        <v>0.1963734963392525</v>
      </c>
      <c r="M12" s="10">
        <f t="shared" si="7"/>
        <v>8.1842762287843637E-3</v>
      </c>
      <c r="O12" s="4">
        <v>3</v>
      </c>
      <c r="P12" s="3">
        <v>6.23</v>
      </c>
      <c r="Q12" s="3">
        <v>2.87</v>
      </c>
      <c r="R12" s="3">
        <f t="shared" si="8"/>
        <v>3.3600000000000003</v>
      </c>
      <c r="S12" s="3">
        <f>AVERAGE(R10:R12)</f>
        <v>3.7900000000000005</v>
      </c>
      <c r="T12" s="3">
        <f t="shared" si="9"/>
        <v>0.1500000000000008</v>
      </c>
      <c r="U12" s="3">
        <f>STDEVA(R10:R12)</f>
        <v>0.6355312738174288</v>
      </c>
      <c r="V12" s="2">
        <f t="shared" si="10"/>
        <v>0.15906026436310786</v>
      </c>
      <c r="W12" s="2">
        <f t="shared" si="11"/>
        <v>0.15713810359265917</v>
      </c>
      <c r="X12" s="2">
        <f t="shared" si="12"/>
        <v>0.15525057592938549</v>
      </c>
      <c r="Y12" s="10">
        <f t="shared" si="13"/>
        <v>7.0150939103866073E-3</v>
      </c>
      <c r="Z12" s="2">
        <f t="shared" si="14"/>
        <v>0.17794954886013933</v>
      </c>
      <c r="AA12" s="2">
        <f>AVERAGE(Z10:Z12)</f>
        <v>0.18870602618939872</v>
      </c>
      <c r="AB12" s="10">
        <f t="shared" si="15"/>
        <v>7.5996850695854434E-3</v>
      </c>
    </row>
    <row r="13" spans="1:28" x14ac:dyDescent="0.25">
      <c r="C13">
        <v>4</v>
      </c>
      <c r="D13" s="3">
        <v>10.24</v>
      </c>
      <c r="E13" s="3">
        <v>6.19</v>
      </c>
      <c r="F13" s="3">
        <f t="shared" si="2"/>
        <v>4.05</v>
      </c>
      <c r="G13" s="3">
        <f>AVERAGE(F10:F13)</f>
        <v>4.2225000000000001</v>
      </c>
      <c r="H13" s="3">
        <f t="shared" si="3"/>
        <v>0.1175000000000006</v>
      </c>
      <c r="I13" s="3">
        <f>STDEVA(F10:F13)</f>
        <v>0.14032699906527882</v>
      </c>
      <c r="J13" s="2">
        <f t="shared" si="4"/>
        <v>0.19172442579481744</v>
      </c>
      <c r="K13" s="2">
        <f t="shared" si="5"/>
        <v>0.18940753558043738</v>
      </c>
      <c r="L13" s="2">
        <f t="shared" si="6"/>
        <v>0.18713239062917</v>
      </c>
      <c r="M13" s="10">
        <f t="shared" si="7"/>
        <v>5.4951568964695082E-3</v>
      </c>
      <c r="O13" s="4">
        <v>4</v>
      </c>
      <c r="P13" s="3">
        <v>6.21</v>
      </c>
      <c r="Q13" s="3">
        <v>2.2400000000000002</v>
      </c>
      <c r="R13" s="3">
        <f t="shared" si="8"/>
        <v>3.9699999999999998</v>
      </c>
      <c r="S13" s="3">
        <f>AVERAGE(R10:R13)</f>
        <v>3.835</v>
      </c>
      <c r="T13" s="3">
        <f t="shared" si="9"/>
        <v>0.19500000000000028</v>
      </c>
      <c r="U13" s="3">
        <f>STDEVA(R10:R13)</f>
        <v>0.52665611803782397</v>
      </c>
      <c r="V13" s="2">
        <f t="shared" si="10"/>
        <v>0.18793727664331492</v>
      </c>
      <c r="W13" s="2">
        <f t="shared" si="11"/>
        <v>0.18566615216156451</v>
      </c>
      <c r="X13" s="2">
        <f t="shared" si="12"/>
        <v>0.18343594834513702</v>
      </c>
      <c r="Y13" s="10">
        <f t="shared" si="13"/>
        <v>9.1196220835025547E-3</v>
      </c>
      <c r="Z13" s="2">
        <f t="shared" si="14"/>
        <v>0.18753684387100095</v>
      </c>
      <c r="AA13" s="2">
        <f>AVERAGE(Z10:Z13)</f>
        <v>0.18841373060979927</v>
      </c>
      <c r="AB13" s="10">
        <f t="shared" si="15"/>
        <v>7.3073894899859937E-3</v>
      </c>
    </row>
    <row r="14" spans="1:28" x14ac:dyDescent="0.25">
      <c r="C14">
        <v>5</v>
      </c>
      <c r="D14" s="3">
        <v>9.75</v>
      </c>
      <c r="E14" s="3">
        <v>5.42</v>
      </c>
      <c r="F14" s="3">
        <f t="shared" si="2"/>
        <v>4.33</v>
      </c>
      <c r="G14" s="3">
        <f>AVERAGE(F10:F14)</f>
        <v>4.2439999999999998</v>
      </c>
      <c r="H14" s="3">
        <f t="shared" si="3"/>
        <v>0.13900000000000023</v>
      </c>
      <c r="I14" s="3">
        <f>STDEVA(F10:F14)</f>
        <v>0.13069047402163664</v>
      </c>
      <c r="J14" s="2">
        <f t="shared" si="4"/>
        <v>0.20497944782507646</v>
      </c>
      <c r="K14" s="2">
        <f t="shared" si="5"/>
        <v>0.20250237754649231</v>
      </c>
      <c r="L14" s="2">
        <f t="shared" si="6"/>
        <v>0.20006993862328545</v>
      </c>
      <c r="M14" s="10">
        <f t="shared" si="7"/>
        <v>6.5006536902915656E-3</v>
      </c>
      <c r="O14" s="4">
        <v>5</v>
      </c>
      <c r="P14" s="3">
        <v>5.58</v>
      </c>
      <c r="Q14" s="3">
        <v>2.39</v>
      </c>
      <c r="R14" s="3">
        <f t="shared" si="8"/>
        <v>3.19</v>
      </c>
      <c r="S14" s="3">
        <f>AVERAGE(R10:R14)</f>
        <v>3.7060000000000004</v>
      </c>
      <c r="T14" s="3">
        <f t="shared" si="9"/>
        <v>6.6000000000000725E-2</v>
      </c>
      <c r="U14" s="3">
        <f>STDEVA(R10:R14)</f>
        <v>0.5396572986627739</v>
      </c>
      <c r="V14" s="2">
        <f t="shared" si="10"/>
        <v>0.15101257241616486</v>
      </c>
      <c r="W14" s="2">
        <f t="shared" si="11"/>
        <v>0.14918766382755438</v>
      </c>
      <c r="X14" s="2">
        <f t="shared" si="12"/>
        <v>0.14739563607581538</v>
      </c>
      <c r="Y14" s="10">
        <f t="shared" si="13"/>
        <v>3.0866413205701249E-3</v>
      </c>
      <c r="Z14" s="2">
        <f t="shared" si="14"/>
        <v>0.17584502068702335</v>
      </c>
      <c r="AA14" s="2">
        <f>AVERAGE(Z10:Z14)</f>
        <v>0.18589998862524409</v>
      </c>
      <c r="AB14" s="10">
        <f t="shared" si="15"/>
        <v>4.7936475054308203E-3</v>
      </c>
    </row>
    <row r="15" spans="1:28" x14ac:dyDescent="0.25">
      <c r="C15">
        <v>6</v>
      </c>
      <c r="D15" s="3">
        <v>9.81</v>
      </c>
      <c r="E15" s="3">
        <v>5.52</v>
      </c>
      <c r="F15" s="3">
        <f t="shared" si="2"/>
        <v>4.2900000000000009</v>
      </c>
      <c r="G15" s="3">
        <f>AVERAGE(F10:F15)</f>
        <v>4.251666666666666</v>
      </c>
      <c r="H15" s="3">
        <f t="shared" si="3"/>
        <v>0.1466666666666665</v>
      </c>
      <c r="I15" s="3">
        <f>STDEVA(F10:F15)</f>
        <v>0.11839200423452059</v>
      </c>
      <c r="J15" s="2">
        <f t="shared" si="4"/>
        <v>0.2030858732493252</v>
      </c>
      <c r="K15" s="2">
        <f t="shared" si="5"/>
        <v>0.20063168583705596</v>
      </c>
      <c r="L15" s="2">
        <f t="shared" si="6"/>
        <v>0.19822171748126899</v>
      </c>
      <c r="M15" s="10">
        <f t="shared" si="7"/>
        <v>6.8592029346001941E-3</v>
      </c>
      <c r="O15" s="4">
        <v>6</v>
      </c>
      <c r="P15" s="3">
        <v>5.53</v>
      </c>
      <c r="Q15" s="3">
        <v>2.44</v>
      </c>
      <c r="R15" s="3">
        <f t="shared" si="8"/>
        <v>3.0900000000000003</v>
      </c>
      <c r="S15" s="3">
        <f>AVERAGE(R10:R15)</f>
        <v>3.6033333333333335</v>
      </c>
      <c r="T15" s="3">
        <f t="shared" si="9"/>
        <v>-3.6666666666666181E-2</v>
      </c>
      <c r="U15" s="3">
        <f>STDEVA(R10:R15)</f>
        <v>0.54426709129495099</v>
      </c>
      <c r="V15" s="2">
        <f t="shared" si="10"/>
        <v>0.1462786359767867</v>
      </c>
      <c r="W15" s="2">
        <f t="shared" si="11"/>
        <v>0.14451093455396335</v>
      </c>
      <c r="X15" s="2">
        <f t="shared" si="12"/>
        <v>0.14277508322077415</v>
      </c>
      <c r="Y15" s="10">
        <f t="shared" si="13"/>
        <v>-1.7148007336500277E-3</v>
      </c>
      <c r="Z15" s="2">
        <f t="shared" si="14"/>
        <v>0.17257131019550964</v>
      </c>
      <c r="AA15" s="2">
        <f>AVERAGE(Z10:Z15)</f>
        <v>0.18367854222028834</v>
      </c>
      <c r="AB15" s="10">
        <f t="shared" si="15"/>
        <v>2.5722011004750689E-3</v>
      </c>
    </row>
    <row r="16" spans="1:28" x14ac:dyDescent="0.25">
      <c r="C16">
        <v>7</v>
      </c>
      <c r="D16" s="3">
        <v>9.84</v>
      </c>
      <c r="E16" s="3">
        <v>6.32</v>
      </c>
      <c r="F16" s="3">
        <f t="shared" si="2"/>
        <v>3.5199999999999996</v>
      </c>
      <c r="G16" s="3">
        <f>AVERAGE(F10:F16)</f>
        <v>4.1471428571428568</v>
      </c>
      <c r="H16" s="3">
        <f t="shared" si="3"/>
        <v>4.214285714285726E-2</v>
      </c>
      <c r="I16" s="3">
        <f>STDEVA(F10:F16)</f>
        <v>0.2969126855780046</v>
      </c>
      <c r="J16" s="2">
        <f t="shared" si="4"/>
        <v>0.16663456266611293</v>
      </c>
      <c r="K16" s="2">
        <f t="shared" si="5"/>
        <v>0.1646208704304048</v>
      </c>
      <c r="L16" s="2">
        <f t="shared" si="6"/>
        <v>0.16264346049745143</v>
      </c>
      <c r="M16" s="10">
        <f t="shared" si="7"/>
        <v>1.970907336727661E-3</v>
      </c>
      <c r="O16" s="4">
        <v>7</v>
      </c>
      <c r="P16" s="3">
        <v>13.17</v>
      </c>
      <c r="Q16" s="3">
        <v>9.57</v>
      </c>
      <c r="R16" s="3">
        <f t="shared" si="8"/>
        <v>3.5999999999999996</v>
      </c>
      <c r="S16" s="3">
        <f>AVERAGE(R10:R16)</f>
        <v>3.6028571428571428</v>
      </c>
      <c r="T16" s="3">
        <f t="shared" si="9"/>
        <v>-3.7142857142856922E-2</v>
      </c>
      <c r="U16" s="3">
        <f>STDEVA(R10:R16)</f>
        <v>0.49684720272649729</v>
      </c>
      <c r="V16" s="2">
        <f t="shared" si="10"/>
        <v>0.17042171181761551</v>
      </c>
      <c r="W16" s="2">
        <f t="shared" si="11"/>
        <v>0.16836225384927767</v>
      </c>
      <c r="X16" s="2">
        <f t="shared" si="12"/>
        <v>0.16633990278148442</v>
      </c>
      <c r="Y16" s="10">
        <f t="shared" si="13"/>
        <v>-1.7370708730480927E-3</v>
      </c>
      <c r="Z16" s="2">
        <f t="shared" si="14"/>
        <v>0.16649156213984123</v>
      </c>
      <c r="AA16" s="2">
        <f>AVERAGE(Z10:Z16)</f>
        <v>0.18122325935165304</v>
      </c>
      <c r="AB16" s="10">
        <f t="shared" si="15"/>
        <v>1.1691823183976324E-4</v>
      </c>
    </row>
    <row r="17" spans="3:28" x14ac:dyDescent="0.25">
      <c r="C17">
        <v>8</v>
      </c>
      <c r="D17" s="3">
        <v>9.58</v>
      </c>
      <c r="E17" s="3">
        <v>5.45</v>
      </c>
      <c r="F17" s="3">
        <f t="shared" si="2"/>
        <v>4.13</v>
      </c>
      <c r="G17" s="3">
        <f>AVERAGE(F10:F17)</f>
        <v>4.1449999999999996</v>
      </c>
      <c r="H17" s="3">
        <f t="shared" si="3"/>
        <v>4.0000000000000036E-2</v>
      </c>
      <c r="I17" s="3">
        <f>STDEVA(F10:F17)</f>
        <v>0.27495454169735067</v>
      </c>
      <c r="J17" s="2">
        <f t="shared" si="4"/>
        <v>0.19551157494632002</v>
      </c>
      <c r="K17" s="2">
        <f t="shared" si="5"/>
        <v>0.19314891899931022</v>
      </c>
      <c r="L17" s="2">
        <f t="shared" si="6"/>
        <v>0.19082883291320296</v>
      </c>
      <c r="M17" s="10">
        <f t="shared" si="7"/>
        <v>1.8706917094364205E-3</v>
      </c>
      <c r="O17" s="4">
        <v>8</v>
      </c>
      <c r="P17" s="3">
        <v>5.45</v>
      </c>
      <c r="Q17" s="3">
        <v>1.69</v>
      </c>
      <c r="R17" s="3">
        <f t="shared" si="8"/>
        <v>3.7600000000000002</v>
      </c>
      <c r="S17" s="3">
        <f>AVERAGE(R10:R17)</f>
        <v>3.6225000000000001</v>
      </c>
      <c r="T17" s="3">
        <f t="shared" si="9"/>
        <v>-1.7499999999999627E-2</v>
      </c>
      <c r="U17" s="3">
        <f>STDEVA(R10:R17)</f>
        <v>0.46333418979023372</v>
      </c>
      <c r="V17" s="2">
        <f t="shared" si="10"/>
        <v>0.17799601012062066</v>
      </c>
      <c r="W17" s="2">
        <f t="shared" si="11"/>
        <v>0.17584502068702335</v>
      </c>
      <c r="X17" s="2">
        <f t="shared" si="12"/>
        <v>0.17373278734955042</v>
      </c>
      <c r="Y17" s="10">
        <f t="shared" si="13"/>
        <v>-8.1842762287841577E-4</v>
      </c>
      <c r="Z17" s="2">
        <f t="shared" si="14"/>
        <v>0.18449696984316677</v>
      </c>
      <c r="AA17" s="2">
        <f>AVERAGE(Z10:Z17)</f>
        <v>0.18163247316309228</v>
      </c>
      <c r="AB17" s="10">
        <f t="shared" si="15"/>
        <v>5.2613204327900398E-4</v>
      </c>
    </row>
    <row r="18" spans="3:28" x14ac:dyDescent="0.25">
      <c r="C18">
        <v>9</v>
      </c>
      <c r="D18" s="3">
        <v>11.55</v>
      </c>
      <c r="E18" s="3">
        <v>7.65</v>
      </c>
      <c r="F18" s="3">
        <f t="shared" si="2"/>
        <v>3.9000000000000004</v>
      </c>
      <c r="G18" s="3">
        <f>AVERAGE(F10:F18)</f>
        <v>4.1177777777777775</v>
      </c>
      <c r="H18" s="3">
        <f t="shared" si="3"/>
        <v>1.2777777777777999E-2</v>
      </c>
      <c r="I18" s="3">
        <f>STDEVA(F10:F18)</f>
        <v>0.26985078181180899</v>
      </c>
      <c r="J18" s="2">
        <f t="shared" si="4"/>
        <v>0.18462352113575017</v>
      </c>
      <c r="K18" s="2">
        <f t="shared" si="5"/>
        <v>0.18239244167005084</v>
      </c>
      <c r="L18" s="2">
        <f t="shared" si="6"/>
        <v>0.18020156134660817</v>
      </c>
      <c r="M18" s="10">
        <f t="shared" si="7"/>
        <v>5.9758207384775521E-4</v>
      </c>
      <c r="O18" s="4">
        <v>9</v>
      </c>
      <c r="P18" s="3">
        <v>7.65</v>
      </c>
      <c r="Q18" s="3">
        <v>4.05</v>
      </c>
      <c r="R18" s="3">
        <f t="shared" si="8"/>
        <v>3.6000000000000005</v>
      </c>
      <c r="S18" s="3">
        <f>AVERAGE(R10:R18)</f>
        <v>3.6199999999999997</v>
      </c>
      <c r="T18" s="3">
        <f t="shared" si="9"/>
        <v>-2.0000000000000018E-2</v>
      </c>
      <c r="U18" s="3">
        <f>STDEVA(R10:R18)</f>
        <v>0.43347433603386992</v>
      </c>
      <c r="V18" s="2">
        <f t="shared" si="10"/>
        <v>0.17042171181761553</v>
      </c>
      <c r="W18" s="2">
        <f t="shared" si="11"/>
        <v>0.16836225384927769</v>
      </c>
      <c r="X18" s="2">
        <f t="shared" si="12"/>
        <v>0.16633990278148447</v>
      </c>
      <c r="Y18" s="10">
        <f t="shared" si="13"/>
        <v>-9.3534585471821024E-4</v>
      </c>
      <c r="Z18" s="2">
        <f t="shared" si="14"/>
        <v>0.17537734775966426</v>
      </c>
      <c r="AA18" s="2">
        <f>AVERAGE(Z10:Z18)</f>
        <v>0.18093745922937807</v>
      </c>
      <c r="AB18" s="10">
        <f t="shared" si="15"/>
        <v>-1.688818904352074E-4</v>
      </c>
    </row>
    <row r="19" spans="3:28" x14ac:dyDescent="0.25">
      <c r="C19" s="5">
        <v>10</v>
      </c>
      <c r="D19" s="6">
        <v>11.5</v>
      </c>
      <c r="E19" s="6">
        <v>7.51</v>
      </c>
      <c r="F19" s="6">
        <f t="shared" si="2"/>
        <v>3.99</v>
      </c>
      <c r="G19" s="6">
        <f>AVERAGE(F10:F19)</f>
        <v>4.1049999999999995</v>
      </c>
      <c r="H19" s="6">
        <f t="shared" si="3"/>
        <v>0</v>
      </c>
      <c r="I19" s="6">
        <f>STDEVA(F10:F19)</f>
        <v>0.25760650440373434</v>
      </c>
      <c r="J19" s="7">
        <f t="shared" si="4"/>
        <v>0.18888406393119056</v>
      </c>
      <c r="K19" s="7">
        <f t="shared" si="5"/>
        <v>0.18660149801628276</v>
      </c>
      <c r="L19" s="7">
        <f t="shared" si="6"/>
        <v>0.18436005891614526</v>
      </c>
      <c r="M19" s="10">
        <f t="shared" si="7"/>
        <v>0</v>
      </c>
      <c r="O19" s="8">
        <v>10</v>
      </c>
      <c r="P19" s="6">
        <v>7.49</v>
      </c>
      <c r="Q19" s="6">
        <v>3.67</v>
      </c>
      <c r="R19" s="6">
        <f t="shared" si="8"/>
        <v>3.8200000000000003</v>
      </c>
      <c r="S19" s="6">
        <f>AVERAGE(R10:R19)</f>
        <v>3.6399999999999997</v>
      </c>
      <c r="T19" s="6">
        <f t="shared" si="9"/>
        <v>0</v>
      </c>
      <c r="U19" s="6">
        <f>STDEVA(R10:R19)</f>
        <v>0.41354833118056206</v>
      </c>
      <c r="V19" s="7">
        <f t="shared" si="10"/>
        <v>0.1808363719842476</v>
      </c>
      <c r="W19" s="7">
        <f t="shared" si="11"/>
        <v>0.178651058251178</v>
      </c>
      <c r="X19" s="7">
        <f t="shared" si="12"/>
        <v>0.17650511906257518</v>
      </c>
      <c r="Y19" s="10">
        <f t="shared" si="13"/>
        <v>0</v>
      </c>
      <c r="Z19" s="7">
        <f t="shared" si="14"/>
        <v>0.18262627813373039</v>
      </c>
      <c r="AA19" s="2">
        <f>AVERAGE(Z10:Z19)</f>
        <v>0.1811063411198133</v>
      </c>
      <c r="AB19" s="10">
        <f t="shared" si="15"/>
        <v>0</v>
      </c>
    </row>
    <row r="20" spans="3:28" x14ac:dyDescent="0.25">
      <c r="F20" s="9">
        <f>AVERAGE(F10:F19)</f>
        <v>4.1049999999999995</v>
      </c>
      <c r="G20" s="9">
        <f>F20*46.7672</f>
        <v>191.979356</v>
      </c>
      <c r="J20" s="10">
        <f t="shared" si="4"/>
        <v>0.19432809083647548</v>
      </c>
      <c r="K20" s="2">
        <f t="shared" si="5"/>
        <v>0.19197973668091245</v>
      </c>
      <c r="L20" s="10">
        <f t="shared" si="6"/>
        <v>0.18967369469944265</v>
      </c>
      <c r="R20" s="9">
        <f>AVERAGE(R10:R19)</f>
        <v>3.6399999999999997</v>
      </c>
      <c r="S20" s="9">
        <f>R20*46.7672</f>
        <v>170.232608</v>
      </c>
      <c r="V20" s="10">
        <f t="shared" si="10"/>
        <v>0.1723152863933668</v>
      </c>
      <c r="W20" s="2">
        <f t="shared" si="11"/>
        <v>0.17023294555871407</v>
      </c>
      <c r="X20" s="10">
        <f t="shared" si="12"/>
        <v>0.16818812392350094</v>
      </c>
      <c r="Z20" s="2">
        <f t="shared" si="14"/>
        <v>0.18110634111981327</v>
      </c>
    </row>
    <row r="21" spans="3:28" x14ac:dyDescent="0.25">
      <c r="F21" s="3">
        <f>STDEVA(F10:F19)</f>
        <v>0.25760650440373434</v>
      </c>
      <c r="J21" s="10">
        <f>STDEVA(J10:J19)</f>
        <v>1.2194928182176811E-2</v>
      </c>
      <c r="K21" s="2">
        <f t="shared" ref="K21:L21" si="16">STDEVA(K10:K19)</f>
        <v>1.2047558802124058E-2</v>
      </c>
      <c r="L21" s="10">
        <f t="shared" si="16"/>
        <v>1.1902844693998675E-2</v>
      </c>
      <c r="R21" s="3">
        <f>STDEVA(R10:R19)</f>
        <v>0.41354833118056206</v>
      </c>
      <c r="V21" s="10">
        <f>STDEVA(V10:V19)</f>
        <v>1.9577115144196935E-2</v>
      </c>
      <c r="W21" s="2">
        <f t="shared" ref="W21:X21" si="17">STDEVA(W10:W19)</f>
        <v>1.9340535864768225E-2</v>
      </c>
      <c r="X21" s="10">
        <f t="shared" si="17"/>
        <v>1.9108219223338448E-2</v>
      </c>
      <c r="Z21" s="2">
        <f t="shared" ref="Z21" si="18">STDEVA(Z10:Z19)</f>
        <v>1.1332560935817611E-2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0.19197973668091245</v>
      </c>
      <c r="E41" s="11">
        <f>$K$20</f>
        <v>0.19197973668091245</v>
      </c>
      <c r="F41">
        <f>C41*AVERAGE($K$20,$W$20)</f>
        <v>0.18110634111981327</v>
      </c>
      <c r="G41" s="12">
        <f>(F41-E41)/E41</f>
        <v>-5.6638246041412869E-2</v>
      </c>
    </row>
    <row r="42" spans="3:7" x14ac:dyDescent="0.25">
      <c r="C42">
        <v>2</v>
      </c>
      <c r="D42" s="2">
        <f>$W$20</f>
        <v>0.17023294555871407</v>
      </c>
      <c r="E42" s="11">
        <f>SUM(D42,E41)</f>
        <v>0.36221268223962655</v>
      </c>
      <c r="F42">
        <f t="shared" ref="F42:F90" si="19">C42*AVERAGE($K$20,$W$20)</f>
        <v>0.36221268223962655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0.19197973668091245</v>
      </c>
      <c r="E43" s="11">
        <f t="shared" ref="E43:E90" si="22">SUM(D43,E42)</f>
        <v>0.55419241892053894</v>
      </c>
      <c r="F43">
        <f t="shared" si="19"/>
        <v>0.54331902335943982</v>
      </c>
      <c r="G43" s="12">
        <f t="shared" si="20"/>
        <v>-1.9620253164556848E-2</v>
      </c>
    </row>
    <row r="44" spans="3:7" x14ac:dyDescent="0.25">
      <c r="C44">
        <v>4</v>
      </c>
      <c r="D44" s="2">
        <f t="shared" ref="D44" si="23">$W$20</f>
        <v>0.17023294555871407</v>
      </c>
      <c r="E44" s="11">
        <f t="shared" si="22"/>
        <v>0.72442536447925299</v>
      </c>
      <c r="F44">
        <f t="shared" si="19"/>
        <v>0.7244253644792531</v>
      </c>
      <c r="G44" s="12">
        <f t="shared" si="20"/>
        <v>1.5325568085585062E-16</v>
      </c>
    </row>
    <row r="45" spans="3:7" x14ac:dyDescent="0.25">
      <c r="C45">
        <v>5</v>
      </c>
      <c r="D45" s="2">
        <f t="shared" ref="D45" si="24">$K$20</f>
        <v>0.19197973668091245</v>
      </c>
      <c r="E45" s="11">
        <f t="shared" si="22"/>
        <v>0.91640510116016549</v>
      </c>
      <c r="F45">
        <f t="shared" si="19"/>
        <v>0.90553170559906637</v>
      </c>
      <c r="G45" s="12">
        <f t="shared" si="20"/>
        <v>-1.1865271752998145E-2</v>
      </c>
    </row>
    <row r="46" spans="3:7" x14ac:dyDescent="0.25">
      <c r="C46">
        <v>6</v>
      </c>
      <c r="D46" s="2">
        <f t="shared" ref="D46" si="25">$W$20</f>
        <v>0.17023294555871407</v>
      </c>
      <c r="E46" s="11">
        <f t="shared" si="22"/>
        <v>1.0866380467188796</v>
      </c>
      <c r="F46">
        <f t="shared" si="19"/>
        <v>1.0866380467188796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0.19197973668091245</v>
      </c>
      <c r="E47" s="11">
        <f t="shared" si="22"/>
        <v>1.278617783399792</v>
      </c>
      <c r="F47">
        <f t="shared" si="19"/>
        <v>1.2677443878386929</v>
      </c>
      <c r="G47" s="12">
        <f t="shared" si="20"/>
        <v>-8.5040234089246037E-3</v>
      </c>
    </row>
    <row r="48" spans="3:7" x14ac:dyDescent="0.25">
      <c r="C48">
        <v>8</v>
      </c>
      <c r="D48" s="2">
        <f t="shared" ref="D48" si="27">$W$20</f>
        <v>0.17023294555871407</v>
      </c>
      <c r="E48" s="11">
        <f t="shared" si="22"/>
        <v>1.4488507289585062</v>
      </c>
      <c r="F48">
        <f t="shared" si="19"/>
        <v>1.4488507289585062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0.19197973668091245</v>
      </c>
      <c r="E49" s="11">
        <f t="shared" si="22"/>
        <v>1.6408304656394186</v>
      </c>
      <c r="F49">
        <f t="shared" si="19"/>
        <v>1.6299570700783195</v>
      </c>
      <c r="G49" s="12">
        <f t="shared" si="20"/>
        <v>-6.6267635741769602E-3</v>
      </c>
    </row>
    <row r="50" spans="3:7" x14ac:dyDescent="0.25">
      <c r="C50">
        <v>10</v>
      </c>
      <c r="D50" s="2">
        <f t="shared" ref="D50" si="29">$W$20</f>
        <v>0.17023294555871407</v>
      </c>
      <c r="E50" s="11">
        <f t="shared" si="22"/>
        <v>1.8110634111981327</v>
      </c>
      <c r="F50">
        <f t="shared" si="19"/>
        <v>1.8110634111981327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0.19197973668091245</v>
      </c>
      <c r="E51" s="11">
        <f t="shared" si="22"/>
        <v>2.0030431478790454</v>
      </c>
      <c r="F51">
        <f t="shared" si="19"/>
        <v>1.992169752317946</v>
      </c>
      <c r="G51" s="12">
        <f t="shared" si="20"/>
        <v>-5.4284380107402141E-3</v>
      </c>
    </row>
    <row r="52" spans="3:7" x14ac:dyDescent="0.25">
      <c r="C52">
        <v>12</v>
      </c>
      <c r="D52" s="2">
        <f t="shared" ref="D52" si="31">$W$20</f>
        <v>0.17023294555871407</v>
      </c>
      <c r="E52" s="11">
        <f t="shared" si="22"/>
        <v>2.1732760934377593</v>
      </c>
      <c r="F52">
        <f t="shared" si="19"/>
        <v>2.1732760934377593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0.19197973668091245</v>
      </c>
      <c r="E53" s="11">
        <f t="shared" si="22"/>
        <v>2.3652558301186719</v>
      </c>
      <c r="F53">
        <f t="shared" si="19"/>
        <v>2.3543824345575723</v>
      </c>
      <c r="G53" s="12">
        <f t="shared" si="20"/>
        <v>-4.5971329708355537E-3</v>
      </c>
    </row>
    <row r="54" spans="3:7" x14ac:dyDescent="0.25">
      <c r="C54">
        <v>14</v>
      </c>
      <c r="D54" s="2">
        <f t="shared" ref="D54" si="33">$W$20</f>
        <v>0.17023294555871407</v>
      </c>
      <c r="E54" s="11">
        <f t="shared" si="22"/>
        <v>2.5354887756773858</v>
      </c>
      <c r="F54">
        <f t="shared" si="19"/>
        <v>2.5354887756773858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0.19197973668091245</v>
      </c>
      <c r="E55" s="11">
        <f t="shared" si="22"/>
        <v>2.7274685123582985</v>
      </c>
      <c r="F55">
        <f t="shared" si="19"/>
        <v>2.7165951167971993</v>
      </c>
      <c r="G55" s="12">
        <f t="shared" si="20"/>
        <v>-3.9866255144032688E-3</v>
      </c>
    </row>
    <row r="56" spans="3:7" x14ac:dyDescent="0.25">
      <c r="C56">
        <v>16</v>
      </c>
      <c r="D56" s="2">
        <f t="shared" ref="D56" si="35">$W$20</f>
        <v>0.17023294555871407</v>
      </c>
      <c r="E56" s="11">
        <f t="shared" si="22"/>
        <v>2.8977014579170124</v>
      </c>
      <c r="F56">
        <f t="shared" si="19"/>
        <v>2.8977014579170124</v>
      </c>
      <c r="G56" s="12">
        <f t="shared" si="20"/>
        <v>0</v>
      </c>
    </row>
    <row r="57" spans="3:7" x14ac:dyDescent="0.25">
      <c r="C57">
        <v>17</v>
      </c>
      <c r="D57" s="2">
        <f t="shared" ref="D57" si="36">$K$20</f>
        <v>0.19197973668091245</v>
      </c>
      <c r="E57" s="11">
        <f t="shared" si="22"/>
        <v>3.089681194597925</v>
      </c>
      <c r="F57">
        <f t="shared" si="19"/>
        <v>3.0788077990368254</v>
      </c>
      <c r="G57" s="12">
        <f t="shared" si="20"/>
        <v>-3.5192613335352776E-3</v>
      </c>
    </row>
    <row r="58" spans="3:7" x14ac:dyDescent="0.25">
      <c r="C58">
        <v>18</v>
      </c>
      <c r="D58" s="2">
        <f t="shared" ref="D58" si="37">$W$20</f>
        <v>0.17023294555871407</v>
      </c>
      <c r="E58" s="11">
        <f t="shared" si="22"/>
        <v>3.2599141401566389</v>
      </c>
      <c r="F58">
        <f t="shared" si="19"/>
        <v>3.2599141401566389</v>
      </c>
      <c r="G58" s="12">
        <f t="shared" si="20"/>
        <v>0</v>
      </c>
    </row>
    <row r="59" spans="3:7" x14ac:dyDescent="0.25">
      <c r="C59">
        <v>19</v>
      </c>
      <c r="D59" s="2">
        <f t="shared" ref="D59" si="38">$K$20</f>
        <v>0.19197973668091245</v>
      </c>
      <c r="E59" s="11">
        <f t="shared" si="22"/>
        <v>3.4518938768375516</v>
      </c>
      <c r="F59">
        <f t="shared" si="19"/>
        <v>3.4410204812764524</v>
      </c>
      <c r="G59" s="12">
        <f t="shared" si="20"/>
        <v>-3.1499796775504487E-3</v>
      </c>
    </row>
    <row r="60" spans="3:7" x14ac:dyDescent="0.25">
      <c r="C60">
        <v>20</v>
      </c>
      <c r="D60" s="2">
        <f t="shared" ref="D60" si="39">$W$20</f>
        <v>0.17023294555871407</v>
      </c>
      <c r="E60" s="11">
        <f t="shared" si="22"/>
        <v>3.6221268223962655</v>
      </c>
      <c r="F60">
        <f t="shared" si="19"/>
        <v>3.6221268223962655</v>
      </c>
      <c r="G60" s="12">
        <f t="shared" si="20"/>
        <v>0</v>
      </c>
    </row>
    <row r="61" spans="3:7" x14ac:dyDescent="0.25">
      <c r="C61">
        <v>21</v>
      </c>
      <c r="D61" s="2">
        <f t="shared" ref="D61" si="40">$K$20</f>
        <v>0.19197973668091245</v>
      </c>
      <c r="E61" s="11">
        <f t="shared" si="22"/>
        <v>3.8141065590771781</v>
      </c>
      <c r="F61">
        <f t="shared" si="19"/>
        <v>3.8032331635160785</v>
      </c>
      <c r="G61" s="12">
        <f t="shared" si="20"/>
        <v>-2.8508368585618065E-3</v>
      </c>
    </row>
    <row r="62" spans="3:7" x14ac:dyDescent="0.25">
      <c r="C62">
        <v>22</v>
      </c>
      <c r="D62" s="2">
        <f t="shared" ref="D62" si="41">$W$20</f>
        <v>0.17023294555871407</v>
      </c>
      <c r="E62" s="11">
        <f t="shared" si="22"/>
        <v>3.984339504635892</v>
      </c>
      <c r="F62">
        <f t="shared" si="19"/>
        <v>3.984339504635892</v>
      </c>
      <c r="G62" s="12">
        <f t="shared" si="20"/>
        <v>0</v>
      </c>
    </row>
    <row r="63" spans="3:7" x14ac:dyDescent="0.25">
      <c r="C63">
        <v>23</v>
      </c>
      <c r="D63" s="2">
        <f t="shared" ref="D63" si="42">$K$20</f>
        <v>0.19197973668091245</v>
      </c>
      <c r="E63" s="11">
        <f t="shared" si="22"/>
        <v>4.1763192413168042</v>
      </c>
      <c r="F63">
        <f t="shared" si="19"/>
        <v>4.1654458457557055</v>
      </c>
      <c r="G63" s="12">
        <f t="shared" si="20"/>
        <v>-2.6035834266516142E-3</v>
      </c>
    </row>
    <row r="64" spans="3:7" x14ac:dyDescent="0.25">
      <c r="C64">
        <v>24</v>
      </c>
      <c r="D64" s="2">
        <f t="shared" ref="D64" si="43">$W$20</f>
        <v>0.17023294555871407</v>
      </c>
      <c r="E64" s="11">
        <f t="shared" si="22"/>
        <v>4.3465521868755186</v>
      </c>
      <c r="F64">
        <f t="shared" si="19"/>
        <v>4.3465521868755186</v>
      </c>
      <c r="G64" s="12">
        <f t="shared" si="20"/>
        <v>0</v>
      </c>
    </row>
    <row r="65" spans="3:7" x14ac:dyDescent="0.25">
      <c r="C65">
        <v>25</v>
      </c>
      <c r="D65" s="2">
        <f t="shared" ref="D65" si="44">$K$20</f>
        <v>0.19197973668091245</v>
      </c>
      <c r="E65" s="11">
        <f t="shared" si="22"/>
        <v>4.5385319235564312</v>
      </c>
      <c r="F65">
        <f t="shared" si="19"/>
        <v>4.5276585279953316</v>
      </c>
      <c r="G65" s="12">
        <f t="shared" si="20"/>
        <v>-2.3957957648514413E-3</v>
      </c>
    </row>
    <row r="66" spans="3:7" x14ac:dyDescent="0.25">
      <c r="C66">
        <v>26</v>
      </c>
      <c r="D66" s="2">
        <f t="shared" ref="D66" si="45">$W$20</f>
        <v>0.17023294555871407</v>
      </c>
      <c r="E66" s="11">
        <f t="shared" si="22"/>
        <v>4.7087648691151456</v>
      </c>
      <c r="F66">
        <f t="shared" si="19"/>
        <v>4.7087648691151447</v>
      </c>
      <c r="G66" s="12">
        <f t="shared" si="20"/>
        <v>-1.8862237643796994E-16</v>
      </c>
    </row>
    <row r="67" spans="3:7" x14ac:dyDescent="0.25">
      <c r="C67">
        <v>27</v>
      </c>
      <c r="D67" s="2">
        <f t="shared" ref="D67" si="46">$K$20</f>
        <v>0.19197973668091245</v>
      </c>
      <c r="E67" s="11">
        <f t="shared" si="22"/>
        <v>4.9007446057960582</v>
      </c>
      <c r="F67">
        <f t="shared" si="19"/>
        <v>4.8898712102349586</v>
      </c>
      <c r="G67" s="12">
        <f t="shared" si="20"/>
        <v>-2.2187231606070057E-3</v>
      </c>
    </row>
    <row r="68" spans="3:7" x14ac:dyDescent="0.25">
      <c r="C68">
        <v>28</v>
      </c>
      <c r="D68" s="2">
        <f t="shared" ref="D68" si="47">$W$20</f>
        <v>0.17023294555871407</v>
      </c>
      <c r="E68" s="11">
        <f t="shared" si="22"/>
        <v>5.0709775513547726</v>
      </c>
      <c r="F68">
        <f t="shared" si="19"/>
        <v>5.0709775513547717</v>
      </c>
      <c r="G68" s="12">
        <f t="shared" si="20"/>
        <v>-1.751493495495435E-16</v>
      </c>
    </row>
    <row r="69" spans="3:7" x14ac:dyDescent="0.25">
      <c r="C69">
        <v>29</v>
      </c>
      <c r="D69" s="2">
        <f t="shared" ref="D69" si="48">$K$20</f>
        <v>0.19197973668091245</v>
      </c>
      <c r="E69" s="11">
        <f t="shared" si="22"/>
        <v>5.2629572880356852</v>
      </c>
      <c r="F69">
        <f t="shared" si="19"/>
        <v>5.2520838924745847</v>
      </c>
      <c r="G69" s="12">
        <f t="shared" si="20"/>
        <v>-2.0660239036746531E-3</v>
      </c>
    </row>
    <row r="70" spans="3:7" x14ac:dyDescent="0.25">
      <c r="C70">
        <v>30</v>
      </c>
      <c r="D70" s="2">
        <f t="shared" ref="D70" si="49">$W$20</f>
        <v>0.17023294555871407</v>
      </c>
      <c r="E70" s="11">
        <f t="shared" si="22"/>
        <v>5.4331902335943996</v>
      </c>
      <c r="F70">
        <f t="shared" si="19"/>
        <v>5.4331902335943987</v>
      </c>
      <c r="G70" s="12">
        <f t="shared" si="20"/>
        <v>-1.6347272624624058E-16</v>
      </c>
    </row>
    <row r="71" spans="3:7" x14ac:dyDescent="0.25">
      <c r="C71">
        <v>31</v>
      </c>
      <c r="D71" s="2">
        <f t="shared" ref="D71" si="50">$K$20</f>
        <v>0.19197973668091245</v>
      </c>
      <c r="E71" s="11">
        <f t="shared" si="22"/>
        <v>5.6251699702753122</v>
      </c>
      <c r="F71">
        <f t="shared" si="19"/>
        <v>5.6142965747142117</v>
      </c>
      <c r="G71" s="12">
        <f t="shared" si="20"/>
        <v>-1.9329896907218744E-3</v>
      </c>
    </row>
    <row r="72" spans="3:7" x14ac:dyDescent="0.25">
      <c r="C72">
        <v>32</v>
      </c>
      <c r="D72" s="2">
        <f t="shared" ref="D72" si="51">$W$20</f>
        <v>0.17023294555871407</v>
      </c>
      <c r="E72" s="11">
        <f t="shared" si="22"/>
        <v>5.7954029158340266</v>
      </c>
      <c r="F72">
        <f t="shared" si="19"/>
        <v>5.7954029158340248</v>
      </c>
      <c r="G72" s="12">
        <f t="shared" si="20"/>
        <v>-3.0651136171170109E-16</v>
      </c>
    </row>
    <row r="73" spans="3:7" x14ac:dyDescent="0.25">
      <c r="C73">
        <v>33</v>
      </c>
      <c r="D73" s="2">
        <f t="shared" ref="D73" si="52">$K$20</f>
        <v>0.19197973668091245</v>
      </c>
      <c r="E73" s="11">
        <f t="shared" si="22"/>
        <v>5.9873826525149392</v>
      </c>
      <c r="F73">
        <f t="shared" si="19"/>
        <v>5.9765092569538378</v>
      </c>
      <c r="G73" s="12">
        <f t="shared" si="20"/>
        <v>-1.8160515524315254E-3</v>
      </c>
    </row>
    <row r="74" spans="3:7" x14ac:dyDescent="0.25">
      <c r="C74">
        <v>34</v>
      </c>
      <c r="D74" s="2">
        <f t="shared" ref="D74" si="53">$W$20</f>
        <v>0.17023294555871407</v>
      </c>
      <c r="E74" s="11">
        <f t="shared" si="22"/>
        <v>6.1576155980736536</v>
      </c>
      <c r="F74">
        <f t="shared" si="19"/>
        <v>6.1576155980736509</v>
      </c>
      <c r="G74" s="12">
        <f t="shared" si="20"/>
        <v>-4.3272192241651915E-16</v>
      </c>
    </row>
    <row r="75" spans="3:7" x14ac:dyDescent="0.25">
      <c r="C75">
        <v>35</v>
      </c>
      <c r="D75" s="2">
        <f t="shared" ref="D75" si="54">$K$20</f>
        <v>0.19197973668091245</v>
      </c>
      <c r="E75" s="11">
        <f t="shared" si="22"/>
        <v>6.3495953347545662</v>
      </c>
      <c r="F75">
        <f t="shared" si="19"/>
        <v>6.3387219391934648</v>
      </c>
      <c r="G75" s="12">
        <f t="shared" si="20"/>
        <v>-1.7124548869414896E-3</v>
      </c>
    </row>
    <row r="76" spans="3:7" x14ac:dyDescent="0.25">
      <c r="C76">
        <v>36</v>
      </c>
      <c r="D76" s="2">
        <f t="shared" ref="D76" si="55">$W$20</f>
        <v>0.17023294555871407</v>
      </c>
      <c r="E76" s="11">
        <f t="shared" si="22"/>
        <v>6.5198282803132805</v>
      </c>
      <c r="F76">
        <f t="shared" si="19"/>
        <v>6.5198282803132779</v>
      </c>
      <c r="G76" s="12">
        <f t="shared" si="20"/>
        <v>-4.086818156156014E-16</v>
      </c>
    </row>
    <row r="77" spans="3:7" x14ac:dyDescent="0.25">
      <c r="C77">
        <v>37</v>
      </c>
      <c r="D77" s="2">
        <f t="shared" ref="D77" si="56">$K$20</f>
        <v>0.19197973668091245</v>
      </c>
      <c r="E77" s="11">
        <f t="shared" si="22"/>
        <v>6.7118080169941932</v>
      </c>
      <c r="F77">
        <f t="shared" si="19"/>
        <v>6.7009346214330909</v>
      </c>
      <c r="G77" s="12">
        <f t="shared" si="20"/>
        <v>-1.620039717103195E-3</v>
      </c>
    </row>
    <row r="78" spans="3:7" x14ac:dyDescent="0.25">
      <c r="C78">
        <v>38</v>
      </c>
      <c r="D78" s="2">
        <f t="shared" ref="D78" si="57">$W$20</f>
        <v>0.17023294555871407</v>
      </c>
      <c r="E78" s="11">
        <f t="shared" si="22"/>
        <v>6.8820409625529075</v>
      </c>
      <c r="F78">
        <f t="shared" si="19"/>
        <v>6.8820409625529049</v>
      </c>
      <c r="G78" s="12">
        <f t="shared" si="20"/>
        <v>-3.87172246372675E-16</v>
      </c>
    </row>
    <row r="79" spans="3:7" x14ac:dyDescent="0.25">
      <c r="C79">
        <v>39</v>
      </c>
      <c r="D79" s="2">
        <f t="shared" ref="D79" si="58">$K$20</f>
        <v>0.19197973668091245</v>
      </c>
      <c r="E79" s="11">
        <f t="shared" si="22"/>
        <v>7.0740206992338202</v>
      </c>
      <c r="F79">
        <f t="shared" si="19"/>
        <v>7.0631473036727179</v>
      </c>
      <c r="G79" s="12">
        <f t="shared" si="20"/>
        <v>-1.5370884569619529E-3</v>
      </c>
    </row>
    <row r="80" spans="3:7" x14ac:dyDescent="0.25">
      <c r="C80">
        <v>40</v>
      </c>
      <c r="D80" s="2">
        <f t="shared" ref="D80" si="59">$W$20</f>
        <v>0.17023294555871407</v>
      </c>
      <c r="E80" s="11">
        <f t="shared" si="22"/>
        <v>7.2442536447925345</v>
      </c>
      <c r="F80">
        <f t="shared" si="19"/>
        <v>7.244253644792531</v>
      </c>
      <c r="G80" s="12">
        <f t="shared" si="20"/>
        <v>-4.9041817873872168E-16</v>
      </c>
    </row>
    <row r="81" spans="3:7" x14ac:dyDescent="0.25">
      <c r="C81">
        <v>41</v>
      </c>
      <c r="D81" s="2">
        <f t="shared" ref="D81" si="60">$K$20</f>
        <v>0.19197973668091245</v>
      </c>
      <c r="E81" s="11">
        <f t="shared" si="22"/>
        <v>7.4362333814734471</v>
      </c>
      <c r="F81">
        <f t="shared" si="19"/>
        <v>7.425359985912344</v>
      </c>
      <c r="G81" s="12">
        <f t="shared" si="20"/>
        <v>-1.4622181692404892E-3</v>
      </c>
    </row>
    <row r="82" spans="3:7" x14ac:dyDescent="0.25">
      <c r="C82">
        <v>42</v>
      </c>
      <c r="D82" s="2">
        <f t="shared" ref="D82" si="61">$W$20</f>
        <v>0.17023294555871407</v>
      </c>
      <c r="E82" s="11">
        <f t="shared" si="22"/>
        <v>7.6064663270321615</v>
      </c>
      <c r="F82">
        <f t="shared" si="19"/>
        <v>7.6064663270321571</v>
      </c>
      <c r="G82" s="12">
        <f t="shared" si="20"/>
        <v>-5.8383116516514483E-16</v>
      </c>
    </row>
    <row r="83" spans="3:7" x14ac:dyDescent="0.25">
      <c r="C83">
        <v>43</v>
      </c>
      <c r="D83" s="2">
        <f t="shared" ref="D83" si="62">$K$20</f>
        <v>0.19197973668091245</v>
      </c>
      <c r="E83" s="11">
        <f t="shared" si="22"/>
        <v>7.7984460637130741</v>
      </c>
      <c r="F83">
        <f t="shared" si="19"/>
        <v>7.787572668151971</v>
      </c>
      <c r="G83" s="12">
        <f t="shared" si="20"/>
        <v>-1.3943028485762158E-3</v>
      </c>
    </row>
    <row r="84" spans="3:7" x14ac:dyDescent="0.25">
      <c r="C84">
        <v>44</v>
      </c>
      <c r="D84" s="2">
        <f t="shared" ref="D84" si="63">$W$20</f>
        <v>0.17023294555871407</v>
      </c>
      <c r="E84" s="11">
        <f t="shared" si="22"/>
        <v>7.9686790092717885</v>
      </c>
      <c r="F84">
        <f t="shared" si="19"/>
        <v>7.9686790092717841</v>
      </c>
      <c r="G84" s="12">
        <f t="shared" si="20"/>
        <v>-5.5729338493036548E-16</v>
      </c>
    </row>
    <row r="85" spans="3:7" x14ac:dyDescent="0.25">
      <c r="C85">
        <v>45</v>
      </c>
      <c r="D85" s="2">
        <f t="shared" ref="D85" si="64">$K$20</f>
        <v>0.19197973668091245</v>
      </c>
      <c r="E85" s="11">
        <f t="shared" si="22"/>
        <v>8.1606587459527002</v>
      </c>
      <c r="F85">
        <f t="shared" si="19"/>
        <v>8.149785350391598</v>
      </c>
      <c r="G85" s="12">
        <f t="shared" si="20"/>
        <v>-1.3324164016164646E-3</v>
      </c>
    </row>
    <row r="86" spans="3:7" x14ac:dyDescent="0.25">
      <c r="C86">
        <v>46</v>
      </c>
      <c r="D86" s="2">
        <f t="shared" ref="D86" si="65">$W$20</f>
        <v>0.17023294555871407</v>
      </c>
      <c r="E86" s="11">
        <f t="shared" si="22"/>
        <v>8.3308916915114146</v>
      </c>
      <c r="F86">
        <f t="shared" si="19"/>
        <v>8.3308916915114111</v>
      </c>
      <c r="G86" s="12">
        <f t="shared" si="20"/>
        <v>-4.2645059020758406E-16</v>
      </c>
    </row>
    <row r="87" spans="3:7" x14ac:dyDescent="0.25">
      <c r="C87">
        <v>47</v>
      </c>
      <c r="D87" s="2">
        <f t="shared" ref="D87" si="66">$K$20</f>
        <v>0.19197973668091245</v>
      </c>
      <c r="E87" s="11">
        <f t="shared" si="22"/>
        <v>8.5228714281923263</v>
      </c>
      <c r="F87">
        <f t="shared" si="19"/>
        <v>8.5119980326312241</v>
      </c>
      <c r="G87" s="12">
        <f t="shared" si="20"/>
        <v>-1.2757901668133506E-3</v>
      </c>
    </row>
    <row r="88" spans="3:7" x14ac:dyDescent="0.25">
      <c r="C88">
        <v>48</v>
      </c>
      <c r="D88" s="2">
        <f t="shared" ref="D88" si="67">$W$20</f>
        <v>0.17023294555871407</v>
      </c>
      <c r="E88" s="11">
        <f t="shared" si="22"/>
        <v>8.6931043737510407</v>
      </c>
      <c r="F88">
        <f t="shared" si="19"/>
        <v>8.6931043737510372</v>
      </c>
      <c r="G88" s="12">
        <f t="shared" si="20"/>
        <v>-4.086818156156014E-16</v>
      </c>
    </row>
    <row r="89" spans="3:7" x14ac:dyDescent="0.25">
      <c r="C89">
        <v>49</v>
      </c>
      <c r="D89" s="2">
        <f t="shared" ref="D89" si="68">$K$20</f>
        <v>0.19197973668091245</v>
      </c>
      <c r="E89" s="11">
        <f t="shared" si="22"/>
        <v>8.8850841104319525</v>
      </c>
      <c r="F89">
        <f t="shared" si="19"/>
        <v>8.8742107148708502</v>
      </c>
      <c r="G89" s="12">
        <f t="shared" si="20"/>
        <v>-1.2237808248023003E-3</v>
      </c>
    </row>
    <row r="90" spans="3:7" x14ac:dyDescent="0.25">
      <c r="C90">
        <v>50</v>
      </c>
      <c r="D90" s="2">
        <f t="shared" ref="D90" si="69">$W$20</f>
        <v>0.17023294555871407</v>
      </c>
      <c r="E90" s="11">
        <f t="shared" si="22"/>
        <v>9.0553170559906668</v>
      </c>
      <c r="F90">
        <f t="shared" si="19"/>
        <v>9.0553170559906633</v>
      </c>
      <c r="G90" s="12">
        <f t="shared" si="20"/>
        <v>-3.9233454299097739E-16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  <col min="26" max="26" width="17.140625" bestFit="1" customWidth="1"/>
    <col min="27" max="27" width="22.42578125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4.8899999999999997</v>
      </c>
      <c r="E10" s="3">
        <v>0.73</v>
      </c>
      <c r="F10" s="3">
        <f>D10-E10</f>
        <v>4.16</v>
      </c>
      <c r="G10" s="3">
        <f>AVERAGE(F10)</f>
        <v>4.16</v>
      </c>
      <c r="H10" s="3">
        <f>G10-$F$20</f>
        <v>0.20700000000000074</v>
      </c>
      <c r="J10" s="2">
        <f>F10*$C$4/1000</f>
        <v>0.19693175587813352</v>
      </c>
      <c r="K10" s="2">
        <f>F10*$C$5/1000</f>
        <v>0.19455193778138755</v>
      </c>
      <c r="L10" s="2">
        <f>F10*$C$6/1000</f>
        <v>0.19221499876971537</v>
      </c>
      <c r="M10" s="10">
        <f>H10*$C$5/1000</f>
        <v>9.6808295963335001E-3</v>
      </c>
      <c r="O10" s="4">
        <v>1</v>
      </c>
      <c r="P10" s="3">
        <v>5.42</v>
      </c>
      <c r="Q10" s="3">
        <v>1.31</v>
      </c>
      <c r="R10" s="3">
        <f>P10-Q10</f>
        <v>4.1099999999999994</v>
      </c>
      <c r="S10" s="3">
        <f>AVERAGE(R10)</f>
        <v>4.1099999999999994</v>
      </c>
      <c r="T10" s="3">
        <f>S10-$R$20</f>
        <v>0.46399999999999952</v>
      </c>
      <c r="V10" s="2">
        <f>R10*$C$4/1000</f>
        <v>0.19456478765844437</v>
      </c>
      <c r="W10" s="2">
        <f>R10*$C$5/1000</f>
        <v>0.19221357314459198</v>
      </c>
      <c r="X10" s="2">
        <f>R10*$C$6/1000</f>
        <v>0.18990472234219472</v>
      </c>
      <c r="Y10" s="10">
        <f>T10*$C$5/1000</f>
        <v>2.1700023829462435E-2</v>
      </c>
      <c r="Z10" s="2">
        <f>AVERAGE(W10,K10)</f>
        <v>0.19338275546298977</v>
      </c>
      <c r="AA10" s="2">
        <f>Z10</f>
        <v>0.19338275546298977</v>
      </c>
      <c r="AB10" s="10">
        <f>AA10-$Z$20</f>
        <v>1.569042671289797E-2</v>
      </c>
    </row>
    <row r="11" spans="1:28" x14ac:dyDescent="0.25">
      <c r="C11">
        <v>2</v>
      </c>
      <c r="D11" s="3">
        <v>4.8899999999999997</v>
      </c>
      <c r="E11" s="3">
        <v>1.72</v>
      </c>
      <c r="F11" s="3">
        <f t="shared" ref="F11:F19" si="2">D11-E11</f>
        <v>3.17</v>
      </c>
      <c r="G11" s="3">
        <f>AVERAGE(F10:F11)</f>
        <v>3.665</v>
      </c>
      <c r="H11" s="3">
        <f t="shared" ref="H11:H19" si="3">G11-$F$20</f>
        <v>-0.28799999999999937</v>
      </c>
      <c r="I11" s="3">
        <f>STDEVA(F10:F11)</f>
        <v>0.70003571337468207</v>
      </c>
      <c r="J11" s="2">
        <f t="shared" ref="J11:J20" si="4">F11*$C$4/1000</f>
        <v>0.15006578512828925</v>
      </c>
      <c r="K11" s="2">
        <f t="shared" ref="K11:K20" si="5">F11*$C$5/1000</f>
        <v>0.14825231797283617</v>
      </c>
      <c r="L11" s="2">
        <f t="shared" ref="L11:L20" si="6">F11*$C$6/1000</f>
        <v>0.14647152550480716</v>
      </c>
      <c r="M11" s="10">
        <f t="shared" ref="M11:M19" si="7">H11*$C$5/1000</f>
        <v>-1.3468980307942184E-2</v>
      </c>
      <c r="O11" s="4">
        <v>2</v>
      </c>
      <c r="P11" s="3">
        <v>6.17</v>
      </c>
      <c r="Q11" s="3">
        <v>2.41</v>
      </c>
      <c r="R11" s="3">
        <f t="shared" ref="R11:R19" si="8">P11-Q11</f>
        <v>3.76</v>
      </c>
      <c r="S11" s="3">
        <f>AVERAGE(R10:R11)</f>
        <v>3.9349999999999996</v>
      </c>
      <c r="T11" s="3">
        <f t="shared" ref="T11:T19" si="9">S11-$R$20</f>
        <v>0.2889999999999997</v>
      </c>
      <c r="U11" s="3">
        <f>STDEVA(R10:R11)</f>
        <v>0.24748737341529137</v>
      </c>
      <c r="V11" s="2">
        <f t="shared" ref="V11:V20" si="10">R11*$C$4/1000</f>
        <v>0.17799601012062063</v>
      </c>
      <c r="W11" s="2">
        <f t="shared" ref="W11:W20" si="11">R11*$C$5/1000</f>
        <v>0.17584502068702335</v>
      </c>
      <c r="X11" s="2">
        <f t="shared" ref="X11:X20" si="12">R11*$C$6/1000</f>
        <v>0.17373278734955042</v>
      </c>
      <c r="Y11" s="10">
        <f t="shared" ref="Y11:Y19" si="13">T11*$C$5/1000</f>
        <v>1.3515747600678111E-2</v>
      </c>
      <c r="Z11" s="2">
        <f t="shared" ref="Z11:Z20" si="14">AVERAGE(W11,K11)</f>
        <v>0.16204866932992976</v>
      </c>
      <c r="AA11" s="2">
        <f>AVERAGE(Z10:Z11)</f>
        <v>0.17771571239645978</v>
      </c>
      <c r="AB11" s="10">
        <f t="shared" ref="AB11:AB19" si="15">AA11-$Z$20</f>
        <v>2.3383646367974853E-5</v>
      </c>
    </row>
    <row r="12" spans="1:28" x14ac:dyDescent="0.25">
      <c r="C12">
        <v>3</v>
      </c>
      <c r="D12" s="3">
        <v>4.88</v>
      </c>
      <c r="E12" s="3">
        <v>0.65</v>
      </c>
      <c r="F12" s="3">
        <f t="shared" si="2"/>
        <v>4.2299999999999995</v>
      </c>
      <c r="G12" s="3">
        <f>AVERAGE(F10:F12)</f>
        <v>3.8533333333333331</v>
      </c>
      <c r="H12" s="3">
        <f t="shared" si="3"/>
        <v>-9.9666666666666348E-2</v>
      </c>
      <c r="I12" s="3">
        <f>STDEVA(F10:F12)</f>
        <v>0.59281812837778181</v>
      </c>
      <c r="J12" s="2">
        <f t="shared" si="4"/>
        <v>0.20024551138569821</v>
      </c>
      <c r="K12" s="2">
        <f t="shared" si="5"/>
        <v>0.19782564827290125</v>
      </c>
      <c r="L12" s="2">
        <f t="shared" si="6"/>
        <v>0.19544938576824422</v>
      </c>
      <c r="M12" s="10">
        <f t="shared" si="7"/>
        <v>-4.6611401760123941E-3</v>
      </c>
      <c r="O12" s="4">
        <v>3</v>
      </c>
      <c r="P12" s="3">
        <v>5.6</v>
      </c>
      <c r="Q12" s="3">
        <v>1.73</v>
      </c>
      <c r="R12" s="3">
        <f t="shared" si="8"/>
        <v>3.8699999999999997</v>
      </c>
      <c r="S12" s="3">
        <f>AVERAGE(R10:R12)</f>
        <v>3.9133333333333327</v>
      </c>
      <c r="T12" s="3">
        <f t="shared" si="9"/>
        <v>0.26733333333333276</v>
      </c>
      <c r="U12" s="3">
        <f>STDEVA(R10:R12)</f>
        <v>0.17897858344878381</v>
      </c>
      <c r="V12" s="2">
        <f t="shared" si="10"/>
        <v>0.18320334020393667</v>
      </c>
      <c r="W12" s="2">
        <f t="shared" si="11"/>
        <v>0.18098942288797348</v>
      </c>
      <c r="X12" s="2">
        <f t="shared" si="12"/>
        <v>0.17881539549009576</v>
      </c>
      <c r="Y12" s="10">
        <f t="shared" si="13"/>
        <v>1.2502456258066704E-2</v>
      </c>
      <c r="Z12" s="2">
        <f t="shared" si="14"/>
        <v>0.18940753558043738</v>
      </c>
      <c r="AA12" s="2">
        <f>AVERAGE(Z10:Z12)</f>
        <v>0.18161298679111901</v>
      </c>
      <c r="AB12" s="10">
        <f t="shared" si="15"/>
        <v>3.9206580410272029E-3</v>
      </c>
    </row>
    <row r="13" spans="1:28" x14ac:dyDescent="0.25">
      <c r="C13">
        <v>4</v>
      </c>
      <c r="D13" s="3">
        <v>6.69</v>
      </c>
      <c r="E13" s="3">
        <v>2.36</v>
      </c>
      <c r="F13" s="3">
        <f t="shared" si="2"/>
        <v>4.33</v>
      </c>
      <c r="G13" s="3">
        <f>AVERAGE(F10:F13)</f>
        <v>3.9724999999999997</v>
      </c>
      <c r="H13" s="3">
        <f t="shared" si="3"/>
        <v>1.9500000000000295E-2</v>
      </c>
      <c r="I13" s="3">
        <f>STDEVA(F10:F13)</f>
        <v>0.53952911568020956</v>
      </c>
      <c r="J13" s="2">
        <f t="shared" si="4"/>
        <v>0.20497944782507646</v>
      </c>
      <c r="K13" s="2">
        <f t="shared" si="5"/>
        <v>0.20250237754649231</v>
      </c>
      <c r="L13" s="2">
        <f t="shared" si="6"/>
        <v>0.20006993862328545</v>
      </c>
      <c r="M13" s="10">
        <f t="shared" si="7"/>
        <v>9.1196220835026791E-4</v>
      </c>
      <c r="O13" s="4">
        <v>4</v>
      </c>
      <c r="P13" s="3">
        <v>4.84</v>
      </c>
      <c r="Q13" s="3">
        <v>1.55</v>
      </c>
      <c r="R13" s="3">
        <f t="shared" si="8"/>
        <v>3.29</v>
      </c>
      <c r="S13" s="3">
        <f>AVERAGE(R10:R13)</f>
        <v>3.7574999999999994</v>
      </c>
      <c r="T13" s="3">
        <f t="shared" si="9"/>
        <v>0.11149999999999949</v>
      </c>
      <c r="U13" s="3">
        <f>STDEVA(R10:R13)</f>
        <v>0.34422618532974286</v>
      </c>
      <c r="V13" s="2">
        <f t="shared" si="10"/>
        <v>0.15574650885554309</v>
      </c>
      <c r="W13" s="2">
        <f t="shared" si="11"/>
        <v>0.15386439310114541</v>
      </c>
      <c r="X13" s="2">
        <f t="shared" si="12"/>
        <v>0.15201618893085664</v>
      </c>
      <c r="Y13" s="10">
        <f t="shared" si="13"/>
        <v>5.214553140053993E-3</v>
      </c>
      <c r="Z13" s="2">
        <f t="shared" si="14"/>
        <v>0.17818338532381886</v>
      </c>
      <c r="AA13" s="2">
        <f>AVERAGE(Z10:Z13)</f>
        <v>0.18075558642429396</v>
      </c>
      <c r="AB13" s="10">
        <f t="shared" si="15"/>
        <v>3.0632576742021522E-3</v>
      </c>
    </row>
    <row r="14" spans="1:28" x14ac:dyDescent="0.25">
      <c r="C14">
        <v>5</v>
      </c>
      <c r="D14" s="3">
        <v>6.48</v>
      </c>
      <c r="E14" s="3">
        <v>2.96</v>
      </c>
      <c r="F14" s="3">
        <f t="shared" si="2"/>
        <v>3.5200000000000005</v>
      </c>
      <c r="G14" s="3">
        <f>AVERAGE(F10:F14)</f>
        <v>3.8820000000000001</v>
      </c>
      <c r="H14" s="3">
        <f t="shared" si="3"/>
        <v>-7.0999999999999286E-2</v>
      </c>
      <c r="I14" s="3">
        <f>STDEVA(F10:F14)</f>
        <v>0.50918562430610781</v>
      </c>
      <c r="J14" s="2">
        <f t="shared" si="4"/>
        <v>0.16663456266611296</v>
      </c>
      <c r="K14" s="2">
        <f t="shared" si="5"/>
        <v>0.16462087043040485</v>
      </c>
      <c r="L14" s="2">
        <f t="shared" si="6"/>
        <v>0.16264346049745149</v>
      </c>
      <c r="M14" s="10">
        <f t="shared" si="7"/>
        <v>-3.3204777842496098E-3</v>
      </c>
      <c r="O14" s="4">
        <v>5</v>
      </c>
      <c r="P14" s="3">
        <v>5.43</v>
      </c>
      <c r="Q14" s="3">
        <v>1.84</v>
      </c>
      <c r="R14" s="3">
        <f t="shared" si="8"/>
        <v>3.59</v>
      </c>
      <c r="S14" s="3">
        <f>AVERAGE(R10:R14)</f>
        <v>3.7239999999999993</v>
      </c>
      <c r="T14" s="3">
        <f t="shared" si="9"/>
        <v>7.7999999999999403E-2</v>
      </c>
      <c r="U14" s="3">
        <f>STDEVA(R10:R14)</f>
        <v>0.30737599125500981</v>
      </c>
      <c r="V14" s="2">
        <f t="shared" si="10"/>
        <v>0.1699483181736777</v>
      </c>
      <c r="W14" s="2">
        <f t="shared" si="11"/>
        <v>0.16789458092191856</v>
      </c>
      <c r="X14" s="2">
        <f t="shared" si="12"/>
        <v>0.16587784749598031</v>
      </c>
      <c r="Y14" s="10">
        <f t="shared" si="13"/>
        <v>3.6478488334009884E-3</v>
      </c>
      <c r="Z14" s="2">
        <f t="shared" si="14"/>
        <v>0.16625772567616171</v>
      </c>
      <c r="AA14" s="2">
        <f>AVERAGE(Z10:Z14)</f>
        <v>0.17785601427466752</v>
      </c>
      <c r="AB14" s="10">
        <f t="shared" si="15"/>
        <v>1.6368552457571295E-4</v>
      </c>
    </row>
    <row r="15" spans="1:28" x14ac:dyDescent="0.25">
      <c r="C15">
        <v>6</v>
      </c>
      <c r="D15" s="3">
        <v>6.79</v>
      </c>
      <c r="E15" s="3">
        <v>2.79</v>
      </c>
      <c r="F15" s="3">
        <f t="shared" si="2"/>
        <v>4</v>
      </c>
      <c r="G15" s="3">
        <f>AVERAGE(F10:F15)</f>
        <v>3.9016666666666668</v>
      </c>
      <c r="H15" s="3">
        <f t="shared" si="3"/>
        <v>-5.1333333333332565E-2</v>
      </c>
      <c r="I15" s="3">
        <f>STDEVA(F10:F15)</f>
        <v>0.45797015914431449</v>
      </c>
      <c r="J15" s="2">
        <f t="shared" si="4"/>
        <v>0.18935745757512837</v>
      </c>
      <c r="K15" s="2">
        <f t="shared" si="5"/>
        <v>0.18706917094364187</v>
      </c>
      <c r="L15" s="2">
        <f t="shared" si="6"/>
        <v>0.18482211420164937</v>
      </c>
      <c r="M15" s="10">
        <f t="shared" si="7"/>
        <v>-2.4007210271100345E-3</v>
      </c>
      <c r="O15" s="4">
        <v>6</v>
      </c>
      <c r="P15" s="3">
        <v>5.25</v>
      </c>
      <c r="Q15" s="3">
        <v>1</v>
      </c>
      <c r="R15" s="3">
        <f t="shared" si="8"/>
        <v>4.25</v>
      </c>
      <c r="S15" s="3">
        <f>AVERAGE(R10:R15)</f>
        <v>3.8116666666666661</v>
      </c>
      <c r="T15" s="3">
        <f t="shared" si="9"/>
        <v>0.16566666666666618</v>
      </c>
      <c r="U15" s="3">
        <f>STDEVA(R10:R15)</f>
        <v>0.34885049328711948</v>
      </c>
      <c r="V15" s="2">
        <f t="shared" si="10"/>
        <v>0.20119229867357388</v>
      </c>
      <c r="W15" s="2">
        <f t="shared" si="11"/>
        <v>0.19876099412761949</v>
      </c>
      <c r="X15" s="2">
        <f t="shared" si="12"/>
        <v>0.1963734963392525</v>
      </c>
      <c r="Y15" s="10">
        <f t="shared" si="13"/>
        <v>7.7477814965824779E-3</v>
      </c>
      <c r="Z15" s="2">
        <f t="shared" si="14"/>
        <v>0.19291508253563067</v>
      </c>
      <c r="AA15" s="2">
        <f>AVERAGE(Z10:Z15)</f>
        <v>0.18036585898482804</v>
      </c>
      <c r="AB15" s="10">
        <f t="shared" si="15"/>
        <v>2.6735302347362377E-3</v>
      </c>
    </row>
    <row r="16" spans="1:28" x14ac:dyDescent="0.25">
      <c r="C16">
        <v>7</v>
      </c>
      <c r="D16" s="3">
        <v>5.97</v>
      </c>
      <c r="E16" s="3">
        <v>2.2000000000000002</v>
      </c>
      <c r="F16" s="3">
        <f t="shared" si="2"/>
        <v>3.7699999999999996</v>
      </c>
      <c r="G16" s="3">
        <f>AVERAGE(F10:F16)</f>
        <v>3.882857142857143</v>
      </c>
      <c r="H16" s="3">
        <f t="shared" si="3"/>
        <v>-7.0142857142856396E-2</v>
      </c>
      <c r="I16" s="3">
        <f>STDEVA(F10:F16)</f>
        <v>0.42101917160284136</v>
      </c>
      <c r="J16" s="2">
        <f t="shared" si="4"/>
        <v>0.17846940376455844</v>
      </c>
      <c r="K16" s="2">
        <f t="shared" si="5"/>
        <v>0.17631269361438243</v>
      </c>
      <c r="L16" s="2">
        <f t="shared" si="6"/>
        <v>0.17419484263505453</v>
      </c>
      <c r="M16" s="10">
        <f t="shared" si="7"/>
        <v>-3.2803915333331135E-3</v>
      </c>
      <c r="O16" s="4">
        <v>7</v>
      </c>
      <c r="P16" s="3">
        <v>4.67</v>
      </c>
      <c r="Q16" s="3">
        <v>1.32</v>
      </c>
      <c r="R16" s="3">
        <f t="shared" si="8"/>
        <v>3.3499999999999996</v>
      </c>
      <c r="S16" s="3">
        <f>AVERAGE(R10:R16)</f>
        <v>3.7457142857142856</v>
      </c>
      <c r="T16" s="3">
        <f t="shared" si="9"/>
        <v>9.9714285714285644E-2</v>
      </c>
      <c r="U16" s="3">
        <f>STDEVA(R10:R16)</f>
        <v>0.3631279454433447</v>
      </c>
      <c r="V16" s="2">
        <f t="shared" si="10"/>
        <v>0.15858687071916999</v>
      </c>
      <c r="W16" s="2">
        <f t="shared" si="11"/>
        <v>0.15667043066530004</v>
      </c>
      <c r="X16" s="2">
        <f t="shared" si="12"/>
        <v>0.15478852064388135</v>
      </c>
      <c r="Y16" s="10">
        <f t="shared" si="13"/>
        <v>4.6633671899522118E-3</v>
      </c>
      <c r="Z16" s="2">
        <f t="shared" si="14"/>
        <v>0.16649156213984123</v>
      </c>
      <c r="AA16" s="2">
        <f>AVERAGE(Z10:Z16)</f>
        <v>0.17838381657840136</v>
      </c>
      <c r="AB16" s="10">
        <f t="shared" si="15"/>
        <v>6.9148782830955047E-4</v>
      </c>
    </row>
    <row r="17" spans="3:28" x14ac:dyDescent="0.25">
      <c r="C17">
        <v>8</v>
      </c>
      <c r="D17" s="3">
        <v>6.26</v>
      </c>
      <c r="E17" s="3">
        <v>2.11</v>
      </c>
      <c r="F17" s="3">
        <f t="shared" si="2"/>
        <v>4.1500000000000004</v>
      </c>
      <c r="G17" s="3">
        <f>AVERAGE(F10:F17)</f>
        <v>3.9162499999999998</v>
      </c>
      <c r="H17" s="3">
        <f t="shared" si="3"/>
        <v>-3.6749999999999616E-2</v>
      </c>
      <c r="I17" s="3">
        <f>STDEVA(F10:F17)</f>
        <v>0.40106777125924381</v>
      </c>
      <c r="J17" s="2">
        <f t="shared" si="4"/>
        <v>0.19645836223419572</v>
      </c>
      <c r="K17" s="2">
        <f t="shared" si="5"/>
        <v>0.19408426485402844</v>
      </c>
      <c r="L17" s="2">
        <f t="shared" si="6"/>
        <v>0.19175294348421124</v>
      </c>
      <c r="M17" s="10">
        <f t="shared" si="7"/>
        <v>-1.7186980080446917E-3</v>
      </c>
      <c r="O17" s="4">
        <v>8</v>
      </c>
      <c r="P17" s="3">
        <v>5.26</v>
      </c>
      <c r="Q17" s="3">
        <v>1.95</v>
      </c>
      <c r="R17" s="3">
        <f t="shared" si="8"/>
        <v>3.3099999999999996</v>
      </c>
      <c r="S17" s="3">
        <f>AVERAGE(R10:R17)</f>
        <v>3.6912499999999997</v>
      </c>
      <c r="T17" s="3">
        <f t="shared" si="9"/>
        <v>4.524999999999979E-2</v>
      </c>
      <c r="U17" s="3">
        <f>STDEVA(R10:R17)</f>
        <v>0.36980448502263613</v>
      </c>
      <c r="V17" s="2">
        <f t="shared" si="10"/>
        <v>0.1566932961434187</v>
      </c>
      <c r="W17" s="2">
        <f t="shared" si="11"/>
        <v>0.15479973895586363</v>
      </c>
      <c r="X17" s="2">
        <f t="shared" si="12"/>
        <v>0.15294029950186483</v>
      </c>
      <c r="Y17" s="10">
        <f t="shared" si="13"/>
        <v>2.1162199962999387E-3</v>
      </c>
      <c r="Z17" s="2">
        <f t="shared" si="14"/>
        <v>0.17444200190494602</v>
      </c>
      <c r="AA17" s="2">
        <f>AVERAGE(Z10:Z17)</f>
        <v>0.17789108974421944</v>
      </c>
      <c r="AB17" s="10">
        <f t="shared" si="15"/>
        <v>1.9876099412763359E-4</v>
      </c>
    </row>
    <row r="18" spans="3:28" x14ac:dyDescent="0.25">
      <c r="C18">
        <v>9</v>
      </c>
      <c r="D18" s="3">
        <v>4.4400000000000004</v>
      </c>
      <c r="E18" s="3">
        <v>0.39</v>
      </c>
      <c r="F18" s="3">
        <f t="shared" si="2"/>
        <v>4.0500000000000007</v>
      </c>
      <c r="G18" s="3">
        <f>AVERAGE(F10:F18)</f>
        <v>3.9311111111111106</v>
      </c>
      <c r="H18" s="3">
        <f>G18-$F$20</f>
        <v>-2.1888888888888847E-2</v>
      </c>
      <c r="I18" s="3">
        <f>STDEVA(F10:F18)</f>
        <v>0.37780432913230505</v>
      </c>
      <c r="J18" s="2">
        <f t="shared" si="4"/>
        <v>0.19172442579481749</v>
      </c>
      <c r="K18" s="2">
        <f t="shared" si="5"/>
        <v>0.18940753558043741</v>
      </c>
      <c r="L18" s="2">
        <f t="shared" si="6"/>
        <v>0.18713239062917003</v>
      </c>
      <c r="M18" s="10">
        <f t="shared" si="7"/>
        <v>-1.0236840743304827E-3</v>
      </c>
      <c r="O18" s="4">
        <v>9</v>
      </c>
      <c r="P18" s="3">
        <v>5.32</v>
      </c>
      <c r="Q18" s="3">
        <v>1.81</v>
      </c>
      <c r="R18" s="3">
        <f t="shared" si="8"/>
        <v>3.5100000000000002</v>
      </c>
      <c r="S18" s="3">
        <f>AVERAGE(R10:R18)</f>
        <v>3.6711111111111112</v>
      </c>
      <c r="T18" s="3">
        <f t="shared" si="9"/>
        <v>2.5111111111111306E-2</v>
      </c>
      <c r="U18" s="3">
        <f>STDEVA(R10:R18)</f>
        <v>0.35115681840327556</v>
      </c>
      <c r="V18" s="2">
        <f t="shared" si="10"/>
        <v>0.16616116902217515</v>
      </c>
      <c r="W18" s="2">
        <f t="shared" si="11"/>
        <v>0.16415319750304577</v>
      </c>
      <c r="X18" s="2">
        <f t="shared" si="12"/>
        <v>0.16218140521194735</v>
      </c>
      <c r="Y18" s="10">
        <f t="shared" si="13"/>
        <v>1.1743786842573162E-3</v>
      </c>
      <c r="Z18" s="2">
        <f t="shared" si="14"/>
        <v>0.17678036654174159</v>
      </c>
      <c r="AA18" s="2">
        <f>AVERAGE(Z10:Z18)</f>
        <v>0.17776767605505522</v>
      </c>
      <c r="AB18" s="10">
        <f t="shared" si="15"/>
        <v>7.5347304963419015E-5</v>
      </c>
    </row>
    <row r="19" spans="3:28" x14ac:dyDescent="0.25">
      <c r="C19" s="5">
        <v>10</v>
      </c>
      <c r="D19" s="6">
        <v>5.48</v>
      </c>
      <c r="E19" s="6">
        <v>1.33</v>
      </c>
      <c r="F19" s="6">
        <f t="shared" si="2"/>
        <v>4.1500000000000004</v>
      </c>
      <c r="G19" s="6">
        <f>AVERAGE(F10:F19)</f>
        <v>3.9529999999999994</v>
      </c>
      <c r="H19" s="6">
        <f t="shared" si="3"/>
        <v>0</v>
      </c>
      <c r="I19" s="6">
        <f>STDEVA(F10:F19)</f>
        <v>0.36286054866543122</v>
      </c>
      <c r="J19" s="7">
        <f t="shared" si="4"/>
        <v>0.19645836223419572</v>
      </c>
      <c r="K19" s="7">
        <f t="shared" si="5"/>
        <v>0.19408426485402844</v>
      </c>
      <c r="L19" s="7">
        <f t="shared" si="6"/>
        <v>0.19175294348421124</v>
      </c>
      <c r="M19" s="10">
        <f t="shared" si="7"/>
        <v>0</v>
      </c>
      <c r="O19" s="8">
        <v>10</v>
      </c>
      <c r="P19" s="6">
        <v>6.29</v>
      </c>
      <c r="Q19" s="6">
        <v>2.87</v>
      </c>
      <c r="R19" s="6">
        <f t="shared" si="8"/>
        <v>3.42</v>
      </c>
      <c r="S19" s="6">
        <f>AVERAGE(R10:R19)</f>
        <v>3.6459999999999999</v>
      </c>
      <c r="T19" s="6">
        <f t="shared" si="9"/>
        <v>0</v>
      </c>
      <c r="U19" s="6">
        <f>STDEVA(R10:R19)</f>
        <v>0.34046373603594776</v>
      </c>
      <c r="V19" s="7">
        <f t="shared" si="10"/>
        <v>0.16190062622673473</v>
      </c>
      <c r="W19" s="7">
        <f t="shared" si="11"/>
        <v>0.1599441411568138</v>
      </c>
      <c r="X19" s="7">
        <f t="shared" si="12"/>
        <v>0.15802290764241023</v>
      </c>
      <c r="Y19" s="10">
        <f t="shared" si="13"/>
        <v>0</v>
      </c>
      <c r="Z19" s="7">
        <f t="shared" si="14"/>
        <v>0.17701420300542112</v>
      </c>
      <c r="AA19" s="2">
        <f>AVERAGE(Z10:Z19)</f>
        <v>0.17769232875009183</v>
      </c>
      <c r="AB19" s="10">
        <f t="shared" si="15"/>
        <v>0</v>
      </c>
    </row>
    <row r="20" spans="3:28" x14ac:dyDescent="0.25">
      <c r="F20" s="9">
        <f>AVERAGE(F10:F19)</f>
        <v>3.9529999999999994</v>
      </c>
      <c r="G20" s="9">
        <f>F20*46.7672</f>
        <v>184.87074159999997</v>
      </c>
      <c r="J20" s="10">
        <f t="shared" si="4"/>
        <v>0.18713250744862056</v>
      </c>
      <c r="K20" s="2">
        <f t="shared" si="5"/>
        <v>0.18487110818505406</v>
      </c>
      <c r="L20" s="10">
        <f t="shared" si="6"/>
        <v>0.18265045435977997</v>
      </c>
      <c r="R20" s="9">
        <f>AVERAGE(R10:R19)</f>
        <v>3.6459999999999999</v>
      </c>
      <c r="S20" s="9">
        <f>R20*46.7672</f>
        <v>170.5132112</v>
      </c>
      <c r="V20" s="10">
        <f t="shared" si="10"/>
        <v>0.17259932257972949</v>
      </c>
      <c r="W20" s="2">
        <f t="shared" si="11"/>
        <v>0.17051354931512955</v>
      </c>
      <c r="X20" s="10">
        <f t="shared" si="12"/>
        <v>0.1684653570948034</v>
      </c>
      <c r="Z20" s="2">
        <f t="shared" si="14"/>
        <v>0.1776923287500918</v>
      </c>
    </row>
    <row r="21" spans="3:28" x14ac:dyDescent="0.25">
      <c r="F21" s="3">
        <f>STDEVA(F10:F19)</f>
        <v>0.36286054866543122</v>
      </c>
      <c r="J21" s="10">
        <f>STDEVA(J10:J19)</f>
        <v>1.7177587737400551E-2</v>
      </c>
      <c r="K21" s="2">
        <f t="shared" ref="K21:L21" si="16">STDEVA(K10:K19)</f>
        <v>1.6970005501749309E-2</v>
      </c>
      <c r="L21" s="10">
        <f t="shared" si="16"/>
        <v>1.6766163441178865E-2</v>
      </c>
      <c r="R21" s="3">
        <f>STDEVA(R10:R19)</f>
        <v>0.34046373603594776</v>
      </c>
      <c r="V21" s="10">
        <f>STDEVA(V10:V19)</f>
        <v>1.6117336863074167E-2</v>
      </c>
      <c r="W21" s="2">
        <f t="shared" ref="W21:X21" si="17">STDEVA(W10:W19)</f>
        <v>1.5922567209154921E-2</v>
      </c>
      <c r="X21" s="10">
        <f t="shared" si="17"/>
        <v>1.5731306875789042E-2</v>
      </c>
      <c r="Z21" s="2">
        <f t="shared" ref="Z21" si="18">STDEVA(Z10:Z19)</f>
        <v>1.1196212083901494E-2</v>
      </c>
    </row>
    <row r="22" spans="3:28" x14ac:dyDescent="0.25">
      <c r="Z22" s="2"/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0.18487110818505406</v>
      </c>
      <c r="E41" s="11">
        <f>$K$20</f>
        <v>0.18487110818505406</v>
      </c>
      <c r="F41">
        <f>C41*AVERAGE($K$20,$W$20)</f>
        <v>0.1776923287500918</v>
      </c>
      <c r="G41" s="12">
        <f>(F41-E41)/E41</f>
        <v>-3.8831267391854295E-2</v>
      </c>
    </row>
    <row r="42" spans="3:7" x14ac:dyDescent="0.25">
      <c r="C42">
        <v>2</v>
      </c>
      <c r="D42" s="2">
        <f>$W$20</f>
        <v>0.17051354931512955</v>
      </c>
      <c r="E42" s="11">
        <f>SUM(D42,E41)</f>
        <v>0.35538465750018361</v>
      </c>
      <c r="F42">
        <f t="shared" ref="F42:F90" si="19">C42*AVERAGE($K$20,$W$20)</f>
        <v>0.35538465750018361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0.18487110818505406</v>
      </c>
      <c r="E43" s="11">
        <f t="shared" ref="E43:E90" si="22">SUM(D43,E42)</f>
        <v>0.5402557656852377</v>
      </c>
      <c r="F43">
        <f t="shared" si="19"/>
        <v>0.53307698625027544</v>
      </c>
      <c r="G43" s="12">
        <f t="shared" si="20"/>
        <v>-1.328774238227147E-2</v>
      </c>
    </row>
    <row r="44" spans="3:7" x14ac:dyDescent="0.25">
      <c r="C44">
        <v>4</v>
      </c>
      <c r="D44" s="2">
        <f t="shared" ref="D44" si="23">$W$20</f>
        <v>0.17051354931512955</v>
      </c>
      <c r="E44" s="11">
        <f t="shared" si="22"/>
        <v>0.71076931500036722</v>
      </c>
      <c r="F44">
        <f t="shared" si="19"/>
        <v>0.71076931500036722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0.18487110818505406</v>
      </c>
      <c r="E45" s="11">
        <f t="shared" si="22"/>
        <v>0.89564042318542125</v>
      </c>
      <c r="F45">
        <f t="shared" si="19"/>
        <v>0.888461643750459</v>
      </c>
      <c r="G45" s="12">
        <f t="shared" si="20"/>
        <v>-8.0152472455746453E-3</v>
      </c>
    </row>
    <row r="46" spans="3:7" x14ac:dyDescent="0.25">
      <c r="C46">
        <v>6</v>
      </c>
      <c r="D46" s="2">
        <f t="shared" ref="D46" si="25">$W$20</f>
        <v>0.17051354931512955</v>
      </c>
      <c r="E46" s="11">
        <f t="shared" si="22"/>
        <v>1.0661539725005509</v>
      </c>
      <c r="F46">
        <f t="shared" si="19"/>
        <v>1.0661539725005509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0.18487110818505406</v>
      </c>
      <c r="E47" s="11">
        <f t="shared" si="22"/>
        <v>1.2510250806856049</v>
      </c>
      <c r="F47">
        <f t="shared" si="19"/>
        <v>1.2438463012506427</v>
      </c>
      <c r="G47" s="12">
        <f t="shared" si="20"/>
        <v>-5.7383177570093464E-3</v>
      </c>
    </row>
    <row r="48" spans="3:7" x14ac:dyDescent="0.25">
      <c r="C48">
        <v>8</v>
      </c>
      <c r="D48" s="2">
        <f t="shared" ref="D48" si="27">$W$20</f>
        <v>0.17051354931512955</v>
      </c>
      <c r="E48" s="11">
        <f t="shared" si="22"/>
        <v>1.4215386300007344</v>
      </c>
      <c r="F48">
        <f t="shared" si="19"/>
        <v>1.4215386300007344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0.18487110818505406</v>
      </c>
      <c r="E49" s="11">
        <f t="shared" si="22"/>
        <v>1.6064097381857885</v>
      </c>
      <c r="F49">
        <f t="shared" si="19"/>
        <v>1.5992309587508262</v>
      </c>
      <c r="G49" s="12">
        <f t="shared" si="20"/>
        <v>-4.4688346094500569E-3</v>
      </c>
    </row>
    <row r="50" spans="3:7" x14ac:dyDescent="0.25">
      <c r="C50">
        <v>10</v>
      </c>
      <c r="D50" s="2">
        <f t="shared" ref="D50" si="29">$W$20</f>
        <v>0.17051354931512955</v>
      </c>
      <c r="E50" s="11">
        <f t="shared" si="22"/>
        <v>1.776923287500918</v>
      </c>
      <c r="F50">
        <f t="shared" si="19"/>
        <v>1.776923287500918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0.18487110818505406</v>
      </c>
      <c r="E51" s="11">
        <f t="shared" si="22"/>
        <v>1.961794395685972</v>
      </c>
      <c r="F51">
        <f t="shared" si="19"/>
        <v>1.9546156162510098</v>
      </c>
      <c r="G51" s="12">
        <f t="shared" si="20"/>
        <v>-3.6592924573281213E-3</v>
      </c>
    </row>
    <row r="52" spans="3:7" x14ac:dyDescent="0.25">
      <c r="C52">
        <v>12</v>
      </c>
      <c r="D52" s="2">
        <f t="shared" ref="D52" si="31">$W$20</f>
        <v>0.17051354931512955</v>
      </c>
      <c r="E52" s="11">
        <f t="shared" si="22"/>
        <v>2.1323079450011018</v>
      </c>
      <c r="F52">
        <f t="shared" si="19"/>
        <v>2.1323079450011018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0.18487110818505406</v>
      </c>
      <c r="E53" s="11">
        <f t="shared" si="22"/>
        <v>2.3171790531861558</v>
      </c>
      <c r="F53">
        <f t="shared" si="19"/>
        <v>2.3100002737511933</v>
      </c>
      <c r="G53" s="12">
        <f t="shared" si="20"/>
        <v>-3.0980685006156733E-3</v>
      </c>
    </row>
    <row r="54" spans="3:7" x14ac:dyDescent="0.25">
      <c r="C54">
        <v>14</v>
      </c>
      <c r="D54" s="2">
        <f t="shared" ref="D54" si="33">$W$20</f>
        <v>0.17051354931512955</v>
      </c>
      <c r="E54" s="11">
        <f t="shared" si="22"/>
        <v>2.4876926025012853</v>
      </c>
      <c r="F54">
        <f t="shared" si="19"/>
        <v>2.4876926025012853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0.18487110818505406</v>
      </c>
      <c r="E55" s="11">
        <f t="shared" si="22"/>
        <v>2.6725637106863394</v>
      </c>
      <c r="F55">
        <f t="shared" si="19"/>
        <v>2.6653849312513769</v>
      </c>
      <c r="G55" s="12">
        <f t="shared" si="20"/>
        <v>-2.6861022643755428E-3</v>
      </c>
    </row>
    <row r="56" spans="3:7" x14ac:dyDescent="0.25">
      <c r="C56">
        <v>16</v>
      </c>
      <c r="D56" s="2">
        <f t="shared" ref="D56" si="35">$W$20</f>
        <v>0.17051354931512955</v>
      </c>
      <c r="E56" s="11">
        <f t="shared" si="22"/>
        <v>2.8430772600014689</v>
      </c>
      <c r="F56">
        <f t="shared" si="19"/>
        <v>2.8430772600014689</v>
      </c>
      <c r="G56" s="12">
        <f t="shared" si="20"/>
        <v>0</v>
      </c>
    </row>
    <row r="57" spans="3:7" x14ac:dyDescent="0.25">
      <c r="C57">
        <v>17</v>
      </c>
      <c r="D57" s="2">
        <f t="shared" ref="D57" si="36">$K$20</f>
        <v>0.18487110818505406</v>
      </c>
      <c r="E57" s="11">
        <f t="shared" si="22"/>
        <v>3.0279483681865229</v>
      </c>
      <c r="F57">
        <f t="shared" si="19"/>
        <v>3.0207695887515609</v>
      </c>
      <c r="G57" s="12">
        <f t="shared" si="20"/>
        <v>-2.370839447061476E-3</v>
      </c>
    </row>
    <row r="58" spans="3:7" x14ac:dyDescent="0.25">
      <c r="C58">
        <v>18</v>
      </c>
      <c r="D58" s="2">
        <f t="shared" ref="D58" si="37">$W$20</f>
        <v>0.17051354931512955</v>
      </c>
      <c r="E58" s="11">
        <f t="shared" si="22"/>
        <v>3.1984619175016524</v>
      </c>
      <c r="F58">
        <f t="shared" si="19"/>
        <v>3.1984619175016524</v>
      </c>
      <c r="G58" s="12">
        <f t="shared" si="20"/>
        <v>0</v>
      </c>
    </row>
    <row r="59" spans="3:7" x14ac:dyDescent="0.25">
      <c r="C59">
        <v>19</v>
      </c>
      <c r="D59" s="2">
        <f t="shared" ref="D59" si="38">$K$20</f>
        <v>0.18487110818505406</v>
      </c>
      <c r="E59" s="11">
        <f t="shared" si="22"/>
        <v>3.3833330256867065</v>
      </c>
      <c r="F59">
        <f t="shared" si="19"/>
        <v>3.3761542462517444</v>
      </c>
      <c r="G59" s="12">
        <f t="shared" si="20"/>
        <v>-2.121806922481412E-3</v>
      </c>
    </row>
    <row r="60" spans="3:7" x14ac:dyDescent="0.25">
      <c r="C60">
        <v>20</v>
      </c>
      <c r="D60" s="2">
        <f t="shared" ref="D60" si="39">$W$20</f>
        <v>0.17051354931512955</v>
      </c>
      <c r="E60" s="11">
        <f t="shared" si="22"/>
        <v>3.553846575001836</v>
      </c>
      <c r="F60">
        <f t="shared" si="19"/>
        <v>3.553846575001836</v>
      </c>
      <c r="G60" s="12">
        <f t="shared" si="20"/>
        <v>0</v>
      </c>
    </row>
    <row r="61" spans="3:7" x14ac:dyDescent="0.25">
      <c r="C61">
        <v>21</v>
      </c>
      <c r="D61" s="2">
        <f t="shared" ref="D61" si="40">$K$20</f>
        <v>0.18487110818505406</v>
      </c>
      <c r="E61" s="11">
        <f t="shared" si="22"/>
        <v>3.73871768318689</v>
      </c>
      <c r="F61">
        <f t="shared" si="19"/>
        <v>3.731538903751928</v>
      </c>
      <c r="G61" s="12">
        <f t="shared" si="20"/>
        <v>-1.9201180841348869E-3</v>
      </c>
    </row>
    <row r="62" spans="3:7" x14ac:dyDescent="0.25">
      <c r="C62">
        <v>22</v>
      </c>
      <c r="D62" s="2">
        <f t="shared" ref="D62" si="41">$W$20</f>
        <v>0.17051354931512955</v>
      </c>
      <c r="E62" s="11">
        <f t="shared" si="22"/>
        <v>3.9092312325020195</v>
      </c>
      <c r="F62">
        <f t="shared" si="19"/>
        <v>3.9092312325020195</v>
      </c>
      <c r="G62" s="12">
        <f t="shared" si="20"/>
        <v>0</v>
      </c>
    </row>
    <row r="63" spans="3:7" x14ac:dyDescent="0.25">
      <c r="C63">
        <v>23</v>
      </c>
      <c r="D63" s="2">
        <f t="shared" ref="D63" si="42">$K$20</f>
        <v>0.18487110818505406</v>
      </c>
      <c r="E63" s="11">
        <f t="shared" si="22"/>
        <v>4.0941023406870736</v>
      </c>
      <c r="F63">
        <f t="shared" si="19"/>
        <v>4.0869235612521111</v>
      </c>
      <c r="G63" s="12">
        <f t="shared" si="20"/>
        <v>-1.7534440611364235E-3</v>
      </c>
    </row>
    <row r="64" spans="3:7" x14ac:dyDescent="0.25">
      <c r="C64">
        <v>24</v>
      </c>
      <c r="D64" s="2">
        <f t="shared" ref="D64" si="43">$W$20</f>
        <v>0.17051354931512955</v>
      </c>
      <c r="E64" s="11">
        <f t="shared" si="22"/>
        <v>4.2646158900022035</v>
      </c>
      <c r="F64">
        <f t="shared" si="19"/>
        <v>4.2646158900022035</v>
      </c>
      <c r="G64" s="12">
        <f t="shared" si="20"/>
        <v>0</v>
      </c>
    </row>
    <row r="65" spans="3:7" x14ac:dyDescent="0.25">
      <c r="C65">
        <v>25</v>
      </c>
      <c r="D65" s="2">
        <f t="shared" ref="D65" si="44">$K$20</f>
        <v>0.18487110818505406</v>
      </c>
      <c r="E65" s="11">
        <f t="shared" si="22"/>
        <v>4.4494869981872576</v>
      </c>
      <c r="F65">
        <f t="shared" si="19"/>
        <v>4.4423082187522951</v>
      </c>
      <c r="G65" s="12">
        <f t="shared" si="20"/>
        <v>-1.6133948560557989E-3</v>
      </c>
    </row>
    <row r="66" spans="3:7" x14ac:dyDescent="0.25">
      <c r="C66">
        <v>26</v>
      </c>
      <c r="D66" s="2">
        <f t="shared" ref="D66" si="45">$W$20</f>
        <v>0.17051354931512955</v>
      </c>
      <c r="E66" s="11">
        <f t="shared" si="22"/>
        <v>4.6200005475023875</v>
      </c>
      <c r="F66">
        <f t="shared" si="19"/>
        <v>4.6200005475023866</v>
      </c>
      <c r="G66" s="12">
        <f t="shared" si="20"/>
        <v>-1.9224638840795857E-16</v>
      </c>
    </row>
    <row r="67" spans="3:7" x14ac:dyDescent="0.25">
      <c r="C67">
        <v>27</v>
      </c>
      <c r="D67" s="2">
        <f t="shared" ref="D67" si="46">$K$20</f>
        <v>0.18487110818505406</v>
      </c>
      <c r="E67" s="11">
        <f t="shared" si="22"/>
        <v>4.8048716556874416</v>
      </c>
      <c r="F67">
        <f t="shared" si="19"/>
        <v>4.7976928762524791</v>
      </c>
      <c r="G67" s="12">
        <f t="shared" si="20"/>
        <v>-1.4940626824995595E-3</v>
      </c>
    </row>
    <row r="68" spans="3:7" x14ac:dyDescent="0.25">
      <c r="C68">
        <v>28</v>
      </c>
      <c r="D68" s="2">
        <f t="shared" ref="D68" si="47">$W$20</f>
        <v>0.17051354931512955</v>
      </c>
      <c r="E68" s="11">
        <f t="shared" si="22"/>
        <v>4.9753852050025715</v>
      </c>
      <c r="F68">
        <f t="shared" si="19"/>
        <v>4.9753852050025706</v>
      </c>
      <c r="G68" s="12">
        <f t="shared" si="20"/>
        <v>-1.7851450352167579E-16</v>
      </c>
    </row>
    <row r="69" spans="3:7" x14ac:dyDescent="0.25">
      <c r="C69">
        <v>29</v>
      </c>
      <c r="D69" s="2">
        <f t="shared" ref="D69" si="48">$K$20</f>
        <v>0.18487110818505406</v>
      </c>
      <c r="E69" s="11">
        <f t="shared" si="22"/>
        <v>5.1602563131876256</v>
      </c>
      <c r="F69">
        <f t="shared" si="19"/>
        <v>5.1530775337526622</v>
      </c>
      <c r="G69" s="12">
        <f t="shared" si="20"/>
        <v>-1.391167221019075E-3</v>
      </c>
    </row>
    <row r="70" spans="3:7" x14ac:dyDescent="0.25">
      <c r="C70">
        <v>30</v>
      </c>
      <c r="D70" s="2">
        <f t="shared" ref="D70" si="49">$W$20</f>
        <v>0.17051354931512955</v>
      </c>
      <c r="E70" s="11">
        <f t="shared" si="22"/>
        <v>5.3307698625027555</v>
      </c>
      <c r="F70">
        <f t="shared" si="19"/>
        <v>5.3307698625027538</v>
      </c>
      <c r="G70" s="12">
        <f t="shared" si="20"/>
        <v>-3.3322707324046146E-16</v>
      </c>
    </row>
    <row r="71" spans="3:7" x14ac:dyDescent="0.25">
      <c r="C71">
        <v>31</v>
      </c>
      <c r="D71" s="2">
        <f t="shared" ref="D71" si="50">$K$20</f>
        <v>0.18487110818505406</v>
      </c>
      <c r="E71" s="11">
        <f t="shared" si="22"/>
        <v>5.5156409706878096</v>
      </c>
      <c r="F71">
        <f t="shared" si="19"/>
        <v>5.5084621912528462</v>
      </c>
      <c r="G71" s="12">
        <f t="shared" si="20"/>
        <v>-1.3015313130629968E-3</v>
      </c>
    </row>
    <row r="72" spans="3:7" x14ac:dyDescent="0.25">
      <c r="C72">
        <v>32</v>
      </c>
      <c r="D72" s="2">
        <f t="shared" ref="D72" si="51">$W$20</f>
        <v>0.17051354931512955</v>
      </c>
      <c r="E72" s="11">
        <f t="shared" si="22"/>
        <v>5.6861545200029395</v>
      </c>
      <c r="F72">
        <f t="shared" si="19"/>
        <v>5.6861545200029378</v>
      </c>
      <c r="G72" s="12">
        <f t="shared" si="20"/>
        <v>-3.1240038116293262E-16</v>
      </c>
    </row>
    <row r="73" spans="3:7" x14ac:dyDescent="0.25">
      <c r="C73">
        <v>33</v>
      </c>
      <c r="D73" s="2">
        <f t="shared" ref="D73" si="52">$K$20</f>
        <v>0.18487110818505406</v>
      </c>
      <c r="E73" s="11">
        <f t="shared" si="22"/>
        <v>5.8710256281879936</v>
      </c>
      <c r="F73">
        <f t="shared" si="19"/>
        <v>5.8638468487530293</v>
      </c>
      <c r="G73" s="12">
        <f t="shared" si="20"/>
        <v>-1.2227470785508871E-3</v>
      </c>
    </row>
    <row r="74" spans="3:7" x14ac:dyDescent="0.25">
      <c r="C74">
        <v>34</v>
      </c>
      <c r="D74" s="2">
        <f t="shared" ref="D74" si="53">$W$20</f>
        <v>0.17051354931512955</v>
      </c>
      <c r="E74" s="11">
        <f t="shared" si="22"/>
        <v>6.0415391775031235</v>
      </c>
      <c r="F74">
        <f t="shared" si="19"/>
        <v>6.0415391775031217</v>
      </c>
      <c r="G74" s="12">
        <f t="shared" si="20"/>
        <v>-2.9402388815334834E-16</v>
      </c>
    </row>
    <row r="75" spans="3:7" x14ac:dyDescent="0.25">
      <c r="C75">
        <v>35</v>
      </c>
      <c r="D75" s="2">
        <f t="shared" ref="D75" si="54">$K$20</f>
        <v>0.18487110818505406</v>
      </c>
      <c r="E75" s="11">
        <f t="shared" si="22"/>
        <v>6.2264102856881776</v>
      </c>
      <c r="F75">
        <f t="shared" si="19"/>
        <v>6.2192315062532133</v>
      </c>
      <c r="G75" s="12">
        <f t="shared" si="20"/>
        <v>-1.1529563754359654E-3</v>
      </c>
    </row>
    <row r="76" spans="3:7" x14ac:dyDescent="0.25">
      <c r="C76">
        <v>36</v>
      </c>
      <c r="D76" s="2">
        <f t="shared" ref="D76" si="55">$W$20</f>
        <v>0.17051354931512955</v>
      </c>
      <c r="E76" s="11">
        <f t="shared" si="22"/>
        <v>6.3969238350033075</v>
      </c>
      <c r="F76">
        <f t="shared" si="19"/>
        <v>6.3969238350033049</v>
      </c>
      <c r="G76" s="12">
        <f t="shared" si="20"/>
        <v>-4.165338415505768E-16</v>
      </c>
    </row>
    <row r="77" spans="3:7" x14ac:dyDescent="0.25">
      <c r="C77">
        <v>37</v>
      </c>
      <c r="D77" s="2">
        <f t="shared" ref="D77" si="56">$K$20</f>
        <v>0.18487110818505406</v>
      </c>
      <c r="E77" s="11">
        <f t="shared" si="22"/>
        <v>6.5817949431883616</v>
      </c>
      <c r="F77">
        <f t="shared" si="19"/>
        <v>6.5746161637533964</v>
      </c>
      <c r="G77" s="12">
        <f t="shared" si="20"/>
        <v>-1.0907023839134664E-3</v>
      </c>
    </row>
    <row r="78" spans="3:7" x14ac:dyDescent="0.25">
      <c r="C78">
        <v>38</v>
      </c>
      <c r="D78" s="2">
        <f t="shared" ref="D78" si="57">$W$20</f>
        <v>0.17051354931512955</v>
      </c>
      <c r="E78" s="11">
        <f t="shared" si="22"/>
        <v>6.7523084925034915</v>
      </c>
      <c r="F78">
        <f t="shared" si="19"/>
        <v>6.7523084925034889</v>
      </c>
      <c r="G78" s="12">
        <f t="shared" si="20"/>
        <v>-3.9461100778475693E-16</v>
      </c>
    </row>
    <row r="79" spans="3:7" x14ac:dyDescent="0.25">
      <c r="C79">
        <v>39</v>
      </c>
      <c r="D79" s="2">
        <f t="shared" ref="D79" si="58">$K$20</f>
        <v>0.18487110818505406</v>
      </c>
      <c r="E79" s="11">
        <f t="shared" si="22"/>
        <v>6.9371796006885456</v>
      </c>
      <c r="F79">
        <f t="shared" si="19"/>
        <v>6.9300008212535804</v>
      </c>
      <c r="G79" s="12">
        <f t="shared" si="20"/>
        <v>-1.0348268097675629E-3</v>
      </c>
    </row>
    <row r="80" spans="3:7" x14ac:dyDescent="0.25">
      <c r="C80">
        <v>40</v>
      </c>
      <c r="D80" s="2">
        <f t="shared" ref="D80" si="59">$W$20</f>
        <v>0.17051354931512955</v>
      </c>
      <c r="E80" s="11">
        <f t="shared" si="22"/>
        <v>7.1076931500036755</v>
      </c>
      <c r="F80">
        <f t="shared" si="19"/>
        <v>7.107693150003672</v>
      </c>
      <c r="G80" s="12">
        <f t="shared" si="20"/>
        <v>-4.9984060986069214E-16</v>
      </c>
    </row>
    <row r="81" spans="3:7" x14ac:dyDescent="0.25">
      <c r="C81">
        <v>41</v>
      </c>
      <c r="D81" s="2">
        <f t="shared" ref="D81" si="60">$K$20</f>
        <v>0.18487110818505406</v>
      </c>
      <c r="E81" s="11">
        <f t="shared" si="22"/>
        <v>7.2925642581887296</v>
      </c>
      <c r="F81">
        <f t="shared" si="19"/>
        <v>7.2853854787537644</v>
      </c>
      <c r="G81" s="12">
        <f t="shared" si="20"/>
        <v>-9.8439714492802458E-4</v>
      </c>
    </row>
    <row r="82" spans="3:7" x14ac:dyDescent="0.25">
      <c r="C82">
        <v>42</v>
      </c>
      <c r="D82" s="2">
        <f t="shared" ref="D82" si="61">$W$20</f>
        <v>0.17051354931512955</v>
      </c>
      <c r="E82" s="11">
        <f t="shared" si="22"/>
        <v>7.4630778075038595</v>
      </c>
      <c r="F82">
        <f t="shared" si="19"/>
        <v>7.463077807503856</v>
      </c>
      <c r="G82" s="12">
        <f t="shared" si="20"/>
        <v>-4.7603867605780201E-16</v>
      </c>
    </row>
    <row r="83" spans="3:7" x14ac:dyDescent="0.25">
      <c r="C83">
        <v>43</v>
      </c>
      <c r="D83" s="2">
        <f t="shared" ref="D83" si="62">$K$20</f>
        <v>0.18487110818505406</v>
      </c>
      <c r="E83" s="11">
        <f t="shared" si="22"/>
        <v>7.6479489156889136</v>
      </c>
      <c r="F83">
        <f t="shared" si="19"/>
        <v>7.6407701362539475</v>
      </c>
      <c r="G83" s="12">
        <f t="shared" si="20"/>
        <v>-9.3865420835115244E-4</v>
      </c>
    </row>
    <row r="84" spans="3:7" x14ac:dyDescent="0.25">
      <c r="C84">
        <v>44</v>
      </c>
      <c r="D84" s="2">
        <f t="shared" ref="D84" si="63">$W$20</f>
        <v>0.17051354931512955</v>
      </c>
      <c r="E84" s="11">
        <f t="shared" si="22"/>
        <v>7.8184624650040435</v>
      </c>
      <c r="F84">
        <f t="shared" si="19"/>
        <v>7.8184624650040391</v>
      </c>
      <c r="G84" s="12">
        <f t="shared" si="20"/>
        <v>-5.6800069302351377E-16</v>
      </c>
    </row>
    <row r="85" spans="3:7" x14ac:dyDescent="0.25">
      <c r="C85">
        <v>45</v>
      </c>
      <c r="D85" s="2">
        <f t="shared" ref="D85" si="64">$K$20</f>
        <v>0.18487110818505406</v>
      </c>
      <c r="E85" s="11">
        <f t="shared" si="22"/>
        <v>8.0033335731890975</v>
      </c>
      <c r="F85">
        <f t="shared" si="19"/>
        <v>7.9961547937541315</v>
      </c>
      <c r="G85" s="12">
        <f t="shared" si="20"/>
        <v>-8.9697366345127798E-4</v>
      </c>
    </row>
    <row r="86" spans="3:7" x14ac:dyDescent="0.25">
      <c r="C86">
        <v>46</v>
      </c>
      <c r="D86" s="2">
        <f t="shared" ref="D86" si="65">$W$20</f>
        <v>0.17051354931512955</v>
      </c>
      <c r="E86" s="11">
        <f t="shared" si="22"/>
        <v>8.1738471225042275</v>
      </c>
      <c r="F86">
        <f t="shared" si="19"/>
        <v>8.1738471225042222</v>
      </c>
      <c r="G86" s="12">
        <f t="shared" si="20"/>
        <v>-6.5196601286177225E-16</v>
      </c>
    </row>
    <row r="87" spans="3:7" x14ac:dyDescent="0.25">
      <c r="C87">
        <v>47</v>
      </c>
      <c r="D87" s="2">
        <f t="shared" ref="D87" si="66">$K$20</f>
        <v>0.18487110818505406</v>
      </c>
      <c r="E87" s="11">
        <f t="shared" si="22"/>
        <v>8.3587182306892824</v>
      </c>
      <c r="F87">
        <f t="shared" si="19"/>
        <v>8.3515394512543146</v>
      </c>
      <c r="G87" s="12">
        <f t="shared" si="20"/>
        <v>-8.588373524317049E-4</v>
      </c>
    </row>
    <row r="88" spans="3:7" x14ac:dyDescent="0.25">
      <c r="C88">
        <v>48</v>
      </c>
      <c r="D88" s="2">
        <f t="shared" ref="D88" si="67">$W$20</f>
        <v>0.17051354931512955</v>
      </c>
      <c r="E88" s="11">
        <f t="shared" si="22"/>
        <v>8.5292317800044124</v>
      </c>
      <c r="F88">
        <f t="shared" si="19"/>
        <v>8.5292317800044071</v>
      </c>
      <c r="G88" s="12">
        <f t="shared" si="20"/>
        <v>-6.2480076232586505E-16</v>
      </c>
    </row>
    <row r="89" spans="3:7" x14ac:dyDescent="0.25">
      <c r="C89">
        <v>49</v>
      </c>
      <c r="D89" s="2">
        <f t="shared" ref="D89" si="68">$K$20</f>
        <v>0.18487110818505406</v>
      </c>
      <c r="E89" s="11">
        <f t="shared" si="22"/>
        <v>8.7141028881894673</v>
      </c>
      <c r="F89">
        <f t="shared" si="19"/>
        <v>8.7069241087544977</v>
      </c>
      <c r="G89" s="12">
        <f t="shared" si="20"/>
        <v>-8.2381164499437326E-4</v>
      </c>
    </row>
    <row r="90" spans="3:7" x14ac:dyDescent="0.25">
      <c r="C90">
        <v>50</v>
      </c>
      <c r="D90" s="2">
        <f t="shared" ref="D90" si="69">$W$20</f>
        <v>0.17051354931512955</v>
      </c>
      <c r="E90" s="11">
        <f t="shared" si="22"/>
        <v>8.8846164375045973</v>
      </c>
      <c r="F90">
        <f t="shared" si="19"/>
        <v>8.8846164375045902</v>
      </c>
      <c r="G90" s="12">
        <f t="shared" si="20"/>
        <v>-7.9974497577710712E-16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C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4.92</v>
      </c>
      <c r="E10" s="3">
        <v>1.42</v>
      </c>
      <c r="F10" s="3">
        <f>D10-E10</f>
        <v>3.5</v>
      </c>
      <c r="G10" s="3">
        <f>AVERAGE(F10)</f>
        <v>3.5</v>
      </c>
      <c r="H10" s="3">
        <f>G10-$F$20</f>
        <v>-0.20000000000000018</v>
      </c>
      <c r="J10" s="2">
        <f>F10*$C$4/1000</f>
        <v>0.16568777537823731</v>
      </c>
      <c r="K10" s="2">
        <f>F10*$C$5/1000</f>
        <v>0.16368552457568664</v>
      </c>
      <c r="L10" s="2">
        <f>F10*$C$6/1000</f>
        <v>0.16171934992644321</v>
      </c>
      <c r="M10" s="10">
        <f>H10*$C$5/1000</f>
        <v>-9.353458547182102E-3</v>
      </c>
      <c r="O10" s="4">
        <v>1</v>
      </c>
      <c r="P10" s="3">
        <v>5.34</v>
      </c>
      <c r="Q10" s="3">
        <v>1.59</v>
      </c>
      <c r="R10" s="3">
        <f>P10-Q10</f>
        <v>3.75</v>
      </c>
      <c r="S10" s="3">
        <f>AVERAGE(R10)</f>
        <v>3.75</v>
      </c>
      <c r="T10" s="3">
        <f>S10-$R$20</f>
        <v>0.21399999999999997</v>
      </c>
      <c r="V10" s="2">
        <f>R10*$C$4/1000</f>
        <v>0.17752261647668285</v>
      </c>
      <c r="W10" s="2">
        <f>R10*$C$5/1000</f>
        <v>0.17537734775966424</v>
      </c>
      <c r="X10" s="2">
        <f>R10*$C$6/1000</f>
        <v>0.17327073206404628</v>
      </c>
      <c r="Y10" s="10">
        <f>T10*$C$5/1000</f>
        <v>1.0008200645484838E-2</v>
      </c>
      <c r="Z10" s="2">
        <f>AVERAGE(W10,K10)</f>
        <v>0.16953143616767544</v>
      </c>
      <c r="AA10" s="2">
        <f>Z10</f>
        <v>0.16953143616767544</v>
      </c>
      <c r="AB10" s="10">
        <f>AA10-$Z$20</f>
        <v>3.2737104915137039E-4</v>
      </c>
    </row>
    <row r="11" spans="1:28" x14ac:dyDescent="0.25">
      <c r="C11">
        <v>2</v>
      </c>
      <c r="D11" s="3">
        <v>5.98</v>
      </c>
      <c r="E11" s="3">
        <v>2.4500000000000002</v>
      </c>
      <c r="F11" s="3">
        <f t="shared" ref="F11:F19" si="2">D11-E11</f>
        <v>3.5300000000000002</v>
      </c>
      <c r="G11" s="3">
        <f>AVERAGE(F10:F11)</f>
        <v>3.5150000000000001</v>
      </c>
      <c r="H11" s="3">
        <f t="shared" ref="H11:H19" si="3">G11-$F$20</f>
        <v>-0.18500000000000005</v>
      </c>
      <c r="I11" s="3">
        <f>STDEVA(F10:F11)</f>
        <v>2.12132034355966E-2</v>
      </c>
      <c r="J11" s="2">
        <f t="shared" ref="J11:J20" si="4">F11*$C$4/1000</f>
        <v>0.16710795631005079</v>
      </c>
      <c r="K11" s="2">
        <f t="shared" ref="K11:K20" si="5">F11*$C$5/1000</f>
        <v>0.16508854335776396</v>
      </c>
      <c r="L11" s="2">
        <f t="shared" ref="L11:L20" si="6">F11*$C$6/1000</f>
        <v>0.1631055157829556</v>
      </c>
      <c r="M11" s="10">
        <f t="shared" ref="M11:M19" si="7">H11*$C$5/1000</f>
        <v>-8.6519491561434392E-3</v>
      </c>
      <c r="O11" s="4">
        <v>2</v>
      </c>
      <c r="P11" s="3">
        <v>4.91</v>
      </c>
      <c r="Q11" s="3">
        <v>1.34</v>
      </c>
      <c r="R11" s="3">
        <f t="shared" ref="R11:R19" si="8">P11-Q11</f>
        <v>3.5700000000000003</v>
      </c>
      <c r="S11" s="3">
        <f>AVERAGE(R10:R11)</f>
        <v>3.66</v>
      </c>
      <c r="T11" s="3">
        <f t="shared" ref="T11:T19" si="9">S11-$R$20</f>
        <v>0.12400000000000011</v>
      </c>
      <c r="U11" s="3">
        <f>STDEVA(R10:R11)</f>
        <v>0.12727922061357835</v>
      </c>
      <c r="V11" s="2">
        <f t="shared" ref="V11:V20" si="10">R11*$C$4/1000</f>
        <v>0.16900153088580208</v>
      </c>
      <c r="W11" s="2">
        <f t="shared" ref="W11:W20" si="11">R11*$C$5/1000</f>
        <v>0.1669592350672004</v>
      </c>
      <c r="X11" s="2">
        <f t="shared" ref="X11:X20" si="12">R11*$C$6/1000</f>
        <v>0.16495373692497209</v>
      </c>
      <c r="Y11" s="10">
        <f t="shared" ref="Y11:Y19" si="13">T11*$C$5/1000</f>
        <v>5.7991442992529028E-3</v>
      </c>
      <c r="Z11" s="2">
        <f t="shared" ref="Z11:Z20" si="14">AVERAGE(W11,K11)</f>
        <v>0.16602388921248218</v>
      </c>
      <c r="AA11" s="2">
        <f>AVERAGE(Z10:Z11)</f>
        <v>0.16777766269007882</v>
      </c>
      <c r="AB11" s="10">
        <f t="shared" ref="AB11:AB19" si="15">AA11-$Z$20</f>
        <v>-1.4264024284452448E-3</v>
      </c>
    </row>
    <row r="12" spans="1:28" x14ac:dyDescent="0.25">
      <c r="C12">
        <v>3</v>
      </c>
      <c r="D12" s="3">
        <v>6.25</v>
      </c>
      <c r="E12" s="3">
        <v>2.67</v>
      </c>
      <c r="F12" s="3">
        <f t="shared" si="2"/>
        <v>3.58</v>
      </c>
      <c r="G12" s="3">
        <f>AVERAGE(F10:F12)</f>
        <v>3.5366666666666666</v>
      </c>
      <c r="H12" s="3">
        <f t="shared" si="3"/>
        <v>-0.16333333333333355</v>
      </c>
      <c r="I12" s="3">
        <f>STDEVA(F10:F12)</f>
        <v>4.0414518843273822E-2</v>
      </c>
      <c r="J12" s="2">
        <f t="shared" si="4"/>
        <v>0.16947492452973989</v>
      </c>
      <c r="K12" s="2">
        <f t="shared" si="5"/>
        <v>0.16742690799455948</v>
      </c>
      <c r="L12" s="2">
        <f t="shared" si="6"/>
        <v>0.16541579221047623</v>
      </c>
      <c r="M12" s="10">
        <f t="shared" si="7"/>
        <v>-7.6386578135320526E-3</v>
      </c>
      <c r="O12" s="4">
        <v>3</v>
      </c>
      <c r="P12" s="3">
        <v>5.16</v>
      </c>
      <c r="Q12" s="3">
        <v>1.93</v>
      </c>
      <c r="R12" s="3">
        <f t="shared" si="8"/>
        <v>3.2300000000000004</v>
      </c>
      <c r="S12" s="3">
        <f>AVERAGE(R10:R12)</f>
        <v>3.5166666666666671</v>
      </c>
      <c r="T12" s="3">
        <f t="shared" si="9"/>
        <v>-1.933333333333298E-2</v>
      </c>
      <c r="U12" s="3">
        <f>STDEVA(R10:R12)</f>
        <v>0.26407069760451124</v>
      </c>
      <c r="V12" s="2">
        <f t="shared" si="10"/>
        <v>0.15290614699191618</v>
      </c>
      <c r="W12" s="2">
        <f t="shared" si="11"/>
        <v>0.15105835553699082</v>
      </c>
      <c r="X12" s="2">
        <f t="shared" si="12"/>
        <v>0.1492438572178319</v>
      </c>
      <c r="Y12" s="10">
        <f t="shared" si="13"/>
        <v>-9.0416765956091911E-4</v>
      </c>
      <c r="Z12" s="2">
        <f t="shared" si="14"/>
        <v>0.15924263176577513</v>
      </c>
      <c r="AA12" s="2">
        <f>AVERAGE(Z10:Z12)</f>
        <v>0.1649326523819776</v>
      </c>
      <c r="AB12" s="10">
        <f t="shared" si="15"/>
        <v>-4.2714127365464649E-3</v>
      </c>
    </row>
    <row r="13" spans="1:28" x14ac:dyDescent="0.25">
      <c r="C13">
        <v>4</v>
      </c>
      <c r="D13" s="3">
        <v>4.42</v>
      </c>
      <c r="E13" s="3">
        <v>0.3</v>
      </c>
      <c r="F13" s="3">
        <f t="shared" si="2"/>
        <v>4.12</v>
      </c>
      <c r="G13" s="3">
        <f>AVERAGE(F10:F13)</f>
        <v>3.6825000000000001</v>
      </c>
      <c r="H13" s="3">
        <f t="shared" si="3"/>
        <v>-1.7500000000000071E-2</v>
      </c>
      <c r="I13" s="3">
        <f>STDEVA(F10:F13)</f>
        <v>0.29352739792621291</v>
      </c>
      <c r="J13" s="2">
        <f t="shared" si="4"/>
        <v>0.19503818130238221</v>
      </c>
      <c r="K13" s="2">
        <f t="shared" si="5"/>
        <v>0.19268124607195114</v>
      </c>
      <c r="L13" s="2">
        <f t="shared" si="6"/>
        <v>0.19036677762769888</v>
      </c>
      <c r="M13" s="10">
        <f t="shared" si="7"/>
        <v>-8.1842762287843648E-4</v>
      </c>
      <c r="O13" s="4">
        <v>4</v>
      </c>
      <c r="P13" s="3">
        <v>5.39</v>
      </c>
      <c r="Q13" s="3">
        <v>1.82</v>
      </c>
      <c r="R13" s="3">
        <f t="shared" si="8"/>
        <v>3.5699999999999994</v>
      </c>
      <c r="S13" s="3">
        <f>AVERAGE(R10:R13)</f>
        <v>3.5300000000000002</v>
      </c>
      <c r="T13" s="3">
        <f t="shared" si="9"/>
        <v>-5.9999999999997833E-3</v>
      </c>
      <c r="U13" s="3">
        <f>STDEVA(R10:R13)</f>
        <v>0.2172556098240041</v>
      </c>
      <c r="V13" s="2">
        <f t="shared" si="10"/>
        <v>0.16900153088580203</v>
      </c>
      <c r="W13" s="2">
        <f t="shared" si="11"/>
        <v>0.16695923506720031</v>
      </c>
      <c r="X13" s="2">
        <f t="shared" si="12"/>
        <v>0.16495373692497206</v>
      </c>
      <c r="Y13" s="10">
        <f t="shared" si="13"/>
        <v>-2.8060375641545266E-4</v>
      </c>
      <c r="Z13" s="2">
        <f t="shared" si="14"/>
        <v>0.17982024056957574</v>
      </c>
      <c r="AA13" s="2">
        <f>AVERAGE(Z10:Z13)</f>
        <v>0.16865454942887714</v>
      </c>
      <c r="AB13" s="10">
        <f t="shared" si="15"/>
        <v>-5.4951568964692332E-4</v>
      </c>
    </row>
    <row r="14" spans="1:28" x14ac:dyDescent="0.25">
      <c r="C14">
        <v>5</v>
      </c>
      <c r="D14" s="3">
        <v>4.3</v>
      </c>
      <c r="E14" s="3">
        <v>0.47</v>
      </c>
      <c r="F14" s="3">
        <f t="shared" si="2"/>
        <v>3.83</v>
      </c>
      <c r="G14" s="3">
        <f>AVERAGE(F10:F14)</f>
        <v>3.7120000000000006</v>
      </c>
      <c r="H14" s="3">
        <f t="shared" si="3"/>
        <v>1.2000000000000455E-2</v>
      </c>
      <c r="I14" s="3">
        <f>STDEVA(F10:F14)</f>
        <v>0.2626214004988931</v>
      </c>
      <c r="J14" s="2">
        <f t="shared" si="4"/>
        <v>0.1813097656281854</v>
      </c>
      <c r="K14" s="2">
        <f t="shared" si="5"/>
        <v>0.17911873117853708</v>
      </c>
      <c r="L14" s="2">
        <f t="shared" si="6"/>
        <v>0.17696717434807929</v>
      </c>
      <c r="M14" s="10">
        <f t="shared" si="7"/>
        <v>5.6120751283094685E-4</v>
      </c>
      <c r="O14" s="4">
        <v>5</v>
      </c>
      <c r="P14" s="3">
        <v>4.41</v>
      </c>
      <c r="Q14" s="3">
        <v>1.1100000000000001</v>
      </c>
      <c r="R14" s="3">
        <f t="shared" si="8"/>
        <v>3.3</v>
      </c>
      <c r="S14" s="3">
        <f>AVERAGE(R10:R14)</f>
        <v>3.4840000000000004</v>
      </c>
      <c r="T14" s="3">
        <f t="shared" si="9"/>
        <v>-5.1999999999999602E-2</v>
      </c>
      <c r="U14" s="3">
        <f>STDEVA(R10:R14)</f>
        <v>0.21442947558579709</v>
      </c>
      <c r="V14" s="2">
        <f t="shared" si="10"/>
        <v>0.15621990249948089</v>
      </c>
      <c r="W14" s="2">
        <f t="shared" si="11"/>
        <v>0.15433206602850452</v>
      </c>
      <c r="X14" s="2">
        <f t="shared" si="12"/>
        <v>0.15247824421636075</v>
      </c>
      <c r="Y14" s="10">
        <f t="shared" si="13"/>
        <v>-2.4318992222673256E-3</v>
      </c>
      <c r="Z14" s="2">
        <f t="shared" si="14"/>
        <v>0.16672539860352081</v>
      </c>
      <c r="AA14" s="2">
        <f>AVERAGE(Z10:Z14)</f>
        <v>0.16826871926380588</v>
      </c>
      <c r="AB14" s="10">
        <f t="shared" si="15"/>
        <v>-9.3534585471818921E-4</v>
      </c>
    </row>
    <row r="15" spans="1:28" x14ac:dyDescent="0.25">
      <c r="C15">
        <v>6</v>
      </c>
      <c r="D15" s="3">
        <v>5.98</v>
      </c>
      <c r="E15" s="3">
        <v>1.76</v>
      </c>
      <c r="F15" s="3">
        <f t="shared" si="2"/>
        <v>4.2200000000000006</v>
      </c>
      <c r="G15" s="3">
        <f>AVERAGE(F10:F15)</f>
        <v>3.7966666666666669</v>
      </c>
      <c r="H15" s="3">
        <f t="shared" si="3"/>
        <v>9.6666666666666679E-2</v>
      </c>
      <c r="I15" s="3">
        <f>STDEVA(F10:F15)</f>
        <v>0.31334751740945188</v>
      </c>
      <c r="J15" s="2">
        <f t="shared" si="4"/>
        <v>0.19977211774176046</v>
      </c>
      <c r="K15" s="2">
        <f t="shared" si="5"/>
        <v>0.1973579753455422</v>
      </c>
      <c r="L15" s="2">
        <f t="shared" si="6"/>
        <v>0.19498733048274014</v>
      </c>
      <c r="M15" s="10">
        <f t="shared" si="7"/>
        <v>4.5208382978046795E-3</v>
      </c>
      <c r="O15" s="4">
        <v>6</v>
      </c>
      <c r="P15" s="3">
        <v>4.2300000000000004</v>
      </c>
      <c r="Q15" s="3">
        <v>0.83</v>
      </c>
      <c r="R15" s="3">
        <f t="shared" si="8"/>
        <v>3.4000000000000004</v>
      </c>
      <c r="S15" s="3">
        <f>AVERAGE(R10:R15)</f>
        <v>3.47</v>
      </c>
      <c r="T15" s="3">
        <f t="shared" si="9"/>
        <v>-6.5999999999999837E-2</v>
      </c>
      <c r="U15" s="3">
        <f>STDEVA(R10:R15)</f>
        <v>0.19483326204732074</v>
      </c>
      <c r="V15" s="2">
        <f t="shared" si="10"/>
        <v>0.16095383893885912</v>
      </c>
      <c r="W15" s="2">
        <f t="shared" si="11"/>
        <v>0.15900879530209558</v>
      </c>
      <c r="X15" s="2">
        <f t="shared" si="12"/>
        <v>0.15709879707140201</v>
      </c>
      <c r="Y15" s="10">
        <f t="shared" si="13"/>
        <v>-3.0866413205700833E-3</v>
      </c>
      <c r="Z15" s="2">
        <f t="shared" si="14"/>
        <v>0.17818338532381889</v>
      </c>
      <c r="AA15" s="2">
        <f>AVERAGE(Z10:Z15)</f>
        <v>0.16992116360714138</v>
      </c>
      <c r="AB15" s="10">
        <f t="shared" si="15"/>
        <v>7.1709848861731262E-4</v>
      </c>
    </row>
    <row r="16" spans="1:28" x14ac:dyDescent="0.25">
      <c r="C16">
        <v>7</v>
      </c>
      <c r="D16" s="3">
        <v>5.79</v>
      </c>
      <c r="E16" s="3">
        <v>2.25</v>
      </c>
      <c r="F16" s="3">
        <f t="shared" si="2"/>
        <v>3.54</v>
      </c>
      <c r="G16" s="3">
        <f>AVERAGE(F10:F16)</f>
        <v>3.7600000000000002</v>
      </c>
      <c r="H16" s="3">
        <f t="shared" si="3"/>
        <v>6.0000000000000053E-2</v>
      </c>
      <c r="I16" s="3">
        <f>STDEVA(F10:F16)</f>
        <v>0.30204856121712187</v>
      </c>
      <c r="J16" s="2">
        <f t="shared" si="4"/>
        <v>0.1675813499539886</v>
      </c>
      <c r="K16" s="2">
        <f t="shared" si="5"/>
        <v>0.16555621628512304</v>
      </c>
      <c r="L16" s="2">
        <f t="shared" si="6"/>
        <v>0.16356757106845971</v>
      </c>
      <c r="M16" s="10">
        <f t="shared" si="7"/>
        <v>2.8060375641546305E-3</v>
      </c>
      <c r="O16" s="4">
        <v>7</v>
      </c>
      <c r="P16" s="3">
        <v>4.74</v>
      </c>
      <c r="Q16" s="3">
        <v>1.1599999999999999</v>
      </c>
      <c r="R16" s="3">
        <f t="shared" si="8"/>
        <v>3.58</v>
      </c>
      <c r="S16" s="3">
        <f>AVERAGE(R10:R16)</f>
        <v>3.4857142857142853</v>
      </c>
      <c r="T16" s="3">
        <f t="shared" si="9"/>
        <v>-5.0285714285714711E-2</v>
      </c>
      <c r="U16" s="3">
        <f>STDEVA(R10:R16)</f>
        <v>0.1826524151548638</v>
      </c>
      <c r="V16" s="2">
        <f t="shared" si="10"/>
        <v>0.16947492452973989</v>
      </c>
      <c r="W16" s="2">
        <f t="shared" si="11"/>
        <v>0.16742690799455948</v>
      </c>
      <c r="X16" s="2">
        <f t="shared" si="12"/>
        <v>0.16541579221047623</v>
      </c>
      <c r="Y16" s="10">
        <f t="shared" si="13"/>
        <v>-2.3517267204343746E-3</v>
      </c>
      <c r="Z16" s="2">
        <f t="shared" si="14"/>
        <v>0.16649156213984126</v>
      </c>
      <c r="AA16" s="2">
        <f>AVERAGE(Z10:Z16)</f>
        <v>0.16943122054038423</v>
      </c>
      <c r="AB16" s="10">
        <f t="shared" si="15"/>
        <v>2.2715542186016457E-4</v>
      </c>
    </row>
    <row r="17" spans="3:28" x14ac:dyDescent="0.25">
      <c r="C17">
        <v>8</v>
      </c>
      <c r="D17" s="3">
        <v>6.12</v>
      </c>
      <c r="E17" s="3">
        <v>2.5299999999999998</v>
      </c>
      <c r="F17" s="3">
        <f t="shared" si="2"/>
        <v>3.5900000000000003</v>
      </c>
      <c r="G17" s="3">
        <f>AVERAGE(F10:F17)</f>
        <v>3.73875</v>
      </c>
      <c r="H17" s="3">
        <f t="shared" si="3"/>
        <v>3.874999999999984E-2</v>
      </c>
      <c r="I17" s="3">
        <f>STDEVA(F10:F17)</f>
        <v>0.28602884469927164</v>
      </c>
      <c r="J17" s="2">
        <f t="shared" si="4"/>
        <v>0.16994831817367773</v>
      </c>
      <c r="K17" s="2">
        <f t="shared" si="5"/>
        <v>0.16789458092191858</v>
      </c>
      <c r="L17" s="2">
        <f t="shared" si="6"/>
        <v>0.16587784749598034</v>
      </c>
      <c r="M17" s="10">
        <f t="shared" si="7"/>
        <v>1.812232593516523E-3</v>
      </c>
      <c r="O17" s="4">
        <v>8</v>
      </c>
      <c r="P17" s="3">
        <v>4.9800000000000004</v>
      </c>
      <c r="Q17" s="3">
        <v>1.67</v>
      </c>
      <c r="R17" s="3">
        <f t="shared" si="8"/>
        <v>3.3100000000000005</v>
      </c>
      <c r="S17" s="3">
        <f>AVERAGE(R10:R17)</f>
        <v>3.4637500000000001</v>
      </c>
      <c r="T17" s="3">
        <f t="shared" si="9"/>
        <v>-7.2249999999999925E-2</v>
      </c>
      <c r="U17" s="3">
        <f>STDEVA(R10:R17)</f>
        <v>0.18015370421630825</v>
      </c>
      <c r="V17" s="2">
        <f t="shared" si="10"/>
        <v>0.15669329614341873</v>
      </c>
      <c r="W17" s="2">
        <f t="shared" si="11"/>
        <v>0.15479973895586366</v>
      </c>
      <c r="X17" s="2">
        <f t="shared" si="12"/>
        <v>0.15294029950186491</v>
      </c>
      <c r="Y17" s="10">
        <f t="shared" si="13"/>
        <v>-3.3789369001695278E-3</v>
      </c>
      <c r="Z17" s="2">
        <f t="shared" si="14"/>
        <v>0.16134715993889112</v>
      </c>
      <c r="AA17" s="2">
        <f>AVERAGE(Z10:Z17)</f>
        <v>0.16842071296519759</v>
      </c>
      <c r="AB17" s="10">
        <f t="shared" si="15"/>
        <v>-7.8335215332647756E-4</v>
      </c>
    </row>
    <row r="18" spans="3:28" x14ac:dyDescent="0.25">
      <c r="C18">
        <v>9</v>
      </c>
      <c r="D18" s="3">
        <v>6.37</v>
      </c>
      <c r="E18" s="3">
        <v>2.69</v>
      </c>
      <c r="F18" s="3">
        <f t="shared" si="2"/>
        <v>3.68</v>
      </c>
      <c r="G18" s="3">
        <f>AVERAGE(F10:F18)</f>
        <v>3.7322222222222226</v>
      </c>
      <c r="H18" s="3">
        <f t="shared" si="3"/>
        <v>3.2222222222222374E-2</v>
      </c>
      <c r="I18" s="3">
        <f>STDEVA(F10:F18)</f>
        <v>0.26827121434183826</v>
      </c>
      <c r="J18" s="2">
        <f t="shared" si="4"/>
        <v>0.17420886096911808</v>
      </c>
      <c r="K18" s="2">
        <f t="shared" si="5"/>
        <v>0.17210363726815053</v>
      </c>
      <c r="L18" s="2">
        <f t="shared" si="6"/>
        <v>0.17003634506551746</v>
      </c>
      <c r="M18" s="10">
        <f t="shared" si="7"/>
        <v>1.5069460992682333E-3</v>
      </c>
      <c r="O18" s="4">
        <v>9</v>
      </c>
      <c r="P18" s="3">
        <v>5.17</v>
      </c>
      <c r="Q18" s="3">
        <v>1.61</v>
      </c>
      <c r="R18" s="3">
        <f t="shared" si="8"/>
        <v>3.5599999999999996</v>
      </c>
      <c r="S18" s="3">
        <f>AVERAGE(R10:R18)</f>
        <v>3.4744444444444444</v>
      </c>
      <c r="T18" s="3">
        <f t="shared" si="9"/>
        <v>-6.1555555555555586E-2</v>
      </c>
      <c r="U18" s="3">
        <f>STDEVA(R10:R18)</f>
        <v>0.17154526451574734</v>
      </c>
      <c r="V18" s="2">
        <f t="shared" si="10"/>
        <v>0.16852813724186422</v>
      </c>
      <c r="W18" s="2">
        <f t="shared" si="11"/>
        <v>0.16649156213984126</v>
      </c>
      <c r="X18" s="2">
        <f t="shared" si="12"/>
        <v>0.16449168163946795</v>
      </c>
      <c r="Y18" s="10">
        <f t="shared" si="13"/>
        <v>-2.878786686188268E-3</v>
      </c>
      <c r="Z18" s="2">
        <f t="shared" si="14"/>
        <v>0.16929759970399588</v>
      </c>
      <c r="AA18" s="2">
        <f>AVERAGE(Z10:Z18)</f>
        <v>0.16851814482506405</v>
      </c>
      <c r="AB18" s="10">
        <f t="shared" si="15"/>
        <v>-6.8592029346001282E-4</v>
      </c>
    </row>
    <row r="19" spans="3:28" x14ac:dyDescent="0.25">
      <c r="C19" s="5">
        <v>10</v>
      </c>
      <c r="D19" s="6">
        <v>4.07</v>
      </c>
      <c r="E19" s="6">
        <v>0.66</v>
      </c>
      <c r="F19" s="6">
        <f t="shared" si="2"/>
        <v>3.41</v>
      </c>
      <c r="G19" s="6">
        <f>AVERAGE(F10:F19)</f>
        <v>3.7</v>
      </c>
      <c r="H19" s="6">
        <f t="shared" si="3"/>
        <v>0</v>
      </c>
      <c r="I19" s="6">
        <f>STDEVA(F10:F19)</f>
        <v>0.27268215114956756</v>
      </c>
      <c r="J19" s="7">
        <f t="shared" si="4"/>
        <v>0.16142723258279693</v>
      </c>
      <c r="K19" s="7">
        <f t="shared" si="5"/>
        <v>0.15947646822945469</v>
      </c>
      <c r="L19" s="7">
        <f t="shared" si="6"/>
        <v>0.15756085235690612</v>
      </c>
      <c r="M19" s="10">
        <f t="shared" si="7"/>
        <v>0</v>
      </c>
      <c r="O19" s="8">
        <v>10</v>
      </c>
      <c r="P19" s="6">
        <v>5.6</v>
      </c>
      <c r="Q19" s="6">
        <v>1.51</v>
      </c>
      <c r="R19" s="6">
        <f t="shared" si="8"/>
        <v>4.09</v>
      </c>
      <c r="S19" s="6">
        <f>AVERAGE(R10:R19)</f>
        <v>3.536</v>
      </c>
      <c r="T19" s="6">
        <f t="shared" si="9"/>
        <v>0</v>
      </c>
      <c r="U19" s="6">
        <f>STDEVA(R10:R19)</f>
        <v>0.25307881951852235</v>
      </c>
      <c r="V19" s="7">
        <f t="shared" si="10"/>
        <v>0.19361800037056875</v>
      </c>
      <c r="W19" s="7">
        <f t="shared" si="11"/>
        <v>0.19127822728987379</v>
      </c>
      <c r="X19" s="7">
        <f t="shared" si="12"/>
        <v>0.1889806117711865</v>
      </c>
      <c r="Y19" s="10">
        <f t="shared" si="13"/>
        <v>0</v>
      </c>
      <c r="Z19" s="7">
        <f t="shared" si="14"/>
        <v>0.17537734775966424</v>
      </c>
      <c r="AA19" s="2">
        <f>AVERAGE(Z10:Z19)</f>
        <v>0.16920406511852409</v>
      </c>
      <c r="AB19" s="10">
        <f t="shared" si="15"/>
        <v>0</v>
      </c>
    </row>
    <row r="20" spans="3:28" x14ac:dyDescent="0.25">
      <c r="F20" s="9">
        <f>AVERAGE(F10:F19)</f>
        <v>3.7</v>
      </c>
      <c r="G20" s="9">
        <f>F20*46.7672</f>
        <v>173.03864000000002</v>
      </c>
      <c r="J20" s="10">
        <f t="shared" si="4"/>
        <v>0.17515564825699376</v>
      </c>
      <c r="K20" s="2">
        <f t="shared" si="5"/>
        <v>0.17303898312286872</v>
      </c>
      <c r="L20" s="10">
        <f t="shared" si="6"/>
        <v>0.1709604556365257</v>
      </c>
      <c r="R20" s="9">
        <f>AVERAGE(R10:R19)</f>
        <v>3.536</v>
      </c>
      <c r="S20" s="9">
        <f>R20*46.7672</f>
        <v>165.36881920000002</v>
      </c>
      <c r="V20" s="10">
        <f t="shared" si="10"/>
        <v>0.16739199249641348</v>
      </c>
      <c r="W20" s="2">
        <f t="shared" si="11"/>
        <v>0.16536914711417941</v>
      </c>
      <c r="X20" s="10">
        <f t="shared" si="12"/>
        <v>0.16338274895425806</v>
      </c>
      <c r="Z20" s="2">
        <f t="shared" si="14"/>
        <v>0.16920406511852407</v>
      </c>
    </row>
    <row r="21" spans="3:28" x14ac:dyDescent="0.25">
      <c r="F21" s="3">
        <f>STDEVA(F10:F19)</f>
        <v>0.27268215114956756</v>
      </c>
      <c r="J21" s="10">
        <f>STDEVA(J10:J19)</f>
        <v>1.2908599716949746E-2</v>
      </c>
      <c r="K21" s="2">
        <f t="shared" ref="K21:L21" si="16">STDEVA(K10:K19)</f>
        <v>1.2752605986669613E-2</v>
      </c>
      <c r="L21" s="10">
        <f t="shared" si="16"/>
        <v>1.2599422920129199E-2</v>
      </c>
      <c r="R21" s="3">
        <f>STDEVA(R10:R19)</f>
        <v>0.25307881951852235</v>
      </c>
      <c r="V21" s="10">
        <f>STDEVA(V10:V19)</f>
        <v>1.1980590457535545E-2</v>
      </c>
      <c r="W21" s="2">
        <f t="shared" ref="W21:X21" si="17">STDEVA(W10:W19)</f>
        <v>1.1835811237681387E-2</v>
      </c>
      <c r="X21" s="10">
        <f t="shared" si="17"/>
        <v>1.1693640620767734E-2</v>
      </c>
      <c r="Z21" s="2">
        <f t="shared" ref="Z21" si="18">STDEVA(Z10:Z19)</f>
        <v>6.799777806704546E-3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0.17303898312286872</v>
      </c>
      <c r="E41" s="11">
        <f>$K$20</f>
        <v>0.17303898312286872</v>
      </c>
      <c r="F41">
        <f>C41*AVERAGE($K$20,$W$20)</f>
        <v>0.16920406511852407</v>
      </c>
      <c r="G41" s="12">
        <f>(F41-E41)/E41</f>
        <v>-2.2162162162162151E-2</v>
      </c>
    </row>
    <row r="42" spans="3:7" x14ac:dyDescent="0.25">
      <c r="C42">
        <v>2</v>
      </c>
      <c r="D42" s="2">
        <f>$W$20</f>
        <v>0.16536914711417941</v>
      </c>
      <c r="E42" s="11">
        <f>SUM(D42,E41)</f>
        <v>0.33840813023704813</v>
      </c>
      <c r="F42">
        <f t="shared" ref="F42:F90" si="19">C42*AVERAGE($K$20,$W$20)</f>
        <v>0.33840813023704813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0.17303898312286872</v>
      </c>
      <c r="E43" s="11">
        <f t="shared" ref="E43:E90" si="22">SUM(D43,E42)</f>
        <v>0.51144711335991688</v>
      </c>
      <c r="F43">
        <f t="shared" si="19"/>
        <v>0.50761219535557223</v>
      </c>
      <c r="G43" s="12">
        <f t="shared" si="20"/>
        <v>-7.498171177761517E-3</v>
      </c>
    </row>
    <row r="44" spans="3:7" x14ac:dyDescent="0.25">
      <c r="C44">
        <v>4</v>
      </c>
      <c r="D44" s="2">
        <f t="shared" ref="D44" si="23">$W$20</f>
        <v>0.16536914711417941</v>
      </c>
      <c r="E44" s="11">
        <f t="shared" si="22"/>
        <v>0.67681626047409627</v>
      </c>
      <c r="F44">
        <f t="shared" si="19"/>
        <v>0.67681626047409627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0.17303898312286872</v>
      </c>
      <c r="E45" s="11">
        <f t="shared" si="22"/>
        <v>0.84985524359696496</v>
      </c>
      <c r="F45">
        <f t="shared" si="19"/>
        <v>0.8460203255926203</v>
      </c>
      <c r="G45" s="12">
        <f t="shared" si="20"/>
        <v>-4.5124367158265438E-3</v>
      </c>
    </row>
    <row r="46" spans="3:7" x14ac:dyDescent="0.25">
      <c r="C46">
        <v>6</v>
      </c>
      <c r="D46" s="2">
        <f t="shared" ref="D46" si="25">$W$20</f>
        <v>0.16536914711417941</v>
      </c>
      <c r="E46" s="11">
        <f t="shared" si="22"/>
        <v>1.0152243907111445</v>
      </c>
      <c r="F46">
        <f t="shared" si="19"/>
        <v>1.0152243907111445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0.17303898312286872</v>
      </c>
      <c r="E47" s="11">
        <f t="shared" si="22"/>
        <v>1.1882633738340131</v>
      </c>
      <c r="F47">
        <f t="shared" si="19"/>
        <v>1.1844284558296685</v>
      </c>
      <c r="G47" s="12">
        <f t="shared" si="20"/>
        <v>-3.2273299748110814E-3</v>
      </c>
    </row>
    <row r="48" spans="3:7" x14ac:dyDescent="0.25">
      <c r="C48">
        <v>8</v>
      </c>
      <c r="D48" s="2">
        <f t="shared" ref="D48" si="27">$W$20</f>
        <v>0.16536914711417941</v>
      </c>
      <c r="E48" s="11">
        <f t="shared" si="22"/>
        <v>1.3536325209481925</v>
      </c>
      <c r="F48">
        <f t="shared" si="19"/>
        <v>1.3536325209481925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0.17303898312286872</v>
      </c>
      <c r="E49" s="11">
        <f t="shared" si="22"/>
        <v>1.5266715040710612</v>
      </c>
      <c r="F49">
        <f t="shared" si="19"/>
        <v>1.5228365860667166</v>
      </c>
      <c r="G49" s="12">
        <f t="shared" si="20"/>
        <v>-2.5119470653106224E-3</v>
      </c>
    </row>
    <row r="50" spans="3:7" x14ac:dyDescent="0.25">
      <c r="C50">
        <v>10</v>
      </c>
      <c r="D50" s="2">
        <f t="shared" ref="D50" si="29">$W$20</f>
        <v>0.16536914711417941</v>
      </c>
      <c r="E50" s="11">
        <f t="shared" si="22"/>
        <v>1.6920406511852406</v>
      </c>
      <c r="F50">
        <f t="shared" si="19"/>
        <v>1.6920406511852406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0.17303898312286872</v>
      </c>
      <c r="E51" s="11">
        <f t="shared" si="22"/>
        <v>1.8650796343081093</v>
      </c>
      <c r="F51">
        <f t="shared" si="19"/>
        <v>1.8612447163037646</v>
      </c>
      <c r="G51" s="12">
        <f t="shared" si="20"/>
        <v>-2.0561685055165485E-3</v>
      </c>
    </row>
    <row r="52" spans="3:7" x14ac:dyDescent="0.25">
      <c r="C52">
        <v>12</v>
      </c>
      <c r="D52" s="2">
        <f t="shared" ref="D52" si="31">$W$20</f>
        <v>0.16536914711417941</v>
      </c>
      <c r="E52" s="11">
        <f t="shared" si="22"/>
        <v>2.0304487814222889</v>
      </c>
      <c r="F52">
        <f t="shared" si="19"/>
        <v>2.0304487814222889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0.17303898312286872</v>
      </c>
      <c r="E53" s="11">
        <f t="shared" si="22"/>
        <v>2.2034877645451578</v>
      </c>
      <c r="F53">
        <f t="shared" si="19"/>
        <v>2.1996528465408129</v>
      </c>
      <c r="G53" s="12">
        <f t="shared" si="20"/>
        <v>-1.7403854317005836E-3</v>
      </c>
    </row>
    <row r="54" spans="3:7" x14ac:dyDescent="0.25">
      <c r="C54">
        <v>14</v>
      </c>
      <c r="D54" s="2">
        <f t="shared" ref="D54" si="33">$W$20</f>
        <v>0.16536914711417941</v>
      </c>
      <c r="E54" s="11">
        <f t="shared" si="22"/>
        <v>2.3688569116593374</v>
      </c>
      <c r="F54">
        <f t="shared" si="19"/>
        <v>2.368856911659337</v>
      </c>
      <c r="G54" s="12">
        <f t="shared" si="20"/>
        <v>-1.8746983309303681E-16</v>
      </c>
    </row>
    <row r="55" spans="3:7" x14ac:dyDescent="0.25">
      <c r="C55">
        <v>15</v>
      </c>
      <c r="D55" s="2">
        <f t="shared" ref="D55" si="34">$K$20</f>
        <v>0.17303898312286872</v>
      </c>
      <c r="E55" s="11">
        <f t="shared" si="22"/>
        <v>2.5418958947822063</v>
      </c>
      <c r="F55">
        <f t="shared" si="19"/>
        <v>2.538060976777861</v>
      </c>
      <c r="G55" s="12">
        <f t="shared" si="20"/>
        <v>-1.5086841330588419E-3</v>
      </c>
    </row>
    <row r="56" spans="3:7" x14ac:dyDescent="0.25">
      <c r="C56">
        <v>16</v>
      </c>
      <c r="D56" s="2">
        <f t="shared" ref="D56" si="35">$W$20</f>
        <v>0.16536914711417941</v>
      </c>
      <c r="E56" s="11">
        <f t="shared" si="22"/>
        <v>2.7072650418963859</v>
      </c>
      <c r="F56">
        <f t="shared" si="19"/>
        <v>2.7072650418963851</v>
      </c>
      <c r="G56" s="12">
        <f t="shared" si="20"/>
        <v>-3.2807220791281438E-16</v>
      </c>
    </row>
    <row r="57" spans="3:7" x14ac:dyDescent="0.25">
      <c r="C57">
        <v>17</v>
      </c>
      <c r="D57" s="2">
        <f t="shared" ref="D57" si="36">$K$20</f>
        <v>0.17303898312286872</v>
      </c>
      <c r="E57" s="11">
        <f t="shared" si="22"/>
        <v>2.8803040250192549</v>
      </c>
      <c r="F57">
        <f t="shared" si="19"/>
        <v>2.8764691070149091</v>
      </c>
      <c r="G57" s="12">
        <f t="shared" si="20"/>
        <v>-1.3314282002991438E-3</v>
      </c>
    </row>
    <row r="58" spans="3:7" x14ac:dyDescent="0.25">
      <c r="C58">
        <v>18</v>
      </c>
      <c r="D58" s="2">
        <f t="shared" ref="D58" si="37">$W$20</f>
        <v>0.16536914711417941</v>
      </c>
      <c r="E58" s="11">
        <f t="shared" si="22"/>
        <v>3.0456731721334345</v>
      </c>
      <c r="F58">
        <f t="shared" si="19"/>
        <v>3.0456731721334331</v>
      </c>
      <c r="G58" s="12">
        <f t="shared" si="20"/>
        <v>-4.3742961055041913E-16</v>
      </c>
    </row>
    <row r="59" spans="3:7" x14ac:dyDescent="0.25">
      <c r="C59">
        <v>19</v>
      </c>
      <c r="D59" s="2">
        <f t="shared" ref="D59" si="38">$K$20</f>
        <v>0.17303898312286872</v>
      </c>
      <c r="E59" s="11">
        <f t="shared" si="22"/>
        <v>3.2187121552563034</v>
      </c>
      <c r="F59">
        <f t="shared" si="19"/>
        <v>3.2148772372519572</v>
      </c>
      <c r="G59" s="12">
        <f t="shared" si="20"/>
        <v>-1.1914448448220557E-3</v>
      </c>
    </row>
    <row r="60" spans="3:7" x14ac:dyDescent="0.25">
      <c r="C60">
        <v>20</v>
      </c>
      <c r="D60" s="2">
        <f t="shared" ref="D60" si="39">$W$20</f>
        <v>0.16536914711417941</v>
      </c>
      <c r="E60" s="11">
        <f t="shared" si="22"/>
        <v>3.384081302370483</v>
      </c>
      <c r="F60">
        <f t="shared" si="19"/>
        <v>3.3840813023704812</v>
      </c>
      <c r="G60" s="12">
        <f t="shared" si="20"/>
        <v>-5.249155326605029E-16</v>
      </c>
    </row>
    <row r="61" spans="3:7" x14ac:dyDescent="0.25">
      <c r="C61">
        <v>21</v>
      </c>
      <c r="D61" s="2">
        <f t="shared" ref="D61" si="40">$K$20</f>
        <v>0.17303898312286872</v>
      </c>
      <c r="E61" s="11">
        <f t="shared" si="22"/>
        <v>3.5571202854933519</v>
      </c>
      <c r="F61">
        <f t="shared" si="19"/>
        <v>3.5532853674890053</v>
      </c>
      <c r="G61" s="12">
        <f t="shared" si="20"/>
        <v>-1.0780962398112364E-3</v>
      </c>
    </row>
    <row r="62" spans="3:7" x14ac:dyDescent="0.25">
      <c r="C62">
        <v>22</v>
      </c>
      <c r="D62" s="2">
        <f t="shared" ref="D62" si="41">$W$20</f>
        <v>0.16536914711417941</v>
      </c>
      <c r="E62" s="11">
        <f t="shared" si="22"/>
        <v>3.7224894326075315</v>
      </c>
      <c r="F62">
        <f t="shared" si="19"/>
        <v>3.7224894326075293</v>
      </c>
      <c r="G62" s="12">
        <f t="shared" si="20"/>
        <v>-5.9649492347784413E-16</v>
      </c>
    </row>
    <row r="63" spans="3:7" x14ac:dyDescent="0.25">
      <c r="C63">
        <v>23</v>
      </c>
      <c r="D63" s="2">
        <f t="shared" ref="D63" si="42">$K$20</f>
        <v>0.17303898312286872</v>
      </c>
      <c r="E63" s="11">
        <f t="shared" si="22"/>
        <v>3.8955284157304004</v>
      </c>
      <c r="F63">
        <f t="shared" si="19"/>
        <v>3.8916934977260533</v>
      </c>
      <c r="G63" s="12">
        <f t="shared" si="20"/>
        <v>-9.8444102958187836E-4</v>
      </c>
    </row>
    <row r="64" spans="3:7" x14ac:dyDescent="0.25">
      <c r="C64">
        <v>24</v>
      </c>
      <c r="D64" s="2">
        <f t="shared" ref="D64" si="43">$W$20</f>
        <v>0.16536914711417941</v>
      </c>
      <c r="E64" s="11">
        <f t="shared" si="22"/>
        <v>4.0608975628445796</v>
      </c>
      <c r="F64">
        <f t="shared" si="19"/>
        <v>4.0608975628445778</v>
      </c>
      <c r="G64" s="12">
        <f t="shared" si="20"/>
        <v>-4.3742961055041908E-16</v>
      </c>
    </row>
    <row r="65" spans="3:7" x14ac:dyDescent="0.25">
      <c r="C65">
        <v>25</v>
      </c>
      <c r="D65" s="2">
        <f t="shared" ref="D65" si="44">$K$20</f>
        <v>0.17303898312286872</v>
      </c>
      <c r="E65" s="11">
        <f t="shared" si="22"/>
        <v>4.2339365459674481</v>
      </c>
      <c r="F65">
        <f t="shared" si="19"/>
        <v>4.2301016279631014</v>
      </c>
      <c r="G65" s="12">
        <f t="shared" si="20"/>
        <v>-9.0575708036984336E-4</v>
      </c>
    </row>
    <row r="66" spans="3:7" x14ac:dyDescent="0.25">
      <c r="C66">
        <v>26</v>
      </c>
      <c r="D66" s="2">
        <f t="shared" ref="D66" si="45">$W$20</f>
        <v>0.16536914711417941</v>
      </c>
      <c r="E66" s="11">
        <f t="shared" si="22"/>
        <v>4.3993056930816277</v>
      </c>
      <c r="F66">
        <f t="shared" si="19"/>
        <v>4.3993056930816259</v>
      </c>
      <c r="G66" s="12">
        <f t="shared" si="20"/>
        <v>-4.0378117896961765E-16</v>
      </c>
    </row>
    <row r="67" spans="3:7" x14ac:dyDescent="0.25">
      <c r="C67">
        <v>27</v>
      </c>
      <c r="D67" s="2">
        <f t="shared" ref="D67" si="46">$K$20</f>
        <v>0.17303898312286872</v>
      </c>
      <c r="E67" s="11">
        <f t="shared" si="22"/>
        <v>4.5723446762044961</v>
      </c>
      <c r="F67">
        <f t="shared" si="19"/>
        <v>4.5685097582001495</v>
      </c>
      <c r="G67" s="12">
        <f t="shared" si="20"/>
        <v>-8.3872023566036594E-4</v>
      </c>
    </row>
    <row r="68" spans="3:7" x14ac:dyDescent="0.25">
      <c r="C68">
        <v>28</v>
      </c>
      <c r="D68" s="2">
        <f t="shared" ref="D68" si="47">$W$20</f>
        <v>0.16536914711417941</v>
      </c>
      <c r="E68" s="11">
        <f t="shared" si="22"/>
        <v>4.7377138233186757</v>
      </c>
      <c r="F68">
        <f t="shared" si="19"/>
        <v>4.737713823318674</v>
      </c>
      <c r="G68" s="12">
        <f t="shared" si="20"/>
        <v>-3.7493966618607352E-16</v>
      </c>
    </row>
    <row r="69" spans="3:7" x14ac:dyDescent="0.25">
      <c r="C69">
        <v>29</v>
      </c>
      <c r="D69" s="2">
        <f t="shared" ref="D69" si="48">$K$20</f>
        <v>0.17303898312286872</v>
      </c>
      <c r="E69" s="11">
        <f t="shared" si="22"/>
        <v>4.9107528064415442</v>
      </c>
      <c r="F69">
        <f t="shared" si="19"/>
        <v>4.9069178884371976</v>
      </c>
      <c r="G69" s="12">
        <f t="shared" si="20"/>
        <v>-7.8092263151920561E-4</v>
      </c>
    </row>
    <row r="70" spans="3:7" x14ac:dyDescent="0.25">
      <c r="C70">
        <v>30</v>
      </c>
      <c r="D70" s="2">
        <f t="shared" ref="D70" si="49">$W$20</f>
        <v>0.16536914711417941</v>
      </c>
      <c r="E70" s="11">
        <f t="shared" si="22"/>
        <v>5.0761219535557238</v>
      </c>
      <c r="F70">
        <f t="shared" si="19"/>
        <v>5.076121953555722</v>
      </c>
      <c r="G70" s="12">
        <f t="shared" si="20"/>
        <v>-3.4994368844033531E-16</v>
      </c>
    </row>
    <row r="71" spans="3:7" x14ac:dyDescent="0.25">
      <c r="C71">
        <v>31</v>
      </c>
      <c r="D71" s="2">
        <f t="shared" ref="D71" si="50">$K$20</f>
        <v>0.17303898312286872</v>
      </c>
      <c r="E71" s="11">
        <f t="shared" si="22"/>
        <v>5.2491609366785923</v>
      </c>
      <c r="F71">
        <f t="shared" si="19"/>
        <v>5.2453260186742456</v>
      </c>
      <c r="G71" s="12">
        <f t="shared" si="20"/>
        <v>-7.3057733428405795E-4</v>
      </c>
    </row>
    <row r="72" spans="3:7" x14ac:dyDescent="0.25">
      <c r="C72">
        <v>32</v>
      </c>
      <c r="D72" s="2">
        <f t="shared" ref="D72" si="51">$W$20</f>
        <v>0.16536914711417941</v>
      </c>
      <c r="E72" s="11">
        <f t="shared" si="22"/>
        <v>5.4145300837927719</v>
      </c>
      <c r="F72">
        <f t="shared" si="19"/>
        <v>5.4145300837927701</v>
      </c>
      <c r="G72" s="12">
        <f t="shared" si="20"/>
        <v>-3.2807220791281438E-16</v>
      </c>
    </row>
    <row r="73" spans="3:7" x14ac:dyDescent="0.25">
      <c r="C73">
        <v>33</v>
      </c>
      <c r="D73" s="2">
        <f t="shared" ref="D73" si="52">$K$20</f>
        <v>0.17303898312286872</v>
      </c>
      <c r="E73" s="11">
        <f t="shared" si="22"/>
        <v>5.5875690669156404</v>
      </c>
      <c r="F73">
        <f t="shared" si="19"/>
        <v>5.5837341489112946</v>
      </c>
      <c r="G73" s="12">
        <f t="shared" si="20"/>
        <v>-6.8633030901623488E-4</v>
      </c>
    </row>
    <row r="74" spans="3:7" x14ac:dyDescent="0.25">
      <c r="C74">
        <v>34</v>
      </c>
      <c r="D74" s="2">
        <f t="shared" ref="D74" si="53">$W$20</f>
        <v>0.16536914711417941</v>
      </c>
      <c r="E74" s="11">
        <f t="shared" si="22"/>
        <v>5.75293821402982</v>
      </c>
      <c r="F74">
        <f t="shared" si="19"/>
        <v>5.7529382140298182</v>
      </c>
      <c r="G74" s="12">
        <f t="shared" si="20"/>
        <v>-3.0877384274147238E-16</v>
      </c>
    </row>
    <row r="75" spans="3:7" x14ac:dyDescent="0.25">
      <c r="C75">
        <v>35</v>
      </c>
      <c r="D75" s="2">
        <f t="shared" ref="D75" si="54">$K$20</f>
        <v>0.17303898312286872</v>
      </c>
      <c r="E75" s="11">
        <f t="shared" si="22"/>
        <v>5.9259771971526884</v>
      </c>
      <c r="F75">
        <f t="shared" si="19"/>
        <v>5.9221422791483427</v>
      </c>
      <c r="G75" s="12">
        <f t="shared" si="20"/>
        <v>-6.4713681419300206E-4</v>
      </c>
    </row>
    <row r="76" spans="3:7" x14ac:dyDescent="0.25">
      <c r="C76">
        <v>36</v>
      </c>
      <c r="D76" s="2">
        <f t="shared" ref="D76" si="55">$W$20</f>
        <v>0.16536914711417941</v>
      </c>
      <c r="E76" s="11">
        <f t="shared" si="22"/>
        <v>6.0913463442668681</v>
      </c>
      <c r="F76">
        <f t="shared" si="19"/>
        <v>6.0913463442668663</v>
      </c>
      <c r="G76" s="12">
        <f t="shared" si="20"/>
        <v>-2.9161974036694614E-16</v>
      </c>
    </row>
    <row r="77" spans="3:7" x14ac:dyDescent="0.25">
      <c r="C77">
        <v>37</v>
      </c>
      <c r="D77" s="2">
        <f t="shared" ref="D77" si="56">$K$20</f>
        <v>0.17303898312286872</v>
      </c>
      <c r="E77" s="11">
        <f t="shared" si="22"/>
        <v>6.2643853273897365</v>
      </c>
      <c r="F77">
        <f t="shared" si="19"/>
        <v>6.2605504093853908</v>
      </c>
      <c r="G77" s="12">
        <f t="shared" si="20"/>
        <v>-6.1217786006527669E-4</v>
      </c>
    </row>
    <row r="78" spans="3:7" x14ac:dyDescent="0.25">
      <c r="C78">
        <v>38</v>
      </c>
      <c r="D78" s="2">
        <f t="shared" ref="D78" si="57">$W$20</f>
        <v>0.16536914711417941</v>
      </c>
      <c r="E78" s="11">
        <f t="shared" si="22"/>
        <v>6.4297544745039161</v>
      </c>
      <c r="F78">
        <f t="shared" si="19"/>
        <v>6.4297544745039144</v>
      </c>
      <c r="G78" s="12">
        <f t="shared" si="20"/>
        <v>-2.762713329792121E-16</v>
      </c>
    </row>
    <row r="79" spans="3:7" x14ac:dyDescent="0.25">
      <c r="C79">
        <v>39</v>
      </c>
      <c r="D79" s="2">
        <f t="shared" ref="D79" si="58">$K$20</f>
        <v>0.17303898312286872</v>
      </c>
      <c r="E79" s="11">
        <f t="shared" si="22"/>
        <v>6.6027934576267846</v>
      </c>
      <c r="F79">
        <f t="shared" si="19"/>
        <v>6.5989585396224388</v>
      </c>
      <c r="G79" s="12">
        <f t="shared" si="20"/>
        <v>-5.8080235720778337E-4</v>
      </c>
    </row>
    <row r="80" spans="3:7" x14ac:dyDescent="0.25">
      <c r="C80">
        <v>40</v>
      </c>
      <c r="D80" s="2">
        <f t="shared" ref="D80" si="59">$W$20</f>
        <v>0.16536914711417941</v>
      </c>
      <c r="E80" s="11">
        <f t="shared" si="22"/>
        <v>6.7681626047409642</v>
      </c>
      <c r="F80">
        <f t="shared" si="19"/>
        <v>6.7681626047409624</v>
      </c>
      <c r="G80" s="12">
        <f t="shared" si="20"/>
        <v>-2.624577663302515E-16</v>
      </c>
    </row>
    <row r="81" spans="3:7" x14ac:dyDescent="0.25">
      <c r="C81">
        <v>41</v>
      </c>
      <c r="D81" s="2">
        <f t="shared" ref="D81" si="60">$K$20</f>
        <v>0.17303898312286872</v>
      </c>
      <c r="E81" s="11">
        <f t="shared" si="22"/>
        <v>6.9412015878638327</v>
      </c>
      <c r="F81">
        <f t="shared" si="19"/>
        <v>6.9373666698594869</v>
      </c>
      <c r="G81" s="12">
        <f t="shared" si="20"/>
        <v>-5.524861878454634E-4</v>
      </c>
    </row>
    <row r="82" spans="3:7" x14ac:dyDescent="0.25">
      <c r="C82">
        <v>42</v>
      </c>
      <c r="D82" s="2">
        <f t="shared" ref="D82" si="61">$W$20</f>
        <v>0.16536914711417941</v>
      </c>
      <c r="E82" s="11">
        <f t="shared" si="22"/>
        <v>7.1065707349780123</v>
      </c>
      <c r="F82">
        <f t="shared" si="19"/>
        <v>7.1065707349780105</v>
      </c>
      <c r="G82" s="12">
        <f t="shared" si="20"/>
        <v>-2.4995977745738239E-16</v>
      </c>
    </row>
    <row r="83" spans="3:7" x14ac:dyDescent="0.25">
      <c r="C83">
        <v>43</v>
      </c>
      <c r="D83" s="2">
        <f t="shared" ref="D83" si="62">$K$20</f>
        <v>0.17303898312286872</v>
      </c>
      <c r="E83" s="11">
        <f t="shared" si="22"/>
        <v>7.2796097181008808</v>
      </c>
      <c r="F83">
        <f t="shared" si="19"/>
        <v>7.275774800096535</v>
      </c>
      <c r="G83" s="12">
        <f t="shared" si="20"/>
        <v>-5.2680269311831019E-4</v>
      </c>
    </row>
    <row r="84" spans="3:7" x14ac:dyDescent="0.25">
      <c r="C84">
        <v>44</v>
      </c>
      <c r="D84" s="2">
        <f t="shared" ref="D84" si="63">$W$20</f>
        <v>0.16536914711417941</v>
      </c>
      <c r="E84" s="11">
        <f t="shared" si="22"/>
        <v>7.4449788652150604</v>
      </c>
      <c r="F84">
        <f t="shared" si="19"/>
        <v>7.4449788652150586</v>
      </c>
      <c r="G84" s="12">
        <f t="shared" si="20"/>
        <v>-2.3859796939113777E-16</v>
      </c>
    </row>
    <row r="85" spans="3:7" x14ac:dyDescent="0.25">
      <c r="C85">
        <v>45</v>
      </c>
      <c r="D85" s="2">
        <f t="shared" ref="D85" si="64">$K$20</f>
        <v>0.17303898312286872</v>
      </c>
      <c r="E85" s="11">
        <f t="shared" si="22"/>
        <v>7.6180178483379288</v>
      </c>
      <c r="F85">
        <f t="shared" si="19"/>
        <v>7.6141829303335831</v>
      </c>
      <c r="G85" s="12">
        <f t="shared" si="20"/>
        <v>-5.0340102644711642E-4</v>
      </c>
    </row>
    <row r="86" spans="3:7" x14ac:dyDescent="0.25">
      <c r="C86">
        <v>46</v>
      </c>
      <c r="D86" s="2">
        <f t="shared" ref="D86" si="65">$W$20</f>
        <v>0.16536914711417941</v>
      </c>
      <c r="E86" s="11">
        <f t="shared" si="22"/>
        <v>7.7833869954521084</v>
      </c>
      <c r="F86">
        <f t="shared" si="19"/>
        <v>7.7833869954521067</v>
      </c>
      <c r="G86" s="12">
        <f t="shared" si="20"/>
        <v>-2.2822414463500134E-16</v>
      </c>
    </row>
    <row r="87" spans="3:7" x14ac:dyDescent="0.25">
      <c r="C87">
        <v>47</v>
      </c>
      <c r="D87" s="2">
        <f t="shared" ref="D87" si="66">$K$20</f>
        <v>0.17303898312286872</v>
      </c>
      <c r="E87" s="11">
        <f t="shared" si="22"/>
        <v>7.9564259785749769</v>
      </c>
      <c r="F87">
        <f t="shared" si="19"/>
        <v>7.9525910605706311</v>
      </c>
      <c r="G87" s="12">
        <f t="shared" si="20"/>
        <v>-4.819900310355949E-4</v>
      </c>
    </row>
    <row r="88" spans="3:7" x14ac:dyDescent="0.25">
      <c r="C88">
        <v>48</v>
      </c>
      <c r="D88" s="2">
        <f t="shared" ref="D88" si="67">$W$20</f>
        <v>0.16536914711417941</v>
      </c>
      <c r="E88" s="11">
        <f t="shared" si="22"/>
        <v>8.1217951256891556</v>
      </c>
      <c r="F88">
        <f t="shared" si="19"/>
        <v>8.1217951256891556</v>
      </c>
      <c r="G88" s="12">
        <f t="shared" si="20"/>
        <v>0</v>
      </c>
    </row>
    <row r="89" spans="3:7" x14ac:dyDescent="0.25">
      <c r="C89">
        <v>49</v>
      </c>
      <c r="D89" s="2">
        <f t="shared" ref="D89" si="68">$K$20</f>
        <v>0.17303898312286872</v>
      </c>
      <c r="E89" s="11">
        <f t="shared" si="22"/>
        <v>8.2948341088120241</v>
      </c>
      <c r="F89">
        <f t="shared" si="19"/>
        <v>8.2909991908076801</v>
      </c>
      <c r="G89" s="12">
        <f t="shared" si="20"/>
        <v>-4.623260639136787E-4</v>
      </c>
    </row>
    <row r="90" spans="3:7" x14ac:dyDescent="0.25">
      <c r="C90">
        <v>50</v>
      </c>
      <c r="D90" s="2">
        <f t="shared" ref="D90" si="69">$W$20</f>
        <v>0.16536914711417941</v>
      </c>
      <c r="E90" s="11">
        <f t="shared" si="22"/>
        <v>8.4602032559262028</v>
      </c>
      <c r="F90">
        <f t="shared" si="19"/>
        <v>8.4602032559262028</v>
      </c>
      <c r="G90" s="12">
        <f t="shared" si="20"/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C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4.96</v>
      </c>
      <c r="E10" s="3">
        <v>1.1599999999999999</v>
      </c>
      <c r="F10" s="3">
        <f>D10-E10</f>
        <v>3.8</v>
      </c>
      <c r="G10" s="3">
        <f>AVERAGE(F10)</f>
        <v>3.8</v>
      </c>
      <c r="H10" s="3">
        <f>G10-$F$20</f>
        <v>2.5999999999998913E-2</v>
      </c>
      <c r="J10" s="2">
        <f>F10*$C$4/1000</f>
        <v>0.17988958469637195</v>
      </c>
      <c r="K10" s="2">
        <f>F10*$C$5/1000</f>
        <v>0.17771571239645975</v>
      </c>
      <c r="L10" s="2">
        <f>F10*$C$6/1000</f>
        <v>0.17558100849156691</v>
      </c>
      <c r="M10" s="10">
        <f>H10*$C$5/1000</f>
        <v>1.2159496111336212E-3</v>
      </c>
      <c r="O10" s="4">
        <v>1</v>
      </c>
      <c r="P10" s="3">
        <v>5.87</v>
      </c>
      <c r="Q10" s="3">
        <v>2.68</v>
      </c>
      <c r="R10" s="3">
        <f>P10-Q10</f>
        <v>3.19</v>
      </c>
      <c r="S10" s="3">
        <f>AVERAGE(R10)</f>
        <v>3.19</v>
      </c>
      <c r="T10" s="3">
        <f>S10-$R$20</f>
        <v>-0.17899999999999983</v>
      </c>
      <c r="V10" s="2">
        <f>R10*$C$4/1000</f>
        <v>0.15101257241616486</v>
      </c>
      <c r="W10" s="2">
        <f>R10*$C$5/1000</f>
        <v>0.14918766382755438</v>
      </c>
      <c r="X10" s="2">
        <f>R10*$C$6/1000</f>
        <v>0.14739563607581538</v>
      </c>
      <c r="Y10" s="10">
        <f>T10*$C$5/1000</f>
        <v>-8.3713453997279665E-3</v>
      </c>
      <c r="Z10" s="2">
        <f>AVERAGE(W10,K10)</f>
        <v>0.16345168811200705</v>
      </c>
      <c r="AA10" s="2">
        <f>Z10</f>
        <v>0.16345168811200705</v>
      </c>
      <c r="AB10" s="10">
        <f>AA10-$Z$20</f>
        <v>-3.5776978942971827E-3</v>
      </c>
    </row>
    <row r="11" spans="1:28" x14ac:dyDescent="0.25">
      <c r="C11">
        <v>2</v>
      </c>
      <c r="D11" s="3">
        <v>5.2</v>
      </c>
      <c r="E11" s="3">
        <v>1.43</v>
      </c>
      <c r="F11" s="3">
        <f t="shared" ref="F11:F19" si="2">D11-E11</f>
        <v>3.7700000000000005</v>
      </c>
      <c r="G11" s="3">
        <f>AVERAGE(F10:F11)</f>
        <v>3.7850000000000001</v>
      </c>
      <c r="H11" s="3">
        <f t="shared" ref="H11:H19" si="3">G11-$F$20</f>
        <v>1.0999999999999233E-2</v>
      </c>
      <c r="I11" s="3">
        <f>STDEVA(F10:F11)</f>
        <v>2.1213203435595972E-2</v>
      </c>
      <c r="J11" s="2">
        <f t="shared" ref="J11:J20" si="4">F11*$C$4/1000</f>
        <v>0.1784694037645585</v>
      </c>
      <c r="K11" s="2">
        <f t="shared" ref="K11:K20" si="5">F11*$C$5/1000</f>
        <v>0.17631269361438248</v>
      </c>
      <c r="L11" s="2">
        <f t="shared" ref="L11:L20" si="6">F11*$C$6/1000</f>
        <v>0.17419484263505455</v>
      </c>
      <c r="M11" s="10">
        <f t="shared" ref="M11:M19" si="7">H11*$C$5/1000</f>
        <v>5.1444022009497926E-4</v>
      </c>
      <c r="O11" s="4">
        <v>2</v>
      </c>
      <c r="P11" s="3">
        <v>6.06</v>
      </c>
      <c r="Q11" s="3">
        <v>2.61</v>
      </c>
      <c r="R11" s="3">
        <f t="shared" ref="R11:R19" si="8">P11-Q11</f>
        <v>3.4499999999999997</v>
      </c>
      <c r="S11" s="3">
        <f>AVERAGE(R10:R11)</f>
        <v>3.32</v>
      </c>
      <c r="T11" s="3">
        <f t="shared" ref="T11:T19" si="9">S11-$R$20</f>
        <v>-4.8999999999999932E-2</v>
      </c>
      <c r="U11" s="3">
        <f>STDEVA(R10:R11)</f>
        <v>0.1838477631085022</v>
      </c>
      <c r="V11" s="2">
        <f t="shared" ref="V11:V20" si="10">R11*$C$4/1000</f>
        <v>0.16332080715854821</v>
      </c>
      <c r="W11" s="2">
        <f t="shared" ref="W11:W20" si="11">R11*$C$5/1000</f>
        <v>0.16134715993889109</v>
      </c>
      <c r="X11" s="2">
        <f t="shared" ref="X11:X20" si="12">R11*$C$6/1000</f>
        <v>0.15940907349892258</v>
      </c>
      <c r="Y11" s="10">
        <f t="shared" ref="Y11:Y19" si="13">T11*$C$5/1000</f>
        <v>-2.2915973440596096E-3</v>
      </c>
      <c r="Z11" s="2">
        <f t="shared" ref="Z11:Z20" si="14">AVERAGE(W11,K11)</f>
        <v>0.16882992677663677</v>
      </c>
      <c r="AA11" s="2">
        <f>AVERAGE(Z10:Z11)</f>
        <v>0.16614080744432191</v>
      </c>
      <c r="AB11" s="10">
        <f t="shared" ref="AB11:AB19" si="15">AA11-$Z$20</f>
        <v>-8.8857856198232277E-4</v>
      </c>
    </row>
    <row r="12" spans="1:28" x14ac:dyDescent="0.25">
      <c r="C12">
        <v>3</v>
      </c>
      <c r="D12" s="3">
        <v>5.07</v>
      </c>
      <c r="E12" s="3">
        <v>1.67</v>
      </c>
      <c r="F12" s="3">
        <f t="shared" si="2"/>
        <v>3.4000000000000004</v>
      </c>
      <c r="G12" s="3">
        <f>AVERAGE(F10:F12)</f>
        <v>3.6566666666666667</v>
      </c>
      <c r="H12" s="3">
        <f t="shared" si="3"/>
        <v>-0.11733333333333418</v>
      </c>
      <c r="I12" s="3">
        <f>STDEVA(F10:F12)</f>
        <v>0.22278539748675916</v>
      </c>
      <c r="J12" s="2">
        <f t="shared" si="4"/>
        <v>0.16095383893885912</v>
      </c>
      <c r="K12" s="2">
        <f t="shared" si="5"/>
        <v>0.15900879530209558</v>
      </c>
      <c r="L12" s="2">
        <f t="shared" si="6"/>
        <v>0.15709879707140201</v>
      </c>
      <c r="M12" s="10">
        <f t="shared" si="7"/>
        <v>-5.4873623476802014E-3</v>
      </c>
      <c r="O12" s="4">
        <v>3</v>
      </c>
      <c r="P12" s="3">
        <v>4.13</v>
      </c>
      <c r="Q12" s="3">
        <v>0.99</v>
      </c>
      <c r="R12" s="3">
        <f t="shared" si="8"/>
        <v>3.1399999999999997</v>
      </c>
      <c r="S12" s="3">
        <f>AVERAGE(R10:R12)</f>
        <v>3.26</v>
      </c>
      <c r="T12" s="3">
        <f t="shared" si="9"/>
        <v>-0.10899999999999999</v>
      </c>
      <c r="U12" s="3">
        <f>STDEVA(R10:R12)</f>
        <v>0.16643316977093234</v>
      </c>
      <c r="V12" s="2">
        <f t="shared" si="10"/>
        <v>0.14864560419647574</v>
      </c>
      <c r="W12" s="2">
        <f t="shared" si="11"/>
        <v>0.14684929919075884</v>
      </c>
      <c r="X12" s="2">
        <f t="shared" si="12"/>
        <v>0.14508535964829475</v>
      </c>
      <c r="Y12" s="10">
        <f t="shared" si="13"/>
        <v>-5.0976349082142401E-3</v>
      </c>
      <c r="Z12" s="2">
        <f t="shared" si="14"/>
        <v>0.1529290472464272</v>
      </c>
      <c r="AA12" s="2">
        <f>AVERAGE(Z10:Z12)</f>
        <v>0.16173688737835701</v>
      </c>
      <c r="AB12" s="10">
        <f t="shared" si="15"/>
        <v>-5.2924986279472286E-3</v>
      </c>
    </row>
    <row r="13" spans="1:28" x14ac:dyDescent="0.25">
      <c r="C13">
        <v>4</v>
      </c>
      <c r="D13" s="3">
        <v>5.93</v>
      </c>
      <c r="E13" s="3">
        <v>1.87</v>
      </c>
      <c r="F13" s="3">
        <f t="shared" si="2"/>
        <v>4.0599999999999996</v>
      </c>
      <c r="G13" s="3">
        <f>AVERAGE(F10:F13)</f>
        <v>3.7575000000000003</v>
      </c>
      <c r="H13" s="3">
        <f t="shared" si="3"/>
        <v>-1.6500000000000625E-2</v>
      </c>
      <c r="I13" s="3">
        <f>STDEVA(F10:F13)</f>
        <v>0.27158485475691235</v>
      </c>
      <c r="J13" s="2">
        <f t="shared" si="4"/>
        <v>0.19219781943875527</v>
      </c>
      <c r="K13" s="2">
        <f t="shared" si="5"/>
        <v>0.18987520850779649</v>
      </c>
      <c r="L13" s="2">
        <f t="shared" si="6"/>
        <v>0.18759444591467411</v>
      </c>
      <c r="M13" s="10">
        <f t="shared" si="7"/>
        <v>-7.7166033014255194E-4</v>
      </c>
      <c r="O13" s="4">
        <v>4</v>
      </c>
      <c r="P13" s="3">
        <v>4.33</v>
      </c>
      <c r="Q13" s="3">
        <v>1.0900000000000001</v>
      </c>
      <c r="R13" s="3">
        <f t="shared" si="8"/>
        <v>3.24</v>
      </c>
      <c r="S13" s="3">
        <f>AVERAGE(R10:R13)</f>
        <v>3.2549999999999999</v>
      </c>
      <c r="T13" s="3">
        <f t="shared" si="9"/>
        <v>-0.11399999999999988</v>
      </c>
      <c r="U13" s="3">
        <f>STDEVA(R10:R13)</f>
        <v>0.13625955623979794</v>
      </c>
      <c r="V13" s="2">
        <f t="shared" si="10"/>
        <v>0.15337954063585399</v>
      </c>
      <c r="W13" s="2">
        <f t="shared" si="11"/>
        <v>0.15152602846434993</v>
      </c>
      <c r="X13" s="2">
        <f t="shared" si="12"/>
        <v>0.14970591250333601</v>
      </c>
      <c r="Y13" s="10">
        <f t="shared" si="13"/>
        <v>-5.3314713718937874E-3</v>
      </c>
      <c r="Z13" s="2">
        <f t="shared" si="14"/>
        <v>0.17070061848607321</v>
      </c>
      <c r="AA13" s="2">
        <f>AVERAGE(Z10:Z13)</f>
        <v>0.16397782015528606</v>
      </c>
      <c r="AB13" s="10">
        <f t="shared" si="15"/>
        <v>-3.0515658510181787E-3</v>
      </c>
    </row>
    <row r="14" spans="1:28" x14ac:dyDescent="0.25">
      <c r="C14">
        <v>5</v>
      </c>
      <c r="D14" s="3">
        <v>6.02</v>
      </c>
      <c r="E14" s="3">
        <v>2.04</v>
      </c>
      <c r="F14" s="3">
        <f t="shared" si="2"/>
        <v>3.9799999999999995</v>
      </c>
      <c r="G14" s="3">
        <f>AVERAGE(F10:F14)</f>
        <v>3.8020000000000005</v>
      </c>
      <c r="H14" s="3">
        <f t="shared" si="3"/>
        <v>2.7999999999999581E-2</v>
      </c>
      <c r="I14" s="3">
        <f>STDEVA(F10:F14)</f>
        <v>0.25538206671573443</v>
      </c>
      <c r="J14" s="2">
        <f t="shared" si="4"/>
        <v>0.18841067028725272</v>
      </c>
      <c r="K14" s="2">
        <f t="shared" si="5"/>
        <v>0.18613382508892362</v>
      </c>
      <c r="L14" s="2">
        <f t="shared" si="6"/>
        <v>0.18389800363064113</v>
      </c>
      <c r="M14" s="10">
        <f t="shared" si="7"/>
        <v>1.3094841966054735E-3</v>
      </c>
      <c r="O14" s="4">
        <v>5</v>
      </c>
      <c r="P14" s="3">
        <v>4.51</v>
      </c>
      <c r="Q14" s="3">
        <v>1.57</v>
      </c>
      <c r="R14" s="3">
        <f t="shared" si="8"/>
        <v>2.9399999999999995</v>
      </c>
      <c r="S14" s="3">
        <f>AVERAGE(R10:R14)</f>
        <v>3.1919999999999997</v>
      </c>
      <c r="T14" s="3">
        <f t="shared" si="9"/>
        <v>-0.17700000000000005</v>
      </c>
      <c r="U14" s="3">
        <f>STDEVA(R10:R14)</f>
        <v>0.18376615575235838</v>
      </c>
      <c r="V14" s="2">
        <f t="shared" si="10"/>
        <v>0.13917773131771932</v>
      </c>
      <c r="W14" s="2">
        <f t="shared" si="11"/>
        <v>0.13749584064357673</v>
      </c>
      <c r="X14" s="2">
        <f t="shared" si="12"/>
        <v>0.13584425393821226</v>
      </c>
      <c r="Y14" s="10">
        <f t="shared" si="13"/>
        <v>-8.2778108142561539E-3</v>
      </c>
      <c r="Z14" s="2">
        <f t="shared" si="14"/>
        <v>0.16181483286625017</v>
      </c>
      <c r="AA14" s="2">
        <f>AVERAGE(Z10:Z14)</f>
        <v>0.1635452226974789</v>
      </c>
      <c r="AB14" s="10">
        <f t="shared" si="15"/>
        <v>-3.4841633088253388E-3</v>
      </c>
    </row>
    <row r="15" spans="1:28" x14ac:dyDescent="0.25">
      <c r="C15">
        <v>6</v>
      </c>
      <c r="D15" s="3">
        <v>5.61</v>
      </c>
      <c r="E15" s="3">
        <v>1.91</v>
      </c>
      <c r="F15" s="3">
        <f t="shared" si="2"/>
        <v>3.7</v>
      </c>
      <c r="G15" s="3">
        <f>AVERAGE(F10:F15)</f>
        <v>3.7850000000000001</v>
      </c>
      <c r="H15" s="3">
        <f t="shared" si="3"/>
        <v>1.0999999999999233E-2</v>
      </c>
      <c r="I15" s="3">
        <f>STDEVA(F10:F15)</f>
        <v>0.23218527085067184</v>
      </c>
      <c r="J15" s="2">
        <f t="shared" si="4"/>
        <v>0.17515564825699376</v>
      </c>
      <c r="K15" s="2">
        <f t="shared" si="5"/>
        <v>0.17303898312286872</v>
      </c>
      <c r="L15" s="2">
        <f t="shared" si="6"/>
        <v>0.1709604556365257</v>
      </c>
      <c r="M15" s="10">
        <f t="shared" si="7"/>
        <v>5.1444022009497926E-4</v>
      </c>
      <c r="O15" s="4">
        <v>6</v>
      </c>
      <c r="P15" s="3">
        <v>5.92</v>
      </c>
      <c r="Q15" s="3">
        <v>2.23</v>
      </c>
      <c r="R15" s="3">
        <f t="shared" si="8"/>
        <v>3.69</v>
      </c>
      <c r="S15" s="3">
        <f>AVERAGE(R10:R15)</f>
        <v>3.2749999999999999</v>
      </c>
      <c r="T15" s="3">
        <f t="shared" si="9"/>
        <v>-9.3999999999999861E-2</v>
      </c>
      <c r="U15" s="3">
        <f>STDEVA(R10:R15)</f>
        <v>0.26143832924802751</v>
      </c>
      <c r="V15" s="2">
        <f t="shared" si="10"/>
        <v>0.17468225461305589</v>
      </c>
      <c r="W15" s="2">
        <f t="shared" si="11"/>
        <v>0.17257131019550961</v>
      </c>
      <c r="X15" s="2">
        <f t="shared" si="12"/>
        <v>0.17049840035102157</v>
      </c>
      <c r="Y15" s="10">
        <f t="shared" si="13"/>
        <v>-4.3961255171755774E-3</v>
      </c>
      <c r="Z15" s="2">
        <f t="shared" si="14"/>
        <v>0.17280514665918917</v>
      </c>
      <c r="AA15" s="2">
        <f>AVERAGE(Z10:Z15)</f>
        <v>0.16508854335776393</v>
      </c>
      <c r="AB15" s="10">
        <f t="shared" si="15"/>
        <v>-1.940842648540303E-3</v>
      </c>
    </row>
    <row r="16" spans="1:28" x14ac:dyDescent="0.25">
      <c r="C16">
        <v>7</v>
      </c>
      <c r="D16" s="3">
        <v>4.71</v>
      </c>
      <c r="E16" s="3">
        <v>0.68</v>
      </c>
      <c r="F16" s="3">
        <f t="shared" si="2"/>
        <v>4.03</v>
      </c>
      <c r="G16" s="3">
        <f>AVERAGE(F10:F16)</f>
        <v>3.8200000000000003</v>
      </c>
      <c r="H16" s="3">
        <f t="shared" si="3"/>
        <v>4.5999999999999375E-2</v>
      </c>
      <c r="I16" s="3">
        <f>STDEVA(F10:F16)</f>
        <v>0.23130067012440733</v>
      </c>
      <c r="J16" s="2">
        <f t="shared" si="4"/>
        <v>0.19077763850694182</v>
      </c>
      <c r="K16" s="2">
        <f t="shared" si="5"/>
        <v>0.18847218972571919</v>
      </c>
      <c r="L16" s="2">
        <f t="shared" si="6"/>
        <v>0.18620828005816176</v>
      </c>
      <c r="M16" s="10">
        <f t="shared" si="7"/>
        <v>2.1512954658518524E-3</v>
      </c>
      <c r="O16" s="4">
        <v>7</v>
      </c>
      <c r="P16" s="3">
        <v>4.3499999999999996</v>
      </c>
      <c r="Q16" s="3">
        <v>1.34</v>
      </c>
      <c r="R16" s="3">
        <f t="shared" si="8"/>
        <v>3.01</v>
      </c>
      <c r="S16" s="3">
        <f>AVERAGE(R10:R16)</f>
        <v>3.2371428571428567</v>
      </c>
      <c r="T16" s="3">
        <f t="shared" si="9"/>
        <v>-0.13185714285714312</v>
      </c>
      <c r="U16" s="3">
        <f>STDEVA(R10:R16)</f>
        <v>0.25882518461400977</v>
      </c>
      <c r="V16" s="2">
        <f t="shared" si="10"/>
        <v>0.14249148682528409</v>
      </c>
      <c r="W16" s="2">
        <f t="shared" si="11"/>
        <v>0.14076955113509049</v>
      </c>
      <c r="X16" s="2">
        <f t="shared" si="12"/>
        <v>0.13907864093674116</v>
      </c>
      <c r="Y16" s="10">
        <f t="shared" si="13"/>
        <v>-6.1666015993207778E-3</v>
      </c>
      <c r="Z16" s="2">
        <f t="shared" si="14"/>
        <v>0.16462087043040485</v>
      </c>
      <c r="AA16" s="2">
        <f>AVERAGE(Z10:Z16)</f>
        <v>0.16502173293956979</v>
      </c>
      <c r="AB16" s="10">
        <f t="shared" si="15"/>
        <v>-2.0076530667344494E-3</v>
      </c>
    </row>
    <row r="17" spans="3:28" x14ac:dyDescent="0.25">
      <c r="C17">
        <v>8</v>
      </c>
      <c r="D17" s="3">
        <v>6.29</v>
      </c>
      <c r="E17" s="3">
        <v>2.5499999999999998</v>
      </c>
      <c r="F17" s="3">
        <f t="shared" si="2"/>
        <v>3.74</v>
      </c>
      <c r="G17" s="3">
        <f>AVERAGE(F10:F17)</f>
        <v>3.8100000000000005</v>
      </c>
      <c r="H17" s="3">
        <f t="shared" si="3"/>
        <v>3.5999999999999588E-2</v>
      </c>
      <c r="I17" s="3">
        <f>STDEVA(F10:F17)</f>
        <v>0.21600264548644479</v>
      </c>
      <c r="J17" s="2">
        <f t="shared" si="4"/>
        <v>0.17704922283274505</v>
      </c>
      <c r="K17" s="2">
        <f t="shared" si="5"/>
        <v>0.17490967483230516</v>
      </c>
      <c r="L17" s="2">
        <f t="shared" si="6"/>
        <v>0.17280867677854217</v>
      </c>
      <c r="M17" s="10">
        <f t="shared" si="7"/>
        <v>1.6836225384927574E-3</v>
      </c>
      <c r="O17" s="4">
        <v>8</v>
      </c>
      <c r="P17" s="3">
        <v>5.05</v>
      </c>
      <c r="Q17" s="3">
        <v>1.37</v>
      </c>
      <c r="R17" s="3">
        <f t="shared" si="8"/>
        <v>3.6799999999999997</v>
      </c>
      <c r="S17" s="3">
        <f>AVERAGE(R10:R17)</f>
        <v>3.2924999999999995</v>
      </c>
      <c r="T17" s="3">
        <f t="shared" si="9"/>
        <v>-7.6500000000000234E-2</v>
      </c>
      <c r="U17" s="3">
        <f>STDEVA(R10:R17)</f>
        <v>0.28624415153102134</v>
      </c>
      <c r="V17" s="2">
        <f t="shared" si="10"/>
        <v>0.17420886096911808</v>
      </c>
      <c r="W17" s="2">
        <f t="shared" si="11"/>
        <v>0.17210363726815051</v>
      </c>
      <c r="X17" s="2">
        <f t="shared" si="12"/>
        <v>0.17003634506551743</v>
      </c>
      <c r="Y17" s="10">
        <f t="shared" si="13"/>
        <v>-3.5776978942971618E-3</v>
      </c>
      <c r="Z17" s="2">
        <f t="shared" si="14"/>
        <v>0.17350665605022783</v>
      </c>
      <c r="AA17" s="2">
        <f>AVERAGE(Z10:Z17)</f>
        <v>0.16608234832840205</v>
      </c>
      <c r="AB17" s="10">
        <f t="shared" si="15"/>
        <v>-9.4703767790219051E-4</v>
      </c>
    </row>
    <row r="18" spans="3:28" x14ac:dyDescent="0.25">
      <c r="C18">
        <v>9</v>
      </c>
      <c r="D18" s="3">
        <v>6.31</v>
      </c>
      <c r="E18" s="3">
        <v>2.61</v>
      </c>
      <c r="F18" s="3">
        <f t="shared" si="2"/>
        <v>3.6999999999999997</v>
      </c>
      <c r="G18" s="3">
        <f>AVERAGE(F10:F18)</f>
        <v>3.7977777777777786</v>
      </c>
      <c r="H18" s="3">
        <f t="shared" si="3"/>
        <v>2.3777777777777676E-2</v>
      </c>
      <c r="I18" s="3">
        <f>STDEVA(F10:F18)</f>
        <v>0.20535200131589751</v>
      </c>
      <c r="J18" s="2">
        <f t="shared" si="4"/>
        <v>0.1751556482569937</v>
      </c>
      <c r="K18" s="2">
        <f t="shared" si="5"/>
        <v>0.17303898312286869</v>
      </c>
      <c r="L18" s="2">
        <f t="shared" si="6"/>
        <v>0.17096045563652568</v>
      </c>
      <c r="M18" s="10">
        <f t="shared" si="7"/>
        <v>1.1120222939427552E-3</v>
      </c>
      <c r="O18" s="4">
        <v>9</v>
      </c>
      <c r="P18" s="3">
        <v>5.08</v>
      </c>
      <c r="Q18" s="3">
        <v>1.17</v>
      </c>
      <c r="R18" s="3">
        <f t="shared" si="8"/>
        <v>3.91</v>
      </c>
      <c r="S18" s="3">
        <f>AVERAGE(R10:R18)</f>
        <v>3.3611111111111107</v>
      </c>
      <c r="T18" s="3">
        <f t="shared" si="9"/>
        <v>-7.8888888888890563E-3</v>
      </c>
      <c r="U18" s="3">
        <f>STDEVA(R10:R18)</f>
        <v>0.33772934594303644</v>
      </c>
      <c r="V18" s="2">
        <f t="shared" si="10"/>
        <v>0.18509691477968798</v>
      </c>
      <c r="W18" s="2">
        <f t="shared" si="11"/>
        <v>0.18286011459740995</v>
      </c>
      <c r="X18" s="2">
        <f t="shared" si="12"/>
        <v>0.18066361663211228</v>
      </c>
      <c r="Y18" s="10">
        <f t="shared" si="13"/>
        <v>-3.68941976027746E-4</v>
      </c>
      <c r="Z18" s="2">
        <f t="shared" si="14"/>
        <v>0.17794954886013931</v>
      </c>
      <c r="AA18" s="2">
        <f>AVERAGE(Z10:Z18)</f>
        <v>0.16740092616526173</v>
      </c>
      <c r="AB18" s="10">
        <f t="shared" si="15"/>
        <v>3.715401589574896E-4</v>
      </c>
    </row>
    <row r="19" spans="3:28" x14ac:dyDescent="0.25">
      <c r="C19" s="5">
        <v>10</v>
      </c>
      <c r="D19" s="6">
        <v>6.14</v>
      </c>
      <c r="E19" s="6">
        <v>2.58</v>
      </c>
      <c r="F19" s="6">
        <f t="shared" si="2"/>
        <v>3.5599999999999996</v>
      </c>
      <c r="G19" s="6">
        <f>AVERAGE(F10:F19)</f>
        <v>3.7740000000000009</v>
      </c>
      <c r="H19" s="6">
        <f t="shared" si="3"/>
        <v>0</v>
      </c>
      <c r="I19" s="6">
        <f>STDEVA(F10:F19)</f>
        <v>0.20769635956794652</v>
      </c>
      <c r="J19" s="7">
        <f t="shared" si="4"/>
        <v>0.16852813724186422</v>
      </c>
      <c r="K19" s="7">
        <f t="shared" si="5"/>
        <v>0.16649156213984126</v>
      </c>
      <c r="L19" s="7">
        <f t="shared" si="6"/>
        <v>0.16449168163946795</v>
      </c>
      <c r="M19" s="10">
        <f t="shared" si="7"/>
        <v>0</v>
      </c>
      <c r="O19" s="8">
        <v>10</v>
      </c>
      <c r="P19" s="6">
        <v>5.05</v>
      </c>
      <c r="Q19" s="6">
        <v>1.61</v>
      </c>
      <c r="R19" s="6">
        <f t="shared" si="8"/>
        <v>3.4399999999999995</v>
      </c>
      <c r="S19" s="6">
        <f>AVERAGE(R10:R19)</f>
        <v>3.3689999999999998</v>
      </c>
      <c r="T19" s="6">
        <f t="shared" si="9"/>
        <v>0</v>
      </c>
      <c r="U19" s="6">
        <f>STDEVA(R10:R19)</f>
        <v>0.31939004367700641</v>
      </c>
      <c r="V19" s="7">
        <f t="shared" si="10"/>
        <v>0.16284741351461038</v>
      </c>
      <c r="W19" s="7">
        <f t="shared" si="11"/>
        <v>0.16087948701153199</v>
      </c>
      <c r="X19" s="7">
        <f t="shared" si="12"/>
        <v>0.15894701821341847</v>
      </c>
      <c r="Y19" s="10">
        <f t="shared" si="13"/>
        <v>0</v>
      </c>
      <c r="Z19" s="7">
        <f t="shared" si="14"/>
        <v>0.16368552457568664</v>
      </c>
      <c r="AA19" s="2">
        <f>AVERAGE(Z10:Z19)</f>
        <v>0.16702938600630421</v>
      </c>
      <c r="AB19" s="10">
        <f t="shared" si="15"/>
        <v>0</v>
      </c>
    </row>
    <row r="20" spans="3:28" x14ac:dyDescent="0.25">
      <c r="F20" s="9">
        <f>AVERAGE(F10:F19)</f>
        <v>3.7740000000000009</v>
      </c>
      <c r="G20" s="9">
        <f>F20*46.7672</f>
        <v>176.49941280000004</v>
      </c>
      <c r="J20" s="10">
        <f t="shared" si="4"/>
        <v>0.17865876122213364</v>
      </c>
      <c r="K20" s="2">
        <f t="shared" si="5"/>
        <v>0.17649976278532614</v>
      </c>
      <c r="L20" s="10">
        <f t="shared" si="6"/>
        <v>0.17437966474925626</v>
      </c>
      <c r="R20" s="9">
        <f>AVERAGE(R10:R19)</f>
        <v>3.3689999999999998</v>
      </c>
      <c r="S20" s="9">
        <f>R20*46.7672</f>
        <v>157.55869680000001</v>
      </c>
      <c r="V20" s="10">
        <f t="shared" si="10"/>
        <v>0.15948631864265186</v>
      </c>
      <c r="W20" s="2">
        <f t="shared" si="11"/>
        <v>0.15755900922728236</v>
      </c>
      <c r="X20" s="10">
        <f t="shared" si="12"/>
        <v>0.15566642568633918</v>
      </c>
      <c r="Z20" s="2">
        <f t="shared" si="14"/>
        <v>0.16702938600630424</v>
      </c>
    </row>
    <row r="21" spans="3:28" x14ac:dyDescent="0.25">
      <c r="F21" s="3">
        <f>STDEVA(F10:F19)</f>
        <v>0.20769635956794652</v>
      </c>
      <c r="J21" s="10">
        <f>STDEVA(J10:J19)</f>
        <v>9.8322136488490138E-3</v>
      </c>
      <c r="K21" s="2">
        <f t="shared" ref="K21:L21" si="16">STDEVA(K10:K19)</f>
        <v>9.7133964480970777E-3</v>
      </c>
      <c r="L21" s="10">
        <f t="shared" si="16"/>
        <v>9.5967200718334571E-3</v>
      </c>
      <c r="R21" s="3">
        <f>STDEVA(R10:R19)</f>
        <v>0.31939004367700641</v>
      </c>
      <c r="V21" s="10">
        <f>STDEVA(V10:V19)</f>
        <v>1.5119721661371783E-2</v>
      </c>
      <c r="W21" s="2">
        <f t="shared" ref="W21:Z21" si="17">STDEVA(W10:W19)</f>
        <v>1.4937007669577795E-2</v>
      </c>
      <c r="X21" s="10">
        <f t="shared" si="17"/>
        <v>1.4757585781835371E-2</v>
      </c>
      <c r="Z21" s="2">
        <f t="shared" si="17"/>
        <v>7.2039933867332085E-3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0.17649976278532614</v>
      </c>
      <c r="E41" s="11">
        <f>$K$20</f>
        <v>0.17649976278532614</v>
      </c>
      <c r="F41">
        <f>C41*AVERAGE($K$20,$W$20)</f>
        <v>0.16702938600630424</v>
      </c>
      <c r="G41" s="12">
        <f>(F41-E41)/E41</f>
        <v>-5.3656597774245023E-2</v>
      </c>
    </row>
    <row r="42" spans="3:7" x14ac:dyDescent="0.25">
      <c r="C42">
        <v>2</v>
      </c>
      <c r="D42" s="2">
        <f>$W$20</f>
        <v>0.15755900922728236</v>
      </c>
      <c r="E42" s="11">
        <f>SUM(D42,E41)</f>
        <v>0.33405877201260847</v>
      </c>
      <c r="F42">
        <f t="shared" ref="F42:F90" si="18">C42*AVERAGE($K$20,$W$20)</f>
        <v>0.33405877201260847</v>
      </c>
      <c r="G42" s="12">
        <f t="shared" ref="G42:G90" si="19">(F42-E42)/E42</f>
        <v>0</v>
      </c>
    </row>
    <row r="43" spans="3:7" x14ac:dyDescent="0.25">
      <c r="C43">
        <v>3</v>
      </c>
      <c r="D43" s="2">
        <f t="shared" ref="D43" si="20">$K$20</f>
        <v>0.17649976278532614</v>
      </c>
      <c r="E43" s="11">
        <f t="shared" ref="E43:E90" si="21">SUM(D43,E42)</f>
        <v>0.51055853479793467</v>
      </c>
      <c r="F43">
        <f t="shared" si="18"/>
        <v>0.50108815801891271</v>
      </c>
      <c r="G43" s="12">
        <f t="shared" si="19"/>
        <v>-1.8549051937345601E-2</v>
      </c>
    </row>
    <row r="44" spans="3:7" x14ac:dyDescent="0.25">
      <c r="C44">
        <v>4</v>
      </c>
      <c r="D44" s="2">
        <f t="shared" ref="D44" si="22">$W$20</f>
        <v>0.15755900922728236</v>
      </c>
      <c r="E44" s="11">
        <f t="shared" si="21"/>
        <v>0.66811754402521706</v>
      </c>
      <c r="F44">
        <f t="shared" si="18"/>
        <v>0.66811754402521695</v>
      </c>
      <c r="G44" s="12">
        <f t="shared" si="19"/>
        <v>-1.6617181131577243E-16</v>
      </c>
    </row>
    <row r="45" spans="3:7" x14ac:dyDescent="0.25">
      <c r="C45">
        <v>5</v>
      </c>
      <c r="D45" s="2">
        <f t="shared" ref="D45" si="23">$K$20</f>
        <v>0.17649976278532614</v>
      </c>
      <c r="E45" s="11">
        <f t="shared" si="21"/>
        <v>0.84461730681054314</v>
      </c>
      <c r="F45">
        <f t="shared" si="18"/>
        <v>0.83514693003152118</v>
      </c>
      <c r="G45" s="12">
        <f t="shared" si="19"/>
        <v>-1.1212624584717714E-2</v>
      </c>
    </row>
    <row r="46" spans="3:7" x14ac:dyDescent="0.25">
      <c r="C46">
        <v>6</v>
      </c>
      <c r="D46" s="2">
        <f t="shared" ref="D46" si="24">$W$20</f>
        <v>0.15755900922728236</v>
      </c>
      <c r="E46" s="11">
        <f t="shared" si="21"/>
        <v>1.0021763160378254</v>
      </c>
      <c r="F46">
        <f t="shared" si="18"/>
        <v>1.0021763160378254</v>
      </c>
      <c r="G46" s="12">
        <f t="shared" si="19"/>
        <v>0</v>
      </c>
    </row>
    <row r="47" spans="3:7" x14ac:dyDescent="0.25">
      <c r="C47">
        <v>7</v>
      </c>
      <c r="D47" s="2">
        <f t="shared" ref="D47" si="25">$K$20</f>
        <v>0.17649976278532614</v>
      </c>
      <c r="E47" s="11">
        <f t="shared" si="21"/>
        <v>1.1786760788231516</v>
      </c>
      <c r="F47">
        <f t="shared" si="18"/>
        <v>1.1692057020441298</v>
      </c>
      <c r="G47" s="12">
        <f t="shared" si="19"/>
        <v>-8.0347577669324897E-3</v>
      </c>
    </row>
    <row r="48" spans="3:7" x14ac:dyDescent="0.25">
      <c r="C48">
        <v>8</v>
      </c>
      <c r="D48" s="2">
        <f t="shared" ref="D48" si="26">$W$20</f>
        <v>0.15755900922728236</v>
      </c>
      <c r="E48" s="11">
        <f t="shared" si="21"/>
        <v>1.3362350880504339</v>
      </c>
      <c r="F48">
        <f t="shared" si="18"/>
        <v>1.3362350880504339</v>
      </c>
      <c r="G48" s="12">
        <f t="shared" si="19"/>
        <v>0</v>
      </c>
    </row>
    <row r="49" spans="3:7" x14ac:dyDescent="0.25">
      <c r="C49">
        <v>9</v>
      </c>
      <c r="D49" s="2">
        <f t="shared" ref="D49" si="27">$K$20</f>
        <v>0.17649976278532614</v>
      </c>
      <c r="E49" s="11">
        <f t="shared" si="21"/>
        <v>1.5127348508357601</v>
      </c>
      <c r="F49">
        <f t="shared" si="18"/>
        <v>1.503264474056738</v>
      </c>
      <c r="G49" s="12">
        <f t="shared" si="19"/>
        <v>-6.2604340567614016E-3</v>
      </c>
    </row>
    <row r="50" spans="3:7" x14ac:dyDescent="0.25">
      <c r="C50">
        <v>10</v>
      </c>
      <c r="D50" s="2">
        <f t="shared" ref="D50" si="28">$W$20</f>
        <v>0.15755900922728236</v>
      </c>
      <c r="E50" s="11">
        <f t="shared" si="21"/>
        <v>1.6702938600630424</v>
      </c>
      <c r="F50">
        <f t="shared" si="18"/>
        <v>1.6702938600630424</v>
      </c>
      <c r="G50" s="12">
        <f t="shared" si="19"/>
        <v>0</v>
      </c>
    </row>
    <row r="51" spans="3:7" x14ac:dyDescent="0.25">
      <c r="C51">
        <v>11</v>
      </c>
      <c r="D51" s="2">
        <f t="shared" ref="D51" si="29">$K$20</f>
        <v>0.17649976278532614</v>
      </c>
      <c r="E51" s="11">
        <f t="shared" si="21"/>
        <v>1.8467936228483686</v>
      </c>
      <c r="F51">
        <f t="shared" si="18"/>
        <v>1.8373232460693467</v>
      </c>
      <c r="G51" s="12">
        <f t="shared" si="19"/>
        <v>-5.1280103319911764E-3</v>
      </c>
    </row>
    <row r="52" spans="3:7" x14ac:dyDescent="0.25">
      <c r="C52">
        <v>12</v>
      </c>
      <c r="D52" s="2">
        <f t="shared" ref="D52" si="30">$W$20</f>
        <v>0.15755900922728236</v>
      </c>
      <c r="E52" s="11">
        <f t="shared" si="21"/>
        <v>2.0043526320756508</v>
      </c>
      <c r="F52">
        <f t="shared" si="18"/>
        <v>2.0043526320756508</v>
      </c>
      <c r="G52" s="12">
        <f t="shared" si="19"/>
        <v>0</v>
      </c>
    </row>
    <row r="53" spans="3:7" x14ac:dyDescent="0.25">
      <c r="C53">
        <v>13</v>
      </c>
      <c r="D53" s="2">
        <f t="shared" ref="D53" si="31">$K$20</f>
        <v>0.17649976278532614</v>
      </c>
      <c r="E53" s="11">
        <f t="shared" si="21"/>
        <v>2.180852394860977</v>
      </c>
      <c r="F53">
        <f t="shared" si="18"/>
        <v>2.171382018081955</v>
      </c>
      <c r="G53" s="12">
        <f t="shared" si="19"/>
        <v>-4.3425115800309723E-3</v>
      </c>
    </row>
    <row r="54" spans="3:7" x14ac:dyDescent="0.25">
      <c r="C54">
        <v>14</v>
      </c>
      <c r="D54" s="2">
        <f t="shared" ref="D54" si="32">$W$20</f>
        <v>0.15755900922728236</v>
      </c>
      <c r="E54" s="11">
        <f t="shared" si="21"/>
        <v>2.3384114040882595</v>
      </c>
      <c r="F54">
        <f t="shared" si="18"/>
        <v>2.3384114040882595</v>
      </c>
      <c r="G54" s="12">
        <f t="shared" si="19"/>
        <v>0</v>
      </c>
    </row>
    <row r="55" spans="3:7" x14ac:dyDescent="0.25">
      <c r="C55">
        <v>15</v>
      </c>
      <c r="D55" s="2">
        <f t="shared" ref="D55" si="33">$K$20</f>
        <v>0.17649976278532614</v>
      </c>
      <c r="E55" s="11">
        <f t="shared" si="21"/>
        <v>2.5149111668735857</v>
      </c>
      <c r="F55">
        <f t="shared" si="18"/>
        <v>2.5054407900945637</v>
      </c>
      <c r="G55" s="12">
        <f t="shared" si="19"/>
        <v>-3.7656903765691174E-3</v>
      </c>
    </row>
    <row r="56" spans="3:7" x14ac:dyDescent="0.25">
      <c r="C56">
        <v>16</v>
      </c>
      <c r="D56" s="2">
        <f t="shared" ref="D56" si="34">$W$20</f>
        <v>0.15755900922728236</v>
      </c>
      <c r="E56" s="11">
        <f t="shared" si="21"/>
        <v>2.6724701761008682</v>
      </c>
      <c r="F56">
        <f t="shared" si="18"/>
        <v>2.6724701761008678</v>
      </c>
      <c r="G56" s="12">
        <f t="shared" si="19"/>
        <v>-1.6617181131577243E-16</v>
      </c>
    </row>
    <row r="57" spans="3:7" x14ac:dyDescent="0.25">
      <c r="C57">
        <v>17</v>
      </c>
      <c r="D57" s="2">
        <f t="shared" ref="D57" si="35">$K$20</f>
        <v>0.17649976278532614</v>
      </c>
      <c r="E57" s="11">
        <f t="shared" si="21"/>
        <v>2.8489699388861944</v>
      </c>
      <c r="F57">
        <f t="shared" si="18"/>
        <v>2.8394995621071719</v>
      </c>
      <c r="G57" s="12">
        <f t="shared" si="19"/>
        <v>-3.3241406480845363E-3</v>
      </c>
    </row>
    <row r="58" spans="3:7" x14ac:dyDescent="0.25">
      <c r="C58">
        <v>18</v>
      </c>
      <c r="D58" s="2">
        <f t="shared" ref="D58" si="36">$W$20</f>
        <v>0.15755900922728236</v>
      </c>
      <c r="E58" s="11">
        <f t="shared" si="21"/>
        <v>3.0065289481134769</v>
      </c>
      <c r="F58">
        <f t="shared" si="18"/>
        <v>3.006528948113476</v>
      </c>
      <c r="G58" s="12">
        <f t="shared" si="19"/>
        <v>-2.954165534502621E-16</v>
      </c>
    </row>
    <row r="59" spans="3:7" x14ac:dyDescent="0.25">
      <c r="C59">
        <v>19</v>
      </c>
      <c r="D59" s="2">
        <f t="shared" ref="D59" si="37">$K$20</f>
        <v>0.17649976278532614</v>
      </c>
      <c r="E59" s="11">
        <f t="shared" si="21"/>
        <v>3.1830287108988031</v>
      </c>
      <c r="F59">
        <f t="shared" si="18"/>
        <v>3.1735583341197806</v>
      </c>
      <c r="G59" s="12">
        <f t="shared" si="19"/>
        <v>-2.9752721823072502E-3</v>
      </c>
    </row>
    <row r="60" spans="3:7" x14ac:dyDescent="0.25">
      <c r="C60">
        <v>20</v>
      </c>
      <c r="D60" s="2">
        <f t="shared" ref="D60" si="38">$W$20</f>
        <v>0.15755900922728236</v>
      </c>
      <c r="E60" s="11">
        <f t="shared" si="21"/>
        <v>3.3405877201260856</v>
      </c>
      <c r="F60">
        <f t="shared" si="18"/>
        <v>3.3405877201260847</v>
      </c>
      <c r="G60" s="12">
        <f t="shared" si="19"/>
        <v>-2.6587489810523585E-16</v>
      </c>
    </row>
    <row r="61" spans="3:7" x14ac:dyDescent="0.25">
      <c r="C61">
        <v>21</v>
      </c>
      <c r="D61" s="2">
        <f t="shared" ref="D61" si="39">$K$20</f>
        <v>0.17649976278532614</v>
      </c>
      <c r="E61" s="11">
        <f t="shared" si="21"/>
        <v>3.5170874829114118</v>
      </c>
      <c r="F61">
        <f t="shared" si="18"/>
        <v>3.5076171061323889</v>
      </c>
      <c r="G61" s="12">
        <f t="shared" si="19"/>
        <v>-2.6926759214938468E-3</v>
      </c>
    </row>
    <row r="62" spans="3:7" x14ac:dyDescent="0.25">
      <c r="C62">
        <v>22</v>
      </c>
      <c r="D62" s="2">
        <f t="shared" ref="D62" si="40">$W$20</f>
        <v>0.15755900922728236</v>
      </c>
      <c r="E62" s="11">
        <f t="shared" si="21"/>
        <v>3.6746464921386943</v>
      </c>
      <c r="F62">
        <f t="shared" si="18"/>
        <v>3.6746464921386934</v>
      </c>
      <c r="G62" s="12">
        <f t="shared" si="19"/>
        <v>-2.4170445282294171E-16</v>
      </c>
    </row>
    <row r="63" spans="3:7" x14ac:dyDescent="0.25">
      <c r="C63">
        <v>23</v>
      </c>
      <c r="D63" s="2">
        <f t="shared" ref="D63" si="41">$K$20</f>
        <v>0.17649976278532614</v>
      </c>
      <c r="E63" s="11">
        <f t="shared" si="21"/>
        <v>3.8511462549240205</v>
      </c>
      <c r="F63">
        <f t="shared" si="18"/>
        <v>3.8416758781449976</v>
      </c>
      <c r="G63" s="12">
        <f t="shared" si="19"/>
        <v>-2.4591059783601495E-3</v>
      </c>
    </row>
    <row r="64" spans="3:7" x14ac:dyDescent="0.25">
      <c r="C64">
        <v>24</v>
      </c>
      <c r="D64" s="2">
        <f t="shared" ref="D64" si="42">$W$20</f>
        <v>0.15755900922728236</v>
      </c>
      <c r="E64" s="11">
        <f t="shared" si="21"/>
        <v>4.0087052641513026</v>
      </c>
      <c r="F64">
        <f t="shared" si="18"/>
        <v>4.0087052641513017</v>
      </c>
      <c r="G64" s="12">
        <f t="shared" si="19"/>
        <v>-2.2156241508769656E-16</v>
      </c>
    </row>
    <row r="65" spans="3:7" x14ac:dyDescent="0.25">
      <c r="C65">
        <v>25</v>
      </c>
      <c r="D65" s="2">
        <f t="shared" ref="D65" si="43">$K$20</f>
        <v>0.17649976278532614</v>
      </c>
      <c r="E65" s="11">
        <f t="shared" si="21"/>
        <v>4.1852050269366288</v>
      </c>
      <c r="F65">
        <f t="shared" si="18"/>
        <v>4.1757346501576063</v>
      </c>
      <c r="G65" s="12">
        <f t="shared" si="19"/>
        <v>-2.2628226617500699E-3</v>
      </c>
    </row>
    <row r="66" spans="3:7" x14ac:dyDescent="0.25">
      <c r="C66">
        <v>26</v>
      </c>
      <c r="D66" s="2">
        <f t="shared" ref="D66" si="44">$W$20</f>
        <v>0.15755900922728236</v>
      </c>
      <c r="E66" s="11">
        <f t="shared" si="21"/>
        <v>4.3427640361639108</v>
      </c>
      <c r="F66">
        <f t="shared" si="18"/>
        <v>4.3427640361639099</v>
      </c>
      <c r="G66" s="12">
        <f t="shared" si="19"/>
        <v>-2.0451915238864301E-16</v>
      </c>
    </row>
    <row r="67" spans="3:7" x14ac:dyDescent="0.25">
      <c r="C67">
        <v>27</v>
      </c>
      <c r="D67" s="2">
        <f t="shared" ref="D67" si="45">$K$20</f>
        <v>0.17649976278532614</v>
      </c>
      <c r="E67" s="11">
        <f t="shared" si="21"/>
        <v>4.519263798949237</v>
      </c>
      <c r="F67">
        <f t="shared" si="18"/>
        <v>4.5097934221702145</v>
      </c>
      <c r="G67" s="12">
        <f t="shared" si="19"/>
        <v>-2.0955574182734034E-3</v>
      </c>
    </row>
    <row r="68" spans="3:7" x14ac:dyDescent="0.25">
      <c r="C68">
        <v>28</v>
      </c>
      <c r="D68" s="2">
        <f t="shared" ref="D68" si="46">$W$20</f>
        <v>0.15755900922728236</v>
      </c>
      <c r="E68" s="11">
        <f t="shared" si="21"/>
        <v>4.6768228081765191</v>
      </c>
      <c r="F68">
        <f t="shared" si="18"/>
        <v>4.6768228081765191</v>
      </c>
      <c r="G68" s="12">
        <f t="shared" si="19"/>
        <v>0</v>
      </c>
    </row>
    <row r="69" spans="3:7" x14ac:dyDescent="0.25">
      <c r="C69">
        <v>29</v>
      </c>
      <c r="D69" s="2">
        <f t="shared" ref="D69" si="47">$K$20</f>
        <v>0.17649976278532614</v>
      </c>
      <c r="E69" s="11">
        <f t="shared" si="21"/>
        <v>4.8533225709618453</v>
      </c>
      <c r="F69">
        <f t="shared" si="18"/>
        <v>4.8438521941828228</v>
      </c>
      <c r="G69" s="12">
        <f t="shared" si="19"/>
        <v>-1.9513182238669229E-3</v>
      </c>
    </row>
    <row r="70" spans="3:7" x14ac:dyDescent="0.25">
      <c r="C70">
        <v>30</v>
      </c>
      <c r="D70" s="2">
        <f t="shared" ref="D70" si="48">$W$20</f>
        <v>0.15755900922728236</v>
      </c>
      <c r="E70" s="11">
        <f t="shared" si="21"/>
        <v>5.0108815801891273</v>
      </c>
      <c r="F70">
        <f t="shared" si="18"/>
        <v>5.0108815801891273</v>
      </c>
      <c r="G70" s="12">
        <f t="shared" si="19"/>
        <v>0</v>
      </c>
    </row>
    <row r="71" spans="3:7" x14ac:dyDescent="0.25">
      <c r="C71">
        <v>31</v>
      </c>
      <c r="D71" s="2">
        <f t="shared" ref="D71" si="49">$K$20</f>
        <v>0.17649976278532614</v>
      </c>
      <c r="E71" s="11">
        <f t="shared" si="21"/>
        <v>5.1873813429744535</v>
      </c>
      <c r="F71">
        <f t="shared" si="18"/>
        <v>5.177910966195431</v>
      </c>
      <c r="G71" s="12">
        <f t="shared" si="19"/>
        <v>-1.8256565601926973E-3</v>
      </c>
    </row>
    <row r="72" spans="3:7" x14ac:dyDescent="0.25">
      <c r="C72">
        <v>32</v>
      </c>
      <c r="D72" s="2">
        <f t="shared" ref="D72" si="50">$W$20</f>
        <v>0.15755900922728236</v>
      </c>
      <c r="E72" s="11">
        <f t="shared" si="21"/>
        <v>5.3449403522017356</v>
      </c>
      <c r="F72">
        <f t="shared" si="18"/>
        <v>5.3449403522017356</v>
      </c>
      <c r="G72" s="12">
        <f t="shared" si="19"/>
        <v>0</v>
      </c>
    </row>
    <row r="73" spans="3:7" x14ac:dyDescent="0.25">
      <c r="C73">
        <v>33</v>
      </c>
      <c r="D73" s="2">
        <f t="shared" ref="D73" si="51">$K$20</f>
        <v>0.17649976278532614</v>
      </c>
      <c r="E73" s="11">
        <f t="shared" si="21"/>
        <v>5.5214401149870618</v>
      </c>
      <c r="F73">
        <f t="shared" si="18"/>
        <v>5.5119697382080401</v>
      </c>
      <c r="G73" s="12">
        <f t="shared" si="19"/>
        <v>-1.7152004878792061E-3</v>
      </c>
    </row>
    <row r="74" spans="3:7" x14ac:dyDescent="0.25">
      <c r="C74">
        <v>34</v>
      </c>
      <c r="D74" s="2">
        <f t="shared" ref="D74" si="52">$W$20</f>
        <v>0.15755900922728236</v>
      </c>
      <c r="E74" s="11">
        <f t="shared" si="21"/>
        <v>5.6789991242143438</v>
      </c>
      <c r="F74">
        <f t="shared" si="18"/>
        <v>5.6789991242143438</v>
      </c>
      <c r="G74" s="12">
        <f t="shared" si="19"/>
        <v>0</v>
      </c>
    </row>
    <row r="75" spans="3:7" x14ac:dyDescent="0.25">
      <c r="C75">
        <v>35</v>
      </c>
      <c r="D75" s="2">
        <f t="shared" ref="D75" si="53">$K$20</f>
        <v>0.17649976278532614</v>
      </c>
      <c r="E75" s="11">
        <f t="shared" si="21"/>
        <v>5.85549888699967</v>
      </c>
      <c r="F75">
        <f t="shared" si="18"/>
        <v>5.8460285102206484</v>
      </c>
      <c r="G75" s="12">
        <f t="shared" si="19"/>
        <v>-1.6173475500179293E-3</v>
      </c>
    </row>
    <row r="76" spans="3:7" x14ac:dyDescent="0.25">
      <c r="C76">
        <v>36</v>
      </c>
      <c r="D76" s="2">
        <f t="shared" ref="D76" si="54">$W$20</f>
        <v>0.15755900922728236</v>
      </c>
      <c r="E76" s="11">
        <f t="shared" si="21"/>
        <v>6.0130578962269521</v>
      </c>
      <c r="F76">
        <f t="shared" si="18"/>
        <v>6.0130578962269521</v>
      </c>
      <c r="G76" s="12">
        <f t="shared" si="19"/>
        <v>0</v>
      </c>
    </row>
    <row r="77" spans="3:7" x14ac:dyDescent="0.25">
      <c r="C77">
        <v>37</v>
      </c>
      <c r="D77" s="2">
        <f t="shared" ref="D77" si="55">$K$20</f>
        <v>0.17649976278532614</v>
      </c>
      <c r="E77" s="11">
        <f t="shared" si="21"/>
        <v>6.1895576590122783</v>
      </c>
      <c r="F77">
        <f t="shared" si="18"/>
        <v>6.1800872822332567</v>
      </c>
      <c r="G77" s="12">
        <f t="shared" si="19"/>
        <v>-1.5300571221325205E-3</v>
      </c>
    </row>
    <row r="78" spans="3:7" x14ac:dyDescent="0.25">
      <c r="C78">
        <v>38</v>
      </c>
      <c r="D78" s="2">
        <f t="shared" ref="D78" si="56">$W$20</f>
        <v>0.15755900922728236</v>
      </c>
      <c r="E78" s="11">
        <f t="shared" si="21"/>
        <v>6.3471166682395603</v>
      </c>
      <c r="F78">
        <f t="shared" si="18"/>
        <v>6.3471166682395612</v>
      </c>
      <c r="G78" s="12">
        <f t="shared" si="19"/>
        <v>1.3993415689749262E-16</v>
      </c>
    </row>
    <row r="79" spans="3:7" x14ac:dyDescent="0.25">
      <c r="C79">
        <v>39</v>
      </c>
      <c r="D79" s="2">
        <f t="shared" ref="D79" si="57">$K$20</f>
        <v>0.17649976278532614</v>
      </c>
      <c r="E79" s="11">
        <f t="shared" si="21"/>
        <v>6.5236164310248865</v>
      </c>
      <c r="F79">
        <f t="shared" si="18"/>
        <v>6.5141460542458649</v>
      </c>
      <c r="G79" s="12">
        <f t="shared" si="19"/>
        <v>-1.4517065617136219E-3</v>
      </c>
    </row>
    <row r="80" spans="3:7" x14ac:dyDescent="0.25">
      <c r="C80">
        <v>40</v>
      </c>
      <c r="D80" s="2">
        <f t="shared" ref="D80" si="58">$W$20</f>
        <v>0.15755900922728236</v>
      </c>
      <c r="E80" s="11">
        <f t="shared" si="21"/>
        <v>6.6811754402521686</v>
      </c>
      <c r="F80">
        <f t="shared" si="18"/>
        <v>6.6811754402521695</v>
      </c>
      <c r="G80" s="12">
        <f t="shared" si="19"/>
        <v>1.32937449052618E-16</v>
      </c>
    </row>
    <row r="81" spans="3:7" x14ac:dyDescent="0.25">
      <c r="C81">
        <v>41</v>
      </c>
      <c r="D81" s="2">
        <f t="shared" ref="D81" si="59">$K$20</f>
        <v>0.17649976278532614</v>
      </c>
      <c r="E81" s="11">
        <f t="shared" si="21"/>
        <v>6.8576752030374948</v>
      </c>
      <c r="F81">
        <f t="shared" si="18"/>
        <v>6.848204826258474</v>
      </c>
      <c r="G81" s="12">
        <f t="shared" si="19"/>
        <v>-1.3809894021848674E-3</v>
      </c>
    </row>
    <row r="82" spans="3:7" x14ac:dyDescent="0.25">
      <c r="C82">
        <v>42</v>
      </c>
      <c r="D82" s="2">
        <f t="shared" ref="D82" si="60">$W$20</f>
        <v>0.15755900922728236</v>
      </c>
      <c r="E82" s="11">
        <f t="shared" si="21"/>
        <v>7.0152342122647768</v>
      </c>
      <c r="F82">
        <f t="shared" si="18"/>
        <v>7.0152342122647777</v>
      </c>
      <c r="G82" s="12">
        <f t="shared" si="19"/>
        <v>1.2660709433582665E-16</v>
      </c>
    </row>
    <row r="83" spans="3:7" x14ac:dyDescent="0.25">
      <c r="C83">
        <v>43</v>
      </c>
      <c r="D83" s="2">
        <f t="shared" ref="D83" si="61">$K$20</f>
        <v>0.17649976278532614</v>
      </c>
      <c r="E83" s="11">
        <f t="shared" si="21"/>
        <v>7.191733975050103</v>
      </c>
      <c r="F83">
        <f t="shared" si="18"/>
        <v>7.1822635982710823</v>
      </c>
      <c r="G83" s="12">
        <f t="shared" si="19"/>
        <v>-1.3168419204430822E-3</v>
      </c>
    </row>
    <row r="84" spans="3:7" x14ac:dyDescent="0.25">
      <c r="C84">
        <v>44</v>
      </c>
      <c r="D84" s="2">
        <f t="shared" ref="D84" si="62">$W$20</f>
        <v>0.15755900922728236</v>
      </c>
      <c r="E84" s="11">
        <f t="shared" si="21"/>
        <v>7.3492929842773851</v>
      </c>
      <c r="F84">
        <f t="shared" si="18"/>
        <v>7.3492929842773869</v>
      </c>
      <c r="G84" s="12">
        <f t="shared" si="19"/>
        <v>2.4170445282294181E-16</v>
      </c>
    </row>
    <row r="85" spans="3:7" x14ac:dyDescent="0.25">
      <c r="C85">
        <v>45</v>
      </c>
      <c r="D85" s="2">
        <f t="shared" ref="D85" si="63">$K$20</f>
        <v>0.17649976278532614</v>
      </c>
      <c r="E85" s="11">
        <f t="shared" si="21"/>
        <v>7.5257927470627113</v>
      </c>
      <c r="F85">
        <f t="shared" si="18"/>
        <v>7.5163223702836905</v>
      </c>
      <c r="G85" s="12">
        <f t="shared" si="19"/>
        <v>-1.2583892617448165E-3</v>
      </c>
    </row>
    <row r="86" spans="3:7" x14ac:dyDescent="0.25">
      <c r="C86">
        <v>46</v>
      </c>
      <c r="D86" s="2">
        <f t="shared" ref="D86" si="64">$W$20</f>
        <v>0.15755900922728236</v>
      </c>
      <c r="E86" s="11">
        <f t="shared" si="21"/>
        <v>7.6833517562899933</v>
      </c>
      <c r="F86">
        <f t="shared" si="18"/>
        <v>7.6833517562899951</v>
      </c>
      <c r="G86" s="12">
        <f t="shared" si="19"/>
        <v>2.3119556356977043E-16</v>
      </c>
    </row>
    <row r="87" spans="3:7" x14ac:dyDescent="0.25">
      <c r="C87">
        <v>47</v>
      </c>
      <c r="D87" s="2">
        <f t="shared" ref="D87" si="65">$K$20</f>
        <v>0.17649976278532614</v>
      </c>
      <c r="E87" s="11">
        <f t="shared" si="21"/>
        <v>7.8598515190753195</v>
      </c>
      <c r="F87">
        <f t="shared" si="18"/>
        <v>7.8503811422962988</v>
      </c>
      <c r="G87" s="12">
        <f t="shared" si="19"/>
        <v>-1.2049053033682362E-3</v>
      </c>
    </row>
    <row r="88" spans="3:7" x14ac:dyDescent="0.25">
      <c r="C88">
        <v>48</v>
      </c>
      <c r="D88" s="2">
        <f t="shared" ref="D88" si="66">$W$20</f>
        <v>0.15755900922728236</v>
      </c>
      <c r="E88" s="11">
        <f t="shared" si="21"/>
        <v>8.0174105283026016</v>
      </c>
      <c r="F88">
        <f t="shared" si="18"/>
        <v>8.0174105283026034</v>
      </c>
      <c r="G88" s="12">
        <f t="shared" si="19"/>
        <v>2.2156241508769666E-16</v>
      </c>
    </row>
    <row r="89" spans="3:7" x14ac:dyDescent="0.25">
      <c r="C89">
        <v>49</v>
      </c>
      <c r="D89" s="2">
        <f t="shared" ref="D89" si="67">$K$20</f>
        <v>0.17649976278532614</v>
      </c>
      <c r="E89" s="11">
        <f t="shared" si="21"/>
        <v>8.1939102910879278</v>
      </c>
      <c r="F89">
        <f t="shared" si="18"/>
        <v>8.184439914308907</v>
      </c>
      <c r="G89" s="12">
        <f t="shared" si="19"/>
        <v>-1.1557823362212246E-3</v>
      </c>
    </row>
    <row r="90" spans="3:7" x14ac:dyDescent="0.25">
      <c r="C90">
        <v>50</v>
      </c>
      <c r="D90" s="2">
        <f t="shared" ref="D90" si="68">$W$20</f>
        <v>0.15755900922728236</v>
      </c>
      <c r="E90" s="11">
        <f t="shared" si="21"/>
        <v>8.3514693003152107</v>
      </c>
      <c r="F90">
        <f t="shared" si="18"/>
        <v>8.3514693003152125</v>
      </c>
      <c r="G90" s="12">
        <f t="shared" si="19"/>
        <v>2.1269991848418878E-16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C4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4.95</v>
      </c>
      <c r="E10" s="3">
        <v>1.85</v>
      </c>
      <c r="F10" s="3">
        <f>D10-E10</f>
        <v>3.1</v>
      </c>
      <c r="G10" s="3">
        <f>AVERAGE(F10)</f>
        <v>3.1</v>
      </c>
      <c r="H10" s="3">
        <f>G10-$F$20</f>
        <v>-0.23499999999999943</v>
      </c>
      <c r="J10" s="2">
        <f>F10*$C$4/1000</f>
        <v>0.14675202962072451</v>
      </c>
      <c r="K10" s="2">
        <f>F10*$C$5/1000</f>
        <v>0.14497860748132246</v>
      </c>
      <c r="L10" s="2">
        <f>F10*$C$6/1000</f>
        <v>0.14323713850627828</v>
      </c>
      <c r="M10" s="10">
        <f>H10*$C$5/1000</f>
        <v>-1.0990313792938933E-2</v>
      </c>
      <c r="O10" s="4">
        <v>1</v>
      </c>
      <c r="P10" s="3">
        <v>4.34</v>
      </c>
      <c r="Q10" s="3">
        <v>0</v>
      </c>
      <c r="R10" s="3">
        <f>P10-Q10</f>
        <v>4.34</v>
      </c>
      <c r="S10" s="3">
        <f>AVERAGE(R10)</f>
        <v>4.34</v>
      </c>
      <c r="T10" s="3">
        <f>S10-$R$20</f>
        <v>0.375</v>
      </c>
      <c r="V10" s="2">
        <f>R10*$C$4/1000</f>
        <v>0.20545284146901427</v>
      </c>
      <c r="W10" s="2">
        <f>R10*$C$5/1000</f>
        <v>0.20297005047385142</v>
      </c>
      <c r="X10" s="2">
        <f>R10*$C$6/1000</f>
        <v>0.20053199390878959</v>
      </c>
      <c r="Y10" s="10">
        <f>T10*$C$5/1000</f>
        <v>1.7537734775966422E-2</v>
      </c>
      <c r="Z10" s="2">
        <f>AVERAGE(W10,K10)</f>
        <v>0.17397432897758694</v>
      </c>
      <c r="AA10" s="2">
        <f>Z10</f>
        <v>0.17397432897758694</v>
      </c>
      <c r="AB10" s="10">
        <f>AA10-$Z$20</f>
        <v>3.2737104915137316E-3</v>
      </c>
    </row>
    <row r="11" spans="1:28" x14ac:dyDescent="0.25">
      <c r="C11">
        <v>2</v>
      </c>
      <c r="D11" s="3">
        <v>4.97</v>
      </c>
      <c r="E11" s="3">
        <v>1.79</v>
      </c>
      <c r="F11" s="3">
        <f t="shared" ref="F11:F19" si="2">D11-E11</f>
        <v>3.1799999999999997</v>
      </c>
      <c r="G11" s="3">
        <f>AVERAGE(F10:F11)</f>
        <v>3.1399999999999997</v>
      </c>
      <c r="H11" s="3">
        <f t="shared" ref="H11:H19" si="3">G11-$F$20</f>
        <v>-0.19499999999999984</v>
      </c>
      <c r="I11" s="3">
        <f>STDEVA(F10:F11)</f>
        <v>5.6568542494923539E-2</v>
      </c>
      <c r="J11" s="2">
        <f t="shared" ref="J11:J20" si="4">F11*$C$4/1000</f>
        <v>0.15053917877222706</v>
      </c>
      <c r="K11" s="2">
        <f t="shared" ref="K11:K20" si="5">F11*$C$5/1000</f>
        <v>0.14871999090019525</v>
      </c>
      <c r="L11" s="2">
        <f t="shared" ref="L11:L20" si="6">F11*$C$6/1000</f>
        <v>0.14693358079031124</v>
      </c>
      <c r="M11" s="10">
        <f t="shared" ref="M11:M19" si="7">H11*$C$5/1000</f>
        <v>-9.1196220835025321E-3</v>
      </c>
      <c r="O11" s="4">
        <v>2</v>
      </c>
      <c r="P11" s="3">
        <v>9.1999999999999993</v>
      </c>
      <c r="Q11" s="3">
        <v>4.93</v>
      </c>
      <c r="R11" s="3">
        <f t="shared" ref="R11:R19" si="8">P11-Q11</f>
        <v>4.2699999999999996</v>
      </c>
      <c r="S11" s="3">
        <f>AVERAGE(R10:R11)</f>
        <v>4.3049999999999997</v>
      </c>
      <c r="T11" s="3">
        <f t="shared" ref="T11:T19" si="9">S11-$R$20</f>
        <v>0.33999999999999986</v>
      </c>
      <c r="U11" s="3">
        <f>STDEVA(R10:R11)</f>
        <v>4.9497474683058526E-2</v>
      </c>
      <c r="V11" s="2">
        <f t="shared" ref="V11:V20" si="10">R11*$C$4/1000</f>
        <v>0.2021390859614495</v>
      </c>
      <c r="W11" s="2">
        <f t="shared" ref="W11:W20" si="11">R11*$C$5/1000</f>
        <v>0.19969633998233766</v>
      </c>
      <c r="X11" s="2">
        <f t="shared" ref="X11:X20" si="12">R11*$C$6/1000</f>
        <v>0.19729760691026069</v>
      </c>
      <c r="Y11" s="10">
        <f t="shared" ref="Y11:Y19" si="13">T11*$C$5/1000</f>
        <v>1.5900879530209553E-2</v>
      </c>
      <c r="Z11" s="2">
        <f t="shared" ref="Z11:Z20" si="14">AVERAGE(W11,K11)</f>
        <v>0.17420816544126644</v>
      </c>
      <c r="AA11" s="2">
        <f>AVERAGE(Z10:Z11)</f>
        <v>0.1740912472094267</v>
      </c>
      <c r="AB11" s="10">
        <f t="shared" ref="AB11:AB19" si="15">AA11-$Z$20</f>
        <v>3.3906287233534949E-3</v>
      </c>
    </row>
    <row r="12" spans="1:28" x14ac:dyDescent="0.25">
      <c r="C12">
        <v>3</v>
      </c>
      <c r="D12" s="3">
        <v>4.9800000000000004</v>
      </c>
      <c r="E12" s="3">
        <v>1.81</v>
      </c>
      <c r="F12" s="3">
        <f t="shared" si="2"/>
        <v>3.1700000000000004</v>
      </c>
      <c r="G12" s="3">
        <f>AVERAGE(F10:F12)</f>
        <v>3.15</v>
      </c>
      <c r="H12" s="3">
        <f t="shared" si="3"/>
        <v>-0.18499999999999961</v>
      </c>
      <c r="I12" s="3">
        <f>STDEVA(F10:F12)</f>
        <v>4.3588989435406671E-2</v>
      </c>
      <c r="J12" s="2">
        <f t="shared" si="4"/>
        <v>0.15006578512828925</v>
      </c>
      <c r="K12" s="2">
        <f t="shared" si="5"/>
        <v>0.14825231797283622</v>
      </c>
      <c r="L12" s="2">
        <f t="shared" si="6"/>
        <v>0.14647152550480716</v>
      </c>
      <c r="M12" s="10">
        <f t="shared" si="7"/>
        <v>-8.6519491561434184E-3</v>
      </c>
      <c r="O12" s="4">
        <v>3</v>
      </c>
      <c r="P12" s="3">
        <v>9.2200000000000006</v>
      </c>
      <c r="Q12" s="3">
        <v>5.45</v>
      </c>
      <c r="R12" s="3">
        <f t="shared" si="8"/>
        <v>3.7700000000000005</v>
      </c>
      <c r="S12" s="3">
        <f>AVERAGE(R10:R12)</f>
        <v>4.126666666666666</v>
      </c>
      <c r="T12" s="3">
        <f t="shared" si="9"/>
        <v>0.16166666666666618</v>
      </c>
      <c r="U12" s="3">
        <f>STDEVA(R10:R12)</f>
        <v>0.31085902485424655</v>
      </c>
      <c r="V12" s="2">
        <f t="shared" si="10"/>
        <v>0.1784694037645585</v>
      </c>
      <c r="W12" s="2">
        <f t="shared" si="11"/>
        <v>0.17631269361438248</v>
      </c>
      <c r="X12" s="2">
        <f t="shared" si="12"/>
        <v>0.17419484263505455</v>
      </c>
      <c r="Y12" s="10">
        <f t="shared" si="13"/>
        <v>7.560712325638836E-3</v>
      </c>
      <c r="Z12" s="2">
        <f t="shared" si="14"/>
        <v>0.16228250579360937</v>
      </c>
      <c r="AA12" s="2">
        <f>AVERAGE(Z10:Z12)</f>
        <v>0.17015500007082093</v>
      </c>
      <c r="AB12" s="10">
        <f t="shared" si="15"/>
        <v>-5.4561841525227472E-4</v>
      </c>
    </row>
    <row r="13" spans="1:28" x14ac:dyDescent="0.25">
      <c r="C13">
        <v>4</v>
      </c>
      <c r="D13" s="3">
        <v>5.45</v>
      </c>
      <c r="E13" s="3">
        <v>2.2000000000000002</v>
      </c>
      <c r="F13" s="3">
        <f t="shared" si="2"/>
        <v>3.25</v>
      </c>
      <c r="G13" s="3">
        <f>AVERAGE(F10:F13)</f>
        <v>3.1749999999999998</v>
      </c>
      <c r="H13" s="3">
        <f t="shared" si="3"/>
        <v>-0.1599999999999997</v>
      </c>
      <c r="I13" s="3">
        <f>STDEVA(F10:F13)</f>
        <v>6.1373175465073176E-2</v>
      </c>
      <c r="J13" s="2">
        <f t="shared" si="4"/>
        <v>0.15385293427979177</v>
      </c>
      <c r="K13" s="2">
        <f t="shared" si="5"/>
        <v>0.15199370139170901</v>
      </c>
      <c r="L13" s="2">
        <f t="shared" si="6"/>
        <v>0.15016796778884012</v>
      </c>
      <c r="M13" s="10">
        <f t="shared" si="7"/>
        <v>-7.4827668377456602E-3</v>
      </c>
      <c r="O13" s="4">
        <v>4</v>
      </c>
      <c r="P13" s="3">
        <v>9.6</v>
      </c>
      <c r="Q13" s="3">
        <v>6.31</v>
      </c>
      <c r="R13" s="3">
        <f t="shared" si="8"/>
        <v>3.29</v>
      </c>
      <c r="S13" s="3">
        <f>AVERAGE(R10:R13)</f>
        <v>3.9174999999999995</v>
      </c>
      <c r="T13" s="3">
        <f t="shared" si="9"/>
        <v>-4.750000000000032E-2</v>
      </c>
      <c r="U13" s="3">
        <f>STDEVA(R10:R13)</f>
        <v>0.48931073971455663</v>
      </c>
      <c r="V13" s="2">
        <f t="shared" si="10"/>
        <v>0.15574650885554309</v>
      </c>
      <c r="W13" s="2">
        <f t="shared" si="11"/>
        <v>0.15386439310114541</v>
      </c>
      <c r="X13" s="2">
        <f t="shared" si="12"/>
        <v>0.15201618893085664</v>
      </c>
      <c r="Y13" s="10">
        <f t="shared" si="13"/>
        <v>-2.2214464049557623E-3</v>
      </c>
      <c r="Z13" s="2">
        <f t="shared" si="14"/>
        <v>0.1529290472464272</v>
      </c>
      <c r="AA13" s="2">
        <f>AVERAGE(Z10:Z13)</f>
        <v>0.16584851186472249</v>
      </c>
      <c r="AB13" s="10">
        <f t="shared" si="15"/>
        <v>-4.8521066213507158E-3</v>
      </c>
    </row>
    <row r="14" spans="1:28" x14ac:dyDescent="0.25">
      <c r="C14">
        <v>5</v>
      </c>
      <c r="D14" s="3">
        <v>5.47</v>
      </c>
      <c r="E14" s="3">
        <v>2.0499999999999998</v>
      </c>
      <c r="F14" s="3">
        <f t="shared" si="2"/>
        <v>3.42</v>
      </c>
      <c r="G14" s="3">
        <f>AVERAGE(F10:F14)</f>
        <v>3.2239999999999993</v>
      </c>
      <c r="H14" s="3">
        <f t="shared" si="3"/>
        <v>-0.11100000000000021</v>
      </c>
      <c r="I14" s="3">
        <f>STDEVA(F10:F14)</f>
        <v>0.12177848742696709</v>
      </c>
      <c r="J14" s="2">
        <f t="shared" si="4"/>
        <v>0.16190062622673473</v>
      </c>
      <c r="K14" s="2">
        <f t="shared" si="5"/>
        <v>0.1599441411568138</v>
      </c>
      <c r="L14" s="2">
        <f t="shared" si="6"/>
        <v>0.15802290764241023</v>
      </c>
      <c r="M14" s="10">
        <f t="shared" si="7"/>
        <v>-5.1911694936860719E-3</v>
      </c>
      <c r="O14" s="4">
        <v>5</v>
      </c>
      <c r="P14" s="3">
        <v>8.49</v>
      </c>
      <c r="Q14" s="3">
        <v>5.03</v>
      </c>
      <c r="R14" s="3">
        <f t="shared" si="8"/>
        <v>3.46</v>
      </c>
      <c r="S14" s="3">
        <f>AVERAGE(R10:R14)</f>
        <v>3.8259999999999996</v>
      </c>
      <c r="T14" s="3">
        <f t="shared" si="9"/>
        <v>-0.13900000000000023</v>
      </c>
      <c r="U14" s="3">
        <f>STDEVA(R10:R14)</f>
        <v>0.47056349199656528</v>
      </c>
      <c r="V14" s="2">
        <f t="shared" si="10"/>
        <v>0.16379420080248605</v>
      </c>
      <c r="W14" s="2">
        <f t="shared" si="11"/>
        <v>0.1618148328662502</v>
      </c>
      <c r="X14" s="2">
        <f t="shared" si="12"/>
        <v>0.15987112878442669</v>
      </c>
      <c r="Y14" s="10">
        <f t="shared" si="13"/>
        <v>-6.5006536902915656E-3</v>
      </c>
      <c r="Z14" s="2">
        <f t="shared" si="14"/>
        <v>0.16087948701153199</v>
      </c>
      <c r="AA14" s="2">
        <f>AVERAGE(Z10:Z14)</f>
        <v>0.16485470689408438</v>
      </c>
      <c r="AB14" s="10">
        <f t="shared" si="15"/>
        <v>-5.8459115919888283E-3</v>
      </c>
    </row>
    <row r="15" spans="1:28" x14ac:dyDescent="0.25">
      <c r="C15">
        <v>6</v>
      </c>
      <c r="D15" s="3">
        <v>4.9800000000000004</v>
      </c>
      <c r="E15" s="3">
        <v>1.46</v>
      </c>
      <c r="F15" s="3">
        <f t="shared" si="2"/>
        <v>3.5200000000000005</v>
      </c>
      <c r="G15" s="3">
        <f>AVERAGE(F10:F15)</f>
        <v>3.273333333333333</v>
      </c>
      <c r="H15" s="3">
        <f t="shared" si="3"/>
        <v>-6.1666666666666536E-2</v>
      </c>
      <c r="I15" s="3">
        <f>STDEVA(F10:F15)</f>
        <v>0.16268579122549917</v>
      </c>
      <c r="J15" s="2">
        <f t="shared" si="4"/>
        <v>0.16663456266611296</v>
      </c>
      <c r="K15" s="2">
        <f t="shared" si="5"/>
        <v>0.16462087043040485</v>
      </c>
      <c r="L15" s="2">
        <f t="shared" si="6"/>
        <v>0.16264346049745149</v>
      </c>
      <c r="M15" s="10">
        <f t="shared" si="7"/>
        <v>-2.8839830520478059E-3</v>
      </c>
      <c r="O15" s="4">
        <v>6</v>
      </c>
      <c r="P15" s="3">
        <v>8.8699999999999992</v>
      </c>
      <c r="Q15" s="3">
        <v>4.7300000000000004</v>
      </c>
      <c r="R15" s="3">
        <f t="shared" si="8"/>
        <v>4.1399999999999988</v>
      </c>
      <c r="S15" s="3">
        <f>AVERAGE(R10:R15)</f>
        <v>3.8783333333333325</v>
      </c>
      <c r="T15" s="3">
        <f t="shared" si="9"/>
        <v>-8.6666666666667336E-2</v>
      </c>
      <c r="U15" s="3">
        <f>STDEVA(R10:R15)</f>
        <v>0.4399734840495157</v>
      </c>
      <c r="V15" s="2">
        <f t="shared" si="10"/>
        <v>0.1959849685902578</v>
      </c>
      <c r="W15" s="2">
        <f t="shared" si="11"/>
        <v>0.19361659192666927</v>
      </c>
      <c r="X15" s="2">
        <f t="shared" si="12"/>
        <v>0.19129088819870704</v>
      </c>
      <c r="Y15" s="10">
        <f t="shared" si="13"/>
        <v>-4.0531653704456048E-3</v>
      </c>
      <c r="Z15" s="2">
        <f t="shared" si="14"/>
        <v>0.17911873117853705</v>
      </c>
      <c r="AA15" s="2">
        <f>AVERAGE(Z10:Z15)</f>
        <v>0.16723204427482652</v>
      </c>
      <c r="AB15" s="10">
        <f t="shared" si="15"/>
        <v>-3.4685742112466889E-3</v>
      </c>
    </row>
    <row r="16" spans="1:28" x14ac:dyDescent="0.25">
      <c r="C16">
        <v>7</v>
      </c>
      <c r="D16" s="3">
        <v>4.71</v>
      </c>
      <c r="E16" s="3">
        <v>1.3</v>
      </c>
      <c r="F16" s="3">
        <f t="shared" si="2"/>
        <v>3.41</v>
      </c>
      <c r="G16" s="3">
        <f>AVERAGE(F10:F16)</f>
        <v>3.2928571428571423</v>
      </c>
      <c r="H16" s="3">
        <f t="shared" si="3"/>
        <v>-4.214285714285726E-2</v>
      </c>
      <c r="I16" s="3">
        <f>STDEVA(F10:F16)</f>
        <v>0.15723806639554416</v>
      </c>
      <c r="J16" s="2">
        <f t="shared" si="4"/>
        <v>0.16142723258279693</v>
      </c>
      <c r="K16" s="2">
        <f t="shared" si="5"/>
        <v>0.15947646822945469</v>
      </c>
      <c r="L16" s="2">
        <f t="shared" si="6"/>
        <v>0.15756085235690612</v>
      </c>
      <c r="M16" s="10">
        <f t="shared" si="7"/>
        <v>-1.970907336727661E-3</v>
      </c>
      <c r="O16" s="4">
        <v>7</v>
      </c>
      <c r="P16" s="3">
        <v>8.6999999999999993</v>
      </c>
      <c r="Q16" s="3">
        <v>4.67</v>
      </c>
      <c r="R16" s="3">
        <f t="shared" si="8"/>
        <v>4.0299999999999994</v>
      </c>
      <c r="S16" s="3">
        <f>AVERAGE(R10:R16)</f>
        <v>3.8999999999999995</v>
      </c>
      <c r="T16" s="3">
        <f t="shared" si="9"/>
        <v>-6.5000000000000391E-2</v>
      </c>
      <c r="U16" s="3">
        <f>STDEVA(R10:R16)</f>
        <v>0.40570925550201559</v>
      </c>
      <c r="V16" s="2">
        <f t="shared" si="10"/>
        <v>0.19077763850694179</v>
      </c>
      <c r="W16" s="2">
        <f t="shared" si="11"/>
        <v>0.18847218972571914</v>
      </c>
      <c r="X16" s="2">
        <f t="shared" si="12"/>
        <v>0.18620828005816173</v>
      </c>
      <c r="Y16" s="10">
        <f t="shared" si="13"/>
        <v>-3.0398740278341986E-3</v>
      </c>
      <c r="Z16" s="2">
        <f t="shared" si="14"/>
        <v>0.17397432897758691</v>
      </c>
      <c r="AA16" s="2">
        <f>AVERAGE(Z10:Z16)</f>
        <v>0.16819522780379229</v>
      </c>
      <c r="AB16" s="10">
        <f t="shared" si="15"/>
        <v>-2.5053906822809224E-3</v>
      </c>
    </row>
    <row r="17" spans="3:28" x14ac:dyDescent="0.25">
      <c r="C17">
        <v>8</v>
      </c>
      <c r="D17" s="3">
        <v>4.66</v>
      </c>
      <c r="E17" s="3">
        <v>1.57</v>
      </c>
      <c r="F17" s="3">
        <f t="shared" si="2"/>
        <v>3.09</v>
      </c>
      <c r="G17" s="3">
        <f>AVERAGE(F10:F17)</f>
        <v>3.2674999999999996</v>
      </c>
      <c r="H17" s="3">
        <f t="shared" si="3"/>
        <v>-6.7499999999999893E-2</v>
      </c>
      <c r="I17" s="3">
        <f>STDEVA(F10:F17)</f>
        <v>0.16228282190581453</v>
      </c>
      <c r="J17" s="2">
        <f t="shared" si="4"/>
        <v>0.14627863597678667</v>
      </c>
      <c r="K17" s="2">
        <f t="shared" si="5"/>
        <v>0.14451093455396333</v>
      </c>
      <c r="L17" s="2">
        <f t="shared" si="6"/>
        <v>0.14277508322077415</v>
      </c>
      <c r="M17" s="10">
        <f t="shared" si="7"/>
        <v>-3.1567922596739515E-3</v>
      </c>
      <c r="O17" s="4">
        <v>8</v>
      </c>
      <c r="P17" s="3">
        <v>8.9499999999999993</v>
      </c>
      <c r="Q17" s="3">
        <v>5.05</v>
      </c>
      <c r="R17" s="3">
        <f t="shared" si="8"/>
        <v>3.8999999999999995</v>
      </c>
      <c r="S17" s="3">
        <f>AVERAGE(R10:R17)</f>
        <v>3.8999999999999995</v>
      </c>
      <c r="T17" s="3">
        <f t="shared" si="9"/>
        <v>-6.5000000000000391E-2</v>
      </c>
      <c r="U17" s="3">
        <f>STDEVA(R10:R17)</f>
        <v>0.37561378340752366</v>
      </c>
      <c r="V17" s="2">
        <f t="shared" si="10"/>
        <v>0.18462352113575015</v>
      </c>
      <c r="W17" s="2">
        <f t="shared" si="11"/>
        <v>0.18239244167005081</v>
      </c>
      <c r="X17" s="2">
        <f t="shared" si="12"/>
        <v>0.18020156134660811</v>
      </c>
      <c r="Y17" s="10">
        <f t="shared" si="13"/>
        <v>-3.0398740278341986E-3</v>
      </c>
      <c r="Z17" s="2">
        <f t="shared" si="14"/>
        <v>0.16345168811200705</v>
      </c>
      <c r="AA17" s="2">
        <f>AVERAGE(Z10:Z17)</f>
        <v>0.16760228534231913</v>
      </c>
      <c r="AB17" s="10">
        <f t="shared" si="15"/>
        <v>-3.0983331437540729E-3</v>
      </c>
    </row>
    <row r="18" spans="3:28" x14ac:dyDescent="0.25">
      <c r="C18">
        <v>9</v>
      </c>
      <c r="D18" s="3">
        <v>5.05</v>
      </c>
      <c r="E18" s="3">
        <v>1.51</v>
      </c>
      <c r="F18" s="3">
        <f t="shared" si="2"/>
        <v>3.54</v>
      </c>
      <c r="G18" s="3">
        <f>AVERAGE(F10:F18)</f>
        <v>3.2977777777777773</v>
      </c>
      <c r="H18" s="3">
        <f t="shared" si="3"/>
        <v>-3.7222222222222268E-2</v>
      </c>
      <c r="I18" s="3">
        <f>STDEVA(F10:F18)</f>
        <v>0.17690235850447128</v>
      </c>
      <c r="J18" s="2">
        <f t="shared" si="4"/>
        <v>0.1675813499539886</v>
      </c>
      <c r="K18" s="2">
        <f t="shared" si="5"/>
        <v>0.16555621628512304</v>
      </c>
      <c r="L18" s="2">
        <f t="shared" si="6"/>
        <v>0.16356757106845971</v>
      </c>
      <c r="M18" s="10">
        <f t="shared" si="7"/>
        <v>-1.7407825629477806E-3</v>
      </c>
      <c r="O18" s="4">
        <v>9</v>
      </c>
      <c r="P18" s="3">
        <v>8.93</v>
      </c>
      <c r="Q18" s="3">
        <v>4.93</v>
      </c>
      <c r="R18" s="3">
        <f t="shared" si="8"/>
        <v>4</v>
      </c>
      <c r="S18" s="3">
        <f>AVERAGE(R10:R18)</f>
        <v>3.9111111111111105</v>
      </c>
      <c r="T18" s="3">
        <f t="shared" si="9"/>
        <v>-5.3888888888889319E-2</v>
      </c>
      <c r="U18" s="3">
        <f>STDEVA(R10:R18)</f>
        <v>0.35293216219425366</v>
      </c>
      <c r="V18" s="2">
        <f t="shared" si="10"/>
        <v>0.18935745757512837</v>
      </c>
      <c r="W18" s="2">
        <f t="shared" si="11"/>
        <v>0.18706917094364187</v>
      </c>
      <c r="X18" s="2">
        <f t="shared" si="12"/>
        <v>0.18482211420164937</v>
      </c>
      <c r="Y18" s="10">
        <f t="shared" si="13"/>
        <v>-2.5202374418796399E-3</v>
      </c>
      <c r="Z18" s="2">
        <f t="shared" si="14"/>
        <v>0.17631269361438245</v>
      </c>
      <c r="AA18" s="2">
        <f>AVERAGE(Z10:Z18)</f>
        <v>0.1685701084836595</v>
      </c>
      <c r="AB18" s="10">
        <f t="shared" si="15"/>
        <v>-2.1305100024137102E-3</v>
      </c>
    </row>
    <row r="19" spans="3:28" x14ac:dyDescent="0.25">
      <c r="C19" s="5">
        <v>10</v>
      </c>
      <c r="D19" s="6">
        <v>4.93</v>
      </c>
      <c r="E19" s="6">
        <v>1.26</v>
      </c>
      <c r="F19" s="6">
        <f t="shared" si="2"/>
        <v>3.67</v>
      </c>
      <c r="G19" s="6">
        <f>AVERAGE(F10:F19)</f>
        <v>3.3349999999999995</v>
      </c>
      <c r="H19" s="6">
        <f t="shared" si="3"/>
        <v>0</v>
      </c>
      <c r="I19" s="6">
        <f>STDEVA(F10:F19)</f>
        <v>0.20413775305470136</v>
      </c>
      <c r="J19" s="7">
        <f t="shared" si="4"/>
        <v>0.17373546732518028</v>
      </c>
      <c r="K19" s="7">
        <f t="shared" si="5"/>
        <v>0.17163596434079142</v>
      </c>
      <c r="L19" s="7">
        <f t="shared" si="6"/>
        <v>0.16957428978001332</v>
      </c>
      <c r="M19" s="10">
        <f t="shared" si="7"/>
        <v>0</v>
      </c>
      <c r="O19" s="8">
        <v>10</v>
      </c>
      <c r="P19" s="6">
        <v>6.17</v>
      </c>
      <c r="Q19" s="6">
        <v>1.72</v>
      </c>
      <c r="R19" s="6">
        <f t="shared" si="8"/>
        <v>4.45</v>
      </c>
      <c r="S19" s="6">
        <f>AVERAGE(R10:R19)</f>
        <v>3.9649999999999999</v>
      </c>
      <c r="T19" s="6">
        <f t="shared" si="9"/>
        <v>0</v>
      </c>
      <c r="U19" s="6">
        <f>STDEVA(R10:R19)</f>
        <v>0.37384637367655588</v>
      </c>
      <c r="V19" s="7">
        <f t="shared" si="10"/>
        <v>0.21066017155233033</v>
      </c>
      <c r="W19" s="7">
        <f t="shared" si="11"/>
        <v>0.20811445267480158</v>
      </c>
      <c r="X19" s="7">
        <f t="shared" si="12"/>
        <v>0.20561460204933496</v>
      </c>
      <c r="Y19" s="10">
        <f t="shared" si="13"/>
        <v>0</v>
      </c>
      <c r="Z19" s="7">
        <f t="shared" si="14"/>
        <v>0.18987520850779649</v>
      </c>
      <c r="AA19" s="2">
        <f>AVERAGE(Z10:Z19)</f>
        <v>0.17070061848607318</v>
      </c>
      <c r="AB19" s="10">
        <f t="shared" si="15"/>
        <v>0</v>
      </c>
    </row>
    <row r="20" spans="3:28" x14ac:dyDescent="0.25">
      <c r="F20" s="9">
        <f>AVERAGE(F10:F19)</f>
        <v>3.3349999999999995</v>
      </c>
      <c r="G20" s="9">
        <f>F20*46.7672</f>
        <v>155.96861199999998</v>
      </c>
      <c r="J20" s="10">
        <f t="shared" si="4"/>
        <v>0.15787678025326327</v>
      </c>
      <c r="K20" s="2">
        <f t="shared" si="5"/>
        <v>0.1559689212742614</v>
      </c>
      <c r="L20" s="10">
        <f t="shared" si="6"/>
        <v>0.15409543771562514</v>
      </c>
      <c r="R20" s="9">
        <f>AVERAGE(R10:R19)</f>
        <v>3.9649999999999999</v>
      </c>
      <c r="S20" s="9">
        <f>R20*46.7672</f>
        <v>185.43194800000001</v>
      </c>
      <c r="V20" s="10">
        <f t="shared" si="10"/>
        <v>0.187700579821346</v>
      </c>
      <c r="W20" s="2">
        <f t="shared" si="11"/>
        <v>0.18543231569788501</v>
      </c>
      <c r="X20" s="10">
        <f t="shared" si="12"/>
        <v>0.18320492070238495</v>
      </c>
      <c r="Z20" s="2">
        <f t="shared" si="14"/>
        <v>0.17070061848607321</v>
      </c>
    </row>
    <row r="21" spans="3:28" x14ac:dyDescent="0.25">
      <c r="F21" s="3">
        <f>STDEVA(F10:F19)</f>
        <v>0.20413775305470136</v>
      </c>
      <c r="J21" s="10">
        <f>STDEVA(J10:J19)</f>
        <v>9.6637514783844032E-3</v>
      </c>
      <c r="K21" s="2">
        <f t="shared" ref="K21:L21" si="16">STDEVA(K10:K19)</f>
        <v>9.5469700555602197E-3</v>
      </c>
      <c r="L21" s="10">
        <f t="shared" si="16"/>
        <v>9.4322927769860329E-3</v>
      </c>
      <c r="R21" s="3">
        <f>STDEVA(R10:R19)</f>
        <v>0.37384637367655588</v>
      </c>
      <c r="V21" s="10">
        <f>STDEVA(V10:V19)</f>
        <v>1.7697649710768499E-2</v>
      </c>
      <c r="W21" s="2">
        <f t="shared" ref="W21:X21" si="17">STDEVA(W10:W19)</f>
        <v>1.7483782795990065E-2</v>
      </c>
      <c r="X21" s="10">
        <f t="shared" si="17"/>
        <v>1.7273769292380226E-2</v>
      </c>
      <c r="Z21" s="2">
        <f t="shared" ref="Z21" si="18">STDEVA(Z10:Z19)</f>
        <v>1.0746871059338749E-2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0.1559689212742614</v>
      </c>
      <c r="E41" s="11">
        <f>$K$20</f>
        <v>0.1559689212742614</v>
      </c>
      <c r="F41">
        <f>C41*AVERAGE($K$20,$W$20)</f>
        <v>0.17070061848607321</v>
      </c>
      <c r="G41" s="12">
        <f>(F41-E41)/E41</f>
        <v>9.4452773613193458E-2</v>
      </c>
    </row>
    <row r="42" spans="3:7" x14ac:dyDescent="0.25">
      <c r="C42">
        <v>2</v>
      </c>
      <c r="D42" s="2">
        <f>$W$20</f>
        <v>0.18543231569788501</v>
      </c>
      <c r="E42" s="11">
        <f>SUM(D42,E41)</f>
        <v>0.34140123697214642</v>
      </c>
      <c r="F42">
        <f t="shared" ref="F42:F90" si="19">C42*AVERAGE($K$20,$W$20)</f>
        <v>0.34140123697214642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0.1559689212742614</v>
      </c>
      <c r="E43" s="11">
        <f t="shared" ref="E43:E90" si="22">SUM(D43,E42)</f>
        <v>0.49737015824640785</v>
      </c>
      <c r="F43">
        <f t="shared" si="19"/>
        <v>0.51210185545821962</v>
      </c>
      <c r="G43" s="12">
        <f t="shared" si="20"/>
        <v>2.9619181946403346E-2</v>
      </c>
    </row>
    <row r="44" spans="3:7" x14ac:dyDescent="0.25">
      <c r="C44">
        <v>4</v>
      </c>
      <c r="D44" s="2">
        <f t="shared" ref="D44" si="23">$W$20</f>
        <v>0.18543231569788501</v>
      </c>
      <c r="E44" s="11">
        <f t="shared" si="22"/>
        <v>0.68280247394429283</v>
      </c>
      <c r="F44">
        <f t="shared" si="19"/>
        <v>0.68280247394429283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0.1559689212742614</v>
      </c>
      <c r="E45" s="11">
        <f t="shared" si="22"/>
        <v>0.83877139521855426</v>
      </c>
      <c r="F45">
        <f t="shared" si="19"/>
        <v>0.85350309243036604</v>
      </c>
      <c r="G45" s="12">
        <f t="shared" si="20"/>
        <v>1.7563423473654843E-2</v>
      </c>
    </row>
    <row r="46" spans="3:7" x14ac:dyDescent="0.25">
      <c r="C46">
        <v>6</v>
      </c>
      <c r="D46" s="2">
        <f t="shared" ref="D46" si="25">$W$20</f>
        <v>0.18543231569788501</v>
      </c>
      <c r="E46" s="11">
        <f t="shared" si="22"/>
        <v>1.0242037109164392</v>
      </c>
      <c r="F46">
        <f t="shared" si="19"/>
        <v>1.0242037109164392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0.1559689212742614</v>
      </c>
      <c r="E47" s="11">
        <f t="shared" si="22"/>
        <v>1.1801726321907007</v>
      </c>
      <c r="F47">
        <f t="shared" si="19"/>
        <v>1.1949043294025126</v>
      </c>
      <c r="G47" s="12">
        <f t="shared" si="20"/>
        <v>1.2482662968099939E-2</v>
      </c>
    </row>
    <row r="48" spans="3:7" x14ac:dyDescent="0.25">
      <c r="C48">
        <v>8</v>
      </c>
      <c r="D48" s="2">
        <f t="shared" ref="D48" si="27">$W$20</f>
        <v>0.18543231569788501</v>
      </c>
      <c r="E48" s="11">
        <f t="shared" si="22"/>
        <v>1.3656049478885857</v>
      </c>
      <c r="F48">
        <f t="shared" si="19"/>
        <v>1.3656049478885857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0.1559689212742614</v>
      </c>
      <c r="E49" s="11">
        <f t="shared" si="22"/>
        <v>1.5215738691628471</v>
      </c>
      <c r="F49">
        <f t="shared" si="19"/>
        <v>1.5363055663746588</v>
      </c>
      <c r="G49" s="12">
        <f t="shared" si="20"/>
        <v>9.6818810511755705E-3</v>
      </c>
    </row>
    <row r="50" spans="3:7" x14ac:dyDescent="0.25">
      <c r="C50">
        <v>10</v>
      </c>
      <c r="D50" s="2">
        <f t="shared" ref="D50" si="29">$W$20</f>
        <v>0.18543231569788501</v>
      </c>
      <c r="E50" s="11">
        <f t="shared" si="22"/>
        <v>1.7070061848607321</v>
      </c>
      <c r="F50">
        <f t="shared" si="19"/>
        <v>1.7070061848607321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0.1559689212742614</v>
      </c>
      <c r="E51" s="11">
        <f t="shared" si="22"/>
        <v>1.8629751061349935</v>
      </c>
      <c r="F51">
        <f t="shared" si="19"/>
        <v>1.8777068033468054</v>
      </c>
      <c r="G51" s="12">
        <f t="shared" si="20"/>
        <v>7.9076189280783728E-3</v>
      </c>
    </row>
    <row r="52" spans="3:7" x14ac:dyDescent="0.25">
      <c r="C52">
        <v>12</v>
      </c>
      <c r="D52" s="2">
        <f t="shared" ref="D52" si="31">$W$20</f>
        <v>0.18543231569788501</v>
      </c>
      <c r="E52" s="11">
        <f t="shared" si="22"/>
        <v>2.0484074218328785</v>
      </c>
      <c r="F52">
        <f t="shared" si="19"/>
        <v>2.0484074218328785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0.1559689212742614</v>
      </c>
      <c r="E53" s="11">
        <f t="shared" si="22"/>
        <v>2.2043763431071399</v>
      </c>
      <c r="F53">
        <f t="shared" si="19"/>
        <v>2.2191080403189516</v>
      </c>
      <c r="G53" s="12">
        <f t="shared" si="20"/>
        <v>6.6829320038187595E-3</v>
      </c>
    </row>
    <row r="54" spans="3:7" x14ac:dyDescent="0.25">
      <c r="C54">
        <v>14</v>
      </c>
      <c r="D54" s="2">
        <f t="shared" ref="D54" si="33">$W$20</f>
        <v>0.18543231569788501</v>
      </c>
      <c r="E54" s="11">
        <f t="shared" si="22"/>
        <v>2.3898086588050251</v>
      </c>
      <c r="F54">
        <f t="shared" si="19"/>
        <v>2.3898086588050251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0.1559689212742614</v>
      </c>
      <c r="E55" s="11">
        <f t="shared" si="22"/>
        <v>2.5457775800792866</v>
      </c>
      <c r="F55">
        <f t="shared" si="19"/>
        <v>2.5605092772910982</v>
      </c>
      <c r="G55" s="12">
        <f t="shared" si="20"/>
        <v>5.7867181041608741E-3</v>
      </c>
    </row>
    <row r="56" spans="3:7" x14ac:dyDescent="0.25">
      <c r="C56">
        <v>16</v>
      </c>
      <c r="D56" s="2">
        <f t="shared" ref="D56" si="35">$W$20</f>
        <v>0.18543231569788501</v>
      </c>
      <c r="E56" s="11">
        <f t="shared" si="22"/>
        <v>2.7312098957771718</v>
      </c>
      <c r="F56">
        <f t="shared" si="19"/>
        <v>2.7312098957771713</v>
      </c>
      <c r="G56" s="12">
        <f t="shared" si="20"/>
        <v>-1.6259797920939213E-16</v>
      </c>
    </row>
    <row r="57" spans="3:7" x14ac:dyDescent="0.25">
      <c r="C57">
        <v>17</v>
      </c>
      <c r="D57" s="2">
        <f t="shared" ref="D57" si="36">$K$20</f>
        <v>0.1559689212742614</v>
      </c>
      <c r="E57" s="11">
        <f t="shared" si="22"/>
        <v>2.8871788170514332</v>
      </c>
      <c r="F57">
        <f t="shared" si="19"/>
        <v>2.9019105142632444</v>
      </c>
      <c r="G57" s="12">
        <f t="shared" si="20"/>
        <v>5.1024540374177965E-3</v>
      </c>
    </row>
    <row r="58" spans="3:7" x14ac:dyDescent="0.25">
      <c r="C58">
        <v>18</v>
      </c>
      <c r="D58" s="2">
        <f t="shared" ref="D58" si="37">$W$20</f>
        <v>0.18543231569788501</v>
      </c>
      <c r="E58" s="11">
        <f t="shared" si="22"/>
        <v>3.0726111327493184</v>
      </c>
      <c r="F58">
        <f t="shared" si="19"/>
        <v>3.0726111327493175</v>
      </c>
      <c r="G58" s="12">
        <f t="shared" si="20"/>
        <v>-2.8906307415003042E-16</v>
      </c>
    </row>
    <row r="59" spans="3:7" x14ac:dyDescent="0.25">
      <c r="C59">
        <v>19</v>
      </c>
      <c r="D59" s="2">
        <f t="shared" ref="D59" si="38">$K$20</f>
        <v>0.1559689212742614</v>
      </c>
      <c r="E59" s="11">
        <f t="shared" si="22"/>
        <v>3.2285800540235798</v>
      </c>
      <c r="F59">
        <f t="shared" si="19"/>
        <v>3.2433117512353911</v>
      </c>
      <c r="G59" s="12">
        <f t="shared" si="20"/>
        <v>4.5629028753529028E-3</v>
      </c>
    </row>
    <row r="60" spans="3:7" x14ac:dyDescent="0.25">
      <c r="C60">
        <v>20</v>
      </c>
      <c r="D60" s="2">
        <f t="shared" ref="D60" si="39">$W$20</f>
        <v>0.18543231569788501</v>
      </c>
      <c r="E60" s="11">
        <f t="shared" si="22"/>
        <v>3.414012369721465</v>
      </c>
      <c r="F60">
        <f t="shared" si="19"/>
        <v>3.4140123697214642</v>
      </c>
      <c r="G60" s="12">
        <f t="shared" si="20"/>
        <v>-2.6015676673502739E-16</v>
      </c>
    </row>
    <row r="61" spans="3:7" x14ac:dyDescent="0.25">
      <c r="C61">
        <v>21</v>
      </c>
      <c r="D61" s="2">
        <f t="shared" ref="D61" si="40">$K$20</f>
        <v>0.1559689212742614</v>
      </c>
      <c r="E61" s="11">
        <f t="shared" si="22"/>
        <v>3.5699812909957265</v>
      </c>
      <c r="F61">
        <f t="shared" si="19"/>
        <v>3.5847129882075373</v>
      </c>
      <c r="G61" s="12">
        <f t="shared" si="20"/>
        <v>4.1265474552954493E-3</v>
      </c>
    </row>
    <row r="62" spans="3:7" x14ac:dyDescent="0.25">
      <c r="C62">
        <v>22</v>
      </c>
      <c r="D62" s="2">
        <f t="shared" ref="D62" si="41">$W$20</f>
        <v>0.18543231569788501</v>
      </c>
      <c r="E62" s="11">
        <f t="shared" si="22"/>
        <v>3.7554136066936117</v>
      </c>
      <c r="F62">
        <f t="shared" si="19"/>
        <v>3.7554136066936108</v>
      </c>
      <c r="G62" s="12">
        <f t="shared" si="20"/>
        <v>-2.3650615157729762E-16</v>
      </c>
    </row>
    <row r="63" spans="3:7" x14ac:dyDescent="0.25">
      <c r="C63">
        <v>23</v>
      </c>
      <c r="D63" s="2">
        <f t="shared" ref="D63" si="42">$K$20</f>
        <v>0.1559689212742614</v>
      </c>
      <c r="E63" s="11">
        <f t="shared" si="22"/>
        <v>3.9113825279678731</v>
      </c>
      <c r="F63">
        <f t="shared" si="19"/>
        <v>3.9261142251796839</v>
      </c>
      <c r="G63" s="12">
        <f t="shared" si="20"/>
        <v>3.7663657559631508E-3</v>
      </c>
    </row>
    <row r="64" spans="3:7" x14ac:dyDescent="0.25">
      <c r="C64">
        <v>24</v>
      </c>
      <c r="D64" s="2">
        <f t="shared" ref="D64" si="43">$W$20</f>
        <v>0.18543231569788501</v>
      </c>
      <c r="E64" s="11">
        <f t="shared" si="22"/>
        <v>4.0968148436657579</v>
      </c>
      <c r="F64">
        <f t="shared" si="19"/>
        <v>4.096814843665757</v>
      </c>
      <c r="G64" s="12">
        <f t="shared" si="20"/>
        <v>-2.1679730561252282E-16</v>
      </c>
    </row>
    <row r="65" spans="3:7" x14ac:dyDescent="0.25">
      <c r="C65">
        <v>25</v>
      </c>
      <c r="D65" s="2">
        <f t="shared" ref="D65" si="44">$K$20</f>
        <v>0.1559689212742614</v>
      </c>
      <c r="E65" s="11">
        <f t="shared" si="22"/>
        <v>4.2527837649400189</v>
      </c>
      <c r="F65">
        <f t="shared" si="19"/>
        <v>4.2675154621518301</v>
      </c>
      <c r="G65" s="12">
        <f t="shared" si="20"/>
        <v>3.4640127563643009E-3</v>
      </c>
    </row>
    <row r="66" spans="3:7" x14ac:dyDescent="0.25">
      <c r="C66">
        <v>26</v>
      </c>
      <c r="D66" s="2">
        <f t="shared" ref="D66" si="45">$W$20</f>
        <v>0.18543231569788501</v>
      </c>
      <c r="E66" s="11">
        <f t="shared" si="22"/>
        <v>4.4382160806379041</v>
      </c>
      <c r="F66">
        <f t="shared" si="19"/>
        <v>4.4382160806379032</v>
      </c>
      <c r="G66" s="12">
        <f t="shared" si="20"/>
        <v>-2.0012058979617494E-16</v>
      </c>
    </row>
    <row r="67" spans="3:7" x14ac:dyDescent="0.25">
      <c r="C67">
        <v>27</v>
      </c>
      <c r="D67" s="2">
        <f t="shared" ref="D67" si="46">$K$20</f>
        <v>0.1559689212742614</v>
      </c>
      <c r="E67" s="11">
        <f t="shared" si="22"/>
        <v>4.5941850019121651</v>
      </c>
      <c r="F67">
        <f t="shared" si="19"/>
        <v>4.6089166991239763</v>
      </c>
      <c r="G67" s="12">
        <f t="shared" si="20"/>
        <v>3.2065964269352848E-3</v>
      </c>
    </row>
    <row r="68" spans="3:7" x14ac:dyDescent="0.25">
      <c r="C68">
        <v>28</v>
      </c>
      <c r="D68" s="2">
        <f t="shared" ref="D68" si="47">$W$20</f>
        <v>0.18543231569788501</v>
      </c>
      <c r="E68" s="11">
        <f t="shared" si="22"/>
        <v>4.7796173176100503</v>
      </c>
      <c r="F68">
        <f t="shared" si="19"/>
        <v>4.7796173176100503</v>
      </c>
      <c r="G68" s="12">
        <f t="shared" si="20"/>
        <v>0</v>
      </c>
    </row>
    <row r="69" spans="3:7" x14ac:dyDescent="0.25">
      <c r="C69">
        <v>29</v>
      </c>
      <c r="D69" s="2">
        <f t="shared" ref="D69" si="48">$K$20</f>
        <v>0.1559689212742614</v>
      </c>
      <c r="E69" s="11">
        <f t="shared" si="22"/>
        <v>4.9355862388843112</v>
      </c>
      <c r="F69">
        <f t="shared" si="19"/>
        <v>4.9503179360961234</v>
      </c>
      <c r="G69" s="12">
        <f t="shared" si="20"/>
        <v>2.9847917752405051E-3</v>
      </c>
    </row>
    <row r="70" spans="3:7" x14ac:dyDescent="0.25">
      <c r="C70">
        <v>30</v>
      </c>
      <c r="D70" s="2">
        <f t="shared" ref="D70" si="49">$W$20</f>
        <v>0.18543231569788501</v>
      </c>
      <c r="E70" s="11">
        <f t="shared" si="22"/>
        <v>5.1210185545821965</v>
      </c>
      <c r="F70">
        <f t="shared" si="19"/>
        <v>5.1210185545821965</v>
      </c>
      <c r="G70" s="12">
        <f t="shared" si="20"/>
        <v>0</v>
      </c>
    </row>
    <row r="71" spans="3:7" x14ac:dyDescent="0.25">
      <c r="C71">
        <v>31</v>
      </c>
      <c r="D71" s="2">
        <f t="shared" ref="D71" si="50">$K$20</f>
        <v>0.1559689212742614</v>
      </c>
      <c r="E71" s="11">
        <f t="shared" si="22"/>
        <v>5.2769874758564574</v>
      </c>
      <c r="F71">
        <f t="shared" si="19"/>
        <v>5.2917191730682696</v>
      </c>
      <c r="G71" s="12">
        <f t="shared" si="20"/>
        <v>2.7916869765587517E-3</v>
      </c>
    </row>
    <row r="72" spans="3:7" x14ac:dyDescent="0.25">
      <c r="C72">
        <v>32</v>
      </c>
      <c r="D72" s="2">
        <f t="shared" ref="D72" si="51">$W$20</f>
        <v>0.18543231569788501</v>
      </c>
      <c r="E72" s="11">
        <f t="shared" si="22"/>
        <v>5.4624197915543427</v>
      </c>
      <c r="F72">
        <f t="shared" si="19"/>
        <v>5.4624197915543427</v>
      </c>
      <c r="G72" s="12">
        <f t="shared" si="20"/>
        <v>0</v>
      </c>
    </row>
    <row r="73" spans="3:7" x14ac:dyDescent="0.25">
      <c r="C73">
        <v>33</v>
      </c>
      <c r="D73" s="2">
        <f t="shared" ref="D73" si="52">$K$20</f>
        <v>0.1559689212742614</v>
      </c>
      <c r="E73" s="11">
        <f t="shared" si="22"/>
        <v>5.6183887128286036</v>
      </c>
      <c r="F73">
        <f t="shared" si="19"/>
        <v>5.6331204100404157</v>
      </c>
      <c r="G73" s="12">
        <f t="shared" si="20"/>
        <v>2.6220501935323324E-3</v>
      </c>
    </row>
    <row r="74" spans="3:7" x14ac:dyDescent="0.25">
      <c r="C74">
        <v>34</v>
      </c>
      <c r="D74" s="2">
        <f t="shared" ref="D74" si="53">$W$20</f>
        <v>0.18543231569788501</v>
      </c>
      <c r="E74" s="11">
        <f t="shared" si="22"/>
        <v>5.8038210285264888</v>
      </c>
      <c r="F74">
        <f t="shared" si="19"/>
        <v>5.8038210285264888</v>
      </c>
      <c r="G74" s="12">
        <f t="shared" si="20"/>
        <v>0</v>
      </c>
    </row>
    <row r="75" spans="3:7" x14ac:dyDescent="0.25">
      <c r="C75">
        <v>35</v>
      </c>
      <c r="D75" s="2">
        <f t="shared" ref="D75" si="54">$K$20</f>
        <v>0.1559689212742614</v>
      </c>
      <c r="E75" s="11">
        <f t="shared" si="22"/>
        <v>5.9597899498007498</v>
      </c>
      <c r="F75">
        <f t="shared" si="19"/>
        <v>5.9745216470125619</v>
      </c>
      <c r="G75" s="12">
        <f t="shared" si="20"/>
        <v>2.4718483932985973E-3</v>
      </c>
    </row>
    <row r="76" spans="3:7" x14ac:dyDescent="0.25">
      <c r="C76">
        <v>36</v>
      </c>
      <c r="D76" s="2">
        <f t="shared" ref="D76" si="55">$W$20</f>
        <v>0.18543231569788501</v>
      </c>
      <c r="E76" s="11">
        <f t="shared" si="22"/>
        <v>6.145222265498635</v>
      </c>
      <c r="F76">
        <f t="shared" si="19"/>
        <v>6.145222265498635</v>
      </c>
      <c r="G76" s="12">
        <f t="shared" si="20"/>
        <v>0</v>
      </c>
    </row>
    <row r="77" spans="3:7" x14ac:dyDescent="0.25">
      <c r="C77">
        <v>37</v>
      </c>
      <c r="D77" s="2">
        <f t="shared" ref="D77" si="56">$K$20</f>
        <v>0.1559689212742614</v>
      </c>
      <c r="E77" s="11">
        <f t="shared" si="22"/>
        <v>6.301191186772896</v>
      </c>
      <c r="F77">
        <f t="shared" si="19"/>
        <v>6.315922883984709</v>
      </c>
      <c r="G77" s="12">
        <f t="shared" si="20"/>
        <v>2.3379225887855846E-3</v>
      </c>
    </row>
    <row r="78" spans="3:7" x14ac:dyDescent="0.25">
      <c r="C78">
        <v>38</v>
      </c>
      <c r="D78" s="2">
        <f t="shared" ref="D78" si="57">$W$20</f>
        <v>0.18543231569788501</v>
      </c>
      <c r="E78" s="11">
        <f t="shared" si="22"/>
        <v>6.4866235024707812</v>
      </c>
      <c r="F78">
        <f t="shared" si="19"/>
        <v>6.4866235024707821</v>
      </c>
      <c r="G78" s="12">
        <f t="shared" si="20"/>
        <v>1.369246140710671E-16</v>
      </c>
    </row>
    <row r="79" spans="3:7" x14ac:dyDescent="0.25">
      <c r="C79">
        <v>39</v>
      </c>
      <c r="D79" s="2">
        <f t="shared" ref="D79" si="58">$K$20</f>
        <v>0.1559689212742614</v>
      </c>
      <c r="E79" s="11">
        <f t="shared" si="22"/>
        <v>6.6425924237450422</v>
      </c>
      <c r="F79">
        <f t="shared" si="19"/>
        <v>6.6573241209568552</v>
      </c>
      <c r="G79" s="12">
        <f t="shared" si="20"/>
        <v>2.217763227373716E-3</v>
      </c>
    </row>
    <row r="80" spans="3:7" x14ac:dyDescent="0.25">
      <c r="C80">
        <v>40</v>
      </c>
      <c r="D80" s="2">
        <f t="shared" ref="D80" si="59">$W$20</f>
        <v>0.18543231569788501</v>
      </c>
      <c r="E80" s="11">
        <f t="shared" si="22"/>
        <v>6.8280247394429274</v>
      </c>
      <c r="F80">
        <f t="shared" si="19"/>
        <v>6.8280247394429283</v>
      </c>
      <c r="G80" s="12">
        <f t="shared" si="20"/>
        <v>1.3007838336751375E-16</v>
      </c>
    </row>
    <row r="81" spans="3:7" x14ac:dyDescent="0.25">
      <c r="C81">
        <v>41</v>
      </c>
      <c r="D81" s="2">
        <f t="shared" ref="D81" si="60">$K$20</f>
        <v>0.1559689212742614</v>
      </c>
      <c r="E81" s="11">
        <f t="shared" si="22"/>
        <v>6.9839936607171884</v>
      </c>
      <c r="F81">
        <f t="shared" si="19"/>
        <v>6.9987253579290014</v>
      </c>
      <c r="G81" s="12">
        <f t="shared" si="20"/>
        <v>2.1093514581312202E-3</v>
      </c>
    </row>
    <row r="82" spans="3:7" x14ac:dyDescent="0.25">
      <c r="C82">
        <v>42</v>
      </c>
      <c r="D82" s="2">
        <f t="shared" ref="D82" si="61">$W$20</f>
        <v>0.18543231569788501</v>
      </c>
      <c r="E82" s="11">
        <f t="shared" si="22"/>
        <v>7.1694259764150736</v>
      </c>
      <c r="F82">
        <f t="shared" si="19"/>
        <v>7.1694259764150745</v>
      </c>
      <c r="G82" s="12">
        <f t="shared" si="20"/>
        <v>1.2388417463572737E-16</v>
      </c>
    </row>
    <row r="83" spans="3:7" x14ac:dyDescent="0.25">
      <c r="C83">
        <v>43</v>
      </c>
      <c r="D83" s="2">
        <f t="shared" ref="D83" si="62">$K$20</f>
        <v>0.1559689212742614</v>
      </c>
      <c r="E83" s="11">
        <f t="shared" si="22"/>
        <v>7.3253948976893346</v>
      </c>
      <c r="F83">
        <f t="shared" si="19"/>
        <v>7.3401265949011476</v>
      </c>
      <c r="G83" s="12">
        <f t="shared" si="20"/>
        <v>2.0110447856483277E-3</v>
      </c>
    </row>
    <row r="84" spans="3:7" x14ac:dyDescent="0.25">
      <c r="C84">
        <v>44</v>
      </c>
      <c r="D84" s="2">
        <f t="shared" ref="D84" si="63">$W$20</f>
        <v>0.18543231569788501</v>
      </c>
      <c r="E84" s="11">
        <f t="shared" si="22"/>
        <v>7.5108272133872198</v>
      </c>
      <c r="F84">
        <f t="shared" si="19"/>
        <v>7.5108272133872216</v>
      </c>
      <c r="G84" s="12">
        <f t="shared" si="20"/>
        <v>2.3650615157729772E-16</v>
      </c>
    </row>
    <row r="85" spans="3:7" x14ac:dyDescent="0.25">
      <c r="C85">
        <v>45</v>
      </c>
      <c r="D85" s="2">
        <f t="shared" ref="D85" si="64">$K$20</f>
        <v>0.1559689212742614</v>
      </c>
      <c r="E85" s="11">
        <f t="shared" si="22"/>
        <v>7.6667961346614808</v>
      </c>
      <c r="F85">
        <f t="shared" si="19"/>
        <v>7.6815278318732947</v>
      </c>
      <c r="G85" s="12">
        <f t="shared" si="20"/>
        <v>1.9214932747738114E-3</v>
      </c>
    </row>
    <row r="86" spans="3:7" x14ac:dyDescent="0.25">
      <c r="C86">
        <v>46</v>
      </c>
      <c r="D86" s="2">
        <f t="shared" ref="D86" si="65">$W$20</f>
        <v>0.18543231569788501</v>
      </c>
      <c r="E86" s="11">
        <f t="shared" si="22"/>
        <v>7.852228450359366</v>
      </c>
      <c r="F86">
        <f t="shared" si="19"/>
        <v>7.8522284503593678</v>
      </c>
      <c r="G86" s="12">
        <f t="shared" si="20"/>
        <v>2.2622327542176306E-16</v>
      </c>
    </row>
    <row r="87" spans="3:7" x14ac:dyDescent="0.25">
      <c r="C87">
        <v>47</v>
      </c>
      <c r="D87" s="2">
        <f t="shared" ref="D87" si="66">$K$20</f>
        <v>0.1559689212742614</v>
      </c>
      <c r="E87" s="11">
        <f t="shared" si="22"/>
        <v>8.0081973716336279</v>
      </c>
      <c r="F87">
        <f t="shared" si="19"/>
        <v>8.0229290688454409</v>
      </c>
      <c r="G87" s="12">
        <f t="shared" si="20"/>
        <v>1.8395771892430039E-3</v>
      </c>
    </row>
    <row r="88" spans="3:7" x14ac:dyDescent="0.25">
      <c r="C88">
        <v>48</v>
      </c>
      <c r="D88" s="2">
        <f t="shared" ref="D88" si="67">$W$20</f>
        <v>0.18543231569788501</v>
      </c>
      <c r="E88" s="11">
        <f t="shared" si="22"/>
        <v>8.1936296873315122</v>
      </c>
      <c r="F88">
        <f t="shared" si="19"/>
        <v>8.193629687331514</v>
      </c>
      <c r="G88" s="12">
        <f t="shared" si="20"/>
        <v>2.1679730561252292E-16</v>
      </c>
    </row>
    <row r="89" spans="3:7" x14ac:dyDescent="0.25">
      <c r="C89">
        <v>49</v>
      </c>
      <c r="D89" s="2">
        <f t="shared" ref="D89" si="68">$K$20</f>
        <v>0.1559689212742614</v>
      </c>
      <c r="E89" s="11">
        <f t="shared" si="22"/>
        <v>8.3495986086057741</v>
      </c>
      <c r="F89">
        <f t="shared" si="19"/>
        <v>8.3643303058175871</v>
      </c>
      <c r="G89" s="12">
        <f t="shared" si="20"/>
        <v>1.7643599294257472E-3</v>
      </c>
    </row>
    <row r="90" spans="3:7" x14ac:dyDescent="0.25">
      <c r="C90">
        <v>50</v>
      </c>
      <c r="D90" s="2">
        <f t="shared" ref="D90" si="69">$W$20</f>
        <v>0.18543231569788501</v>
      </c>
      <c r="E90" s="11">
        <f t="shared" si="22"/>
        <v>8.5350309243036584</v>
      </c>
      <c r="F90">
        <f t="shared" si="19"/>
        <v>8.5350309243036602</v>
      </c>
      <c r="G90" s="12">
        <f t="shared" si="20"/>
        <v>2.0812541338802201E-16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9.93</v>
      </c>
      <c r="E10" s="3">
        <v>6.54</v>
      </c>
      <c r="F10" s="3">
        <f>D10-E10</f>
        <v>3.3899999999999997</v>
      </c>
      <c r="G10" s="3">
        <f>AVERAGE(F10)</f>
        <v>3.3899999999999997</v>
      </c>
      <c r="H10" s="3">
        <f>G10-$F$20</f>
        <v>0.22799999999999976</v>
      </c>
      <c r="J10" s="2">
        <f>F10*$C$4/1000</f>
        <v>0.16048044529492128</v>
      </c>
      <c r="K10" s="2">
        <f>F10*$C$5/1000</f>
        <v>0.15854112237473647</v>
      </c>
      <c r="L10" s="2">
        <f>F10*$C$6/1000</f>
        <v>0.15663674178589784</v>
      </c>
      <c r="M10" s="10">
        <f>H10*$C$5/1000</f>
        <v>1.0662942743787575E-2</v>
      </c>
      <c r="O10" s="4">
        <v>1</v>
      </c>
      <c r="P10" s="3">
        <v>6.55</v>
      </c>
      <c r="Q10" s="3">
        <v>2.41</v>
      </c>
      <c r="R10" s="3">
        <f>P10-Q10</f>
        <v>4.1399999999999997</v>
      </c>
      <c r="S10" s="3">
        <f>AVERAGE(R10)</f>
        <v>4.1399999999999997</v>
      </c>
      <c r="T10" s="3">
        <f>S10-$R$20</f>
        <v>5.9000000000000163E-2</v>
      </c>
      <c r="V10" s="2">
        <f>R10*$C$4/1000</f>
        <v>0.19598496859025782</v>
      </c>
      <c r="W10" s="2">
        <f>R10*$C$5/1000</f>
        <v>0.1936165919266693</v>
      </c>
      <c r="X10" s="2">
        <f>R10*$C$6/1000</f>
        <v>0.1912908881987071</v>
      </c>
      <c r="Y10" s="10">
        <f>T10*$C$5/1000</f>
        <v>2.759270271418725E-3</v>
      </c>
      <c r="Z10" s="2">
        <f>AVERAGE(W10,K10)</f>
        <v>0.17607885715070287</v>
      </c>
      <c r="AA10" s="2">
        <f>Z10</f>
        <v>0.17607885715070287</v>
      </c>
      <c r="AB10" s="10">
        <f>AA10-$Z$20</f>
        <v>6.7111065076031207E-3</v>
      </c>
    </row>
    <row r="11" spans="1:28" x14ac:dyDescent="0.25">
      <c r="C11">
        <v>2</v>
      </c>
      <c r="D11" s="3">
        <v>9.82</v>
      </c>
      <c r="E11" s="3">
        <v>6.74</v>
      </c>
      <c r="F11" s="3">
        <f t="shared" ref="F11:F19" si="2">D11-E11</f>
        <v>3.08</v>
      </c>
      <c r="G11" s="3">
        <f>AVERAGE(F10:F11)</f>
        <v>3.2349999999999999</v>
      </c>
      <c r="H11" s="3">
        <f t="shared" ref="H11:H19" si="3">G11-$F$20</f>
        <v>7.2999999999999954E-2</v>
      </c>
      <c r="I11" s="3">
        <f>STDEVA(F10:F11)</f>
        <v>0.21920310216782946</v>
      </c>
      <c r="J11" s="2">
        <f t="shared" ref="J11:J20" si="4">F11*$C$4/1000</f>
        <v>0.14580524233284886</v>
      </c>
      <c r="K11" s="2">
        <f t="shared" ref="K11:K20" si="5">F11*$C$5/1000</f>
        <v>0.14404326162660425</v>
      </c>
      <c r="L11" s="2">
        <f t="shared" ref="L11:L20" si="6">F11*$C$6/1000</f>
        <v>0.14231302793527004</v>
      </c>
      <c r="M11" s="10">
        <f t="shared" ref="M11:M19" si="7">H11*$C$5/1000</f>
        <v>3.4140123697214619E-3</v>
      </c>
      <c r="O11" s="4">
        <v>2</v>
      </c>
      <c r="P11" s="3">
        <v>6.7</v>
      </c>
      <c r="Q11" s="3">
        <v>2.2799999999999998</v>
      </c>
      <c r="R11" s="3">
        <f t="shared" ref="R11:R19" si="8">P11-Q11</f>
        <v>4.42</v>
      </c>
      <c r="S11" s="3">
        <f>AVERAGE(R10:R11)</f>
        <v>4.2799999999999994</v>
      </c>
      <c r="T11" s="3">
        <f t="shared" ref="T11:T19" si="9">S11-$R$20</f>
        <v>0.19899999999999984</v>
      </c>
      <c r="U11" s="3">
        <f>STDEVA(R10:R11)</f>
        <v>0.19798989873223347</v>
      </c>
      <c r="V11" s="2">
        <f t="shared" ref="V11:V20" si="10">R11*$C$4/1000</f>
        <v>0.20923999062051685</v>
      </c>
      <c r="W11" s="2">
        <f t="shared" ref="W11:W20" si="11">R11*$C$5/1000</f>
        <v>0.20671143389272426</v>
      </c>
      <c r="X11" s="2">
        <f t="shared" ref="X11:X20" si="12">R11*$C$6/1000</f>
        <v>0.20422843619282255</v>
      </c>
      <c r="Y11" s="10">
        <f t="shared" ref="Y11:Y19" si="13">T11*$C$5/1000</f>
        <v>9.3066912544461748E-3</v>
      </c>
      <c r="Z11" s="2">
        <f t="shared" ref="Z11:Z20" si="14">AVERAGE(W11,K11)</f>
        <v>0.17537734775966424</v>
      </c>
      <c r="AA11" s="2">
        <f>AVERAGE(Z10:Z11)</f>
        <v>0.17572810245518355</v>
      </c>
      <c r="AB11" s="10">
        <f t="shared" ref="AB11:AB19" si="15">AA11-$Z$20</f>
        <v>6.3603518120838032E-3</v>
      </c>
    </row>
    <row r="12" spans="1:28" x14ac:dyDescent="0.25">
      <c r="C12">
        <v>3</v>
      </c>
      <c r="D12" s="3">
        <v>9.74</v>
      </c>
      <c r="E12" s="3">
        <v>6.73</v>
      </c>
      <c r="F12" s="3">
        <f t="shared" si="2"/>
        <v>3.01</v>
      </c>
      <c r="G12" s="3">
        <f>AVERAGE(F10:F12)</f>
        <v>3.16</v>
      </c>
      <c r="H12" s="3">
        <f t="shared" si="3"/>
        <v>-1.9999999999997797E-3</v>
      </c>
      <c r="I12" s="3">
        <f>STDEVA(F10:F12)</f>
        <v>0.20223748416156673</v>
      </c>
      <c r="J12" s="2">
        <f t="shared" si="4"/>
        <v>0.14249148682528409</v>
      </c>
      <c r="K12" s="2">
        <f t="shared" si="5"/>
        <v>0.14076955113509049</v>
      </c>
      <c r="L12" s="2">
        <f t="shared" si="6"/>
        <v>0.13907864093674116</v>
      </c>
      <c r="M12" s="10">
        <f t="shared" si="7"/>
        <v>-9.3534585471810629E-5</v>
      </c>
      <c r="O12" s="4">
        <v>3</v>
      </c>
      <c r="P12" s="3">
        <v>6.74</v>
      </c>
      <c r="Q12" s="3">
        <v>2.78</v>
      </c>
      <c r="R12" s="3">
        <f t="shared" si="8"/>
        <v>3.9600000000000004</v>
      </c>
      <c r="S12" s="3">
        <f>AVERAGE(R10:R12)</f>
        <v>4.1733333333333329</v>
      </c>
      <c r="T12" s="3">
        <f t="shared" si="9"/>
        <v>9.2333333333333378E-2</v>
      </c>
      <c r="U12" s="3">
        <f>STDEVA(R10:R12)</f>
        <v>0.23180451534284927</v>
      </c>
      <c r="V12" s="2">
        <f t="shared" si="10"/>
        <v>0.18746388299937708</v>
      </c>
      <c r="W12" s="2">
        <f t="shared" si="11"/>
        <v>0.18519847923420549</v>
      </c>
      <c r="X12" s="2">
        <f t="shared" si="12"/>
        <v>0.18297389305963291</v>
      </c>
      <c r="Y12" s="10">
        <f t="shared" si="13"/>
        <v>4.3181800292824025E-3</v>
      </c>
      <c r="Z12" s="2">
        <f t="shared" si="14"/>
        <v>0.162984015184648</v>
      </c>
      <c r="AA12" s="2">
        <f>AVERAGE(Z10:Z12)</f>
        <v>0.17148007336500504</v>
      </c>
      <c r="AB12" s="10">
        <f t="shared" si="15"/>
        <v>2.1123227219052854E-3</v>
      </c>
    </row>
    <row r="13" spans="1:28" x14ac:dyDescent="0.25">
      <c r="C13">
        <v>4</v>
      </c>
      <c r="D13" s="3">
        <v>7.75</v>
      </c>
      <c r="E13" s="3">
        <v>4.75</v>
      </c>
      <c r="F13" s="3">
        <f t="shared" si="2"/>
        <v>3</v>
      </c>
      <c r="G13" s="3">
        <f>AVERAGE(F10:F13)</f>
        <v>3.12</v>
      </c>
      <c r="H13" s="3">
        <f t="shared" si="3"/>
        <v>-4.1999999999999815E-2</v>
      </c>
      <c r="I13" s="3">
        <f>STDEVA(F10:F13)</f>
        <v>0.18348478592697168</v>
      </c>
      <c r="J13" s="2">
        <f t="shared" si="4"/>
        <v>0.14201809318134628</v>
      </c>
      <c r="K13" s="2">
        <f t="shared" si="5"/>
        <v>0.14030187820773138</v>
      </c>
      <c r="L13" s="2">
        <f t="shared" si="6"/>
        <v>0.13861658565123705</v>
      </c>
      <c r="M13" s="10">
        <f t="shared" si="7"/>
        <v>-1.964226294908231E-3</v>
      </c>
      <c r="O13" s="4">
        <v>4</v>
      </c>
      <c r="P13" s="3">
        <v>4.7699999999999996</v>
      </c>
      <c r="Q13" s="3">
        <v>0.72</v>
      </c>
      <c r="R13" s="3">
        <f t="shared" si="8"/>
        <v>4.05</v>
      </c>
      <c r="S13" s="3">
        <f>AVERAGE(R10:R13)</f>
        <v>4.1425000000000001</v>
      </c>
      <c r="T13" s="3">
        <f t="shared" si="9"/>
        <v>6.1500000000000554E-2</v>
      </c>
      <c r="U13" s="3">
        <f>STDEVA(R10:R13)</f>
        <v>0.19906029237394368</v>
      </c>
      <c r="V13" s="2">
        <f t="shared" si="10"/>
        <v>0.19172442579481744</v>
      </c>
      <c r="W13" s="2">
        <f t="shared" si="11"/>
        <v>0.18940753558043738</v>
      </c>
      <c r="X13" s="2">
        <f t="shared" si="12"/>
        <v>0.18713239062917</v>
      </c>
      <c r="Y13" s="10">
        <f t="shared" si="13"/>
        <v>2.8761885032585195E-3</v>
      </c>
      <c r="Z13" s="2">
        <f t="shared" si="14"/>
        <v>0.16485470689408438</v>
      </c>
      <c r="AA13" s="2">
        <f>AVERAGE(Z10:Z13)</f>
        <v>0.16982373174727489</v>
      </c>
      <c r="AB13" s="10">
        <f t="shared" si="15"/>
        <v>4.5598110417513493E-4</v>
      </c>
    </row>
    <row r="14" spans="1:28" x14ac:dyDescent="0.25">
      <c r="C14">
        <v>5</v>
      </c>
      <c r="D14" s="3">
        <v>8.15</v>
      </c>
      <c r="E14" s="3">
        <v>5.0199999999999996</v>
      </c>
      <c r="F14" s="3">
        <f t="shared" si="2"/>
        <v>3.1300000000000008</v>
      </c>
      <c r="G14" s="3">
        <f>AVERAGE(F10:F14)</f>
        <v>3.1220000000000003</v>
      </c>
      <c r="H14" s="3">
        <f t="shared" si="3"/>
        <v>-3.9999999999999591E-2</v>
      </c>
      <c r="I14" s="3">
        <f>STDEVA(F10:F14)</f>
        <v>0.15896540504147424</v>
      </c>
      <c r="J14" s="2">
        <f t="shared" si="4"/>
        <v>0.14817221055253799</v>
      </c>
      <c r="K14" s="2">
        <f t="shared" si="5"/>
        <v>0.14638162626339979</v>
      </c>
      <c r="L14" s="2">
        <f t="shared" si="6"/>
        <v>0.14462330436279069</v>
      </c>
      <c r="M14" s="10">
        <f t="shared" si="7"/>
        <v>-1.8706917094363994E-3</v>
      </c>
      <c r="O14" s="4">
        <v>5</v>
      </c>
      <c r="P14" s="3">
        <v>5.0199999999999996</v>
      </c>
      <c r="Q14" s="3">
        <v>1.36</v>
      </c>
      <c r="R14" s="3">
        <f t="shared" si="8"/>
        <v>3.6599999999999993</v>
      </c>
      <c r="S14" s="3">
        <f>AVERAGE(R10:R14)</f>
        <v>4.0460000000000003</v>
      </c>
      <c r="T14" s="3">
        <f t="shared" si="9"/>
        <v>-3.4999999999999254E-2</v>
      </c>
      <c r="U14" s="3">
        <f>STDEVA(R10:R14)</f>
        <v>0.27618834153526484</v>
      </c>
      <c r="V14" s="2">
        <f t="shared" si="10"/>
        <v>0.17326207368124241</v>
      </c>
      <c r="W14" s="2">
        <f t="shared" si="11"/>
        <v>0.17116829141343226</v>
      </c>
      <c r="X14" s="2">
        <f t="shared" si="12"/>
        <v>0.16911223449450916</v>
      </c>
      <c r="Y14" s="10">
        <f t="shared" si="13"/>
        <v>-1.6368552457568315E-3</v>
      </c>
      <c r="Z14" s="2">
        <f t="shared" si="14"/>
        <v>0.15877495883841602</v>
      </c>
      <c r="AA14" s="2">
        <f>AVERAGE(Z10:Z14)</f>
        <v>0.16761397716550311</v>
      </c>
      <c r="AB14" s="10">
        <f t="shared" si="15"/>
        <v>-1.7537734775966429E-3</v>
      </c>
    </row>
    <row r="15" spans="1:28" x14ac:dyDescent="0.25">
      <c r="C15">
        <v>6</v>
      </c>
      <c r="D15" s="3">
        <v>8.8000000000000007</v>
      </c>
      <c r="E15" s="3">
        <v>5.49</v>
      </c>
      <c r="F15" s="3">
        <f t="shared" si="2"/>
        <v>3.3100000000000005</v>
      </c>
      <c r="G15" s="3">
        <f>AVERAGE(F10:F15)</f>
        <v>3.1533333333333338</v>
      </c>
      <c r="H15" s="3">
        <f t="shared" si="3"/>
        <v>-8.6666666666661563E-3</v>
      </c>
      <c r="I15" s="3">
        <f>STDEVA(F10:F15)</f>
        <v>0.16157557571200751</v>
      </c>
      <c r="J15" s="2">
        <f t="shared" si="4"/>
        <v>0.15669329614341873</v>
      </c>
      <c r="K15" s="2">
        <f t="shared" si="5"/>
        <v>0.15479973895586366</v>
      </c>
      <c r="L15" s="2">
        <f t="shared" si="6"/>
        <v>0.15294029950186491</v>
      </c>
      <c r="M15" s="10">
        <f t="shared" si="7"/>
        <v>-4.0531653704453354E-4</v>
      </c>
      <c r="O15" s="4">
        <v>6</v>
      </c>
      <c r="P15" s="3">
        <v>5.48</v>
      </c>
      <c r="Q15" s="3">
        <v>1.28</v>
      </c>
      <c r="R15" s="3">
        <f t="shared" si="8"/>
        <v>4.2</v>
      </c>
      <c r="S15" s="3">
        <f>AVERAGE(R10:R15)</f>
        <v>4.0716666666666663</v>
      </c>
      <c r="T15" s="3">
        <f t="shared" si="9"/>
        <v>-9.3333333333331936E-3</v>
      </c>
      <c r="U15" s="3">
        <f>STDEVA(R10:R15)</f>
        <v>0.25490521114066456</v>
      </c>
      <c r="V15" s="2">
        <f t="shared" si="10"/>
        <v>0.19882533045388479</v>
      </c>
      <c r="W15" s="2">
        <f t="shared" si="11"/>
        <v>0.19642262949082395</v>
      </c>
      <c r="X15" s="2">
        <f t="shared" si="12"/>
        <v>0.19406321991173187</v>
      </c>
      <c r="Y15" s="10">
        <f t="shared" si="13"/>
        <v>-4.3649473220182451E-4</v>
      </c>
      <c r="Z15" s="2">
        <f t="shared" si="14"/>
        <v>0.17561118422334382</v>
      </c>
      <c r="AA15" s="2">
        <f>AVERAGE(Z10:Z15)</f>
        <v>0.16894684500847656</v>
      </c>
      <c r="AB15" s="10">
        <f t="shared" si="15"/>
        <v>-4.2090563462318653E-4</v>
      </c>
    </row>
    <row r="16" spans="1:28" x14ac:dyDescent="0.25">
      <c r="C16">
        <v>7</v>
      </c>
      <c r="D16" s="3">
        <v>4.8499999999999996</v>
      </c>
      <c r="E16" s="3">
        <v>1.72</v>
      </c>
      <c r="F16" s="3">
        <f t="shared" si="2"/>
        <v>3.13</v>
      </c>
      <c r="G16" s="3">
        <f>AVERAGE(F10:F16)</f>
        <v>3.15</v>
      </c>
      <c r="H16" s="3">
        <f t="shared" si="3"/>
        <v>-1.2000000000000011E-2</v>
      </c>
      <c r="I16" s="3">
        <f>STDEVA(F10:F16)</f>
        <v>0.14776106839534336</v>
      </c>
      <c r="J16" s="2">
        <f t="shared" si="4"/>
        <v>0.14817221055253793</v>
      </c>
      <c r="K16" s="2">
        <f t="shared" si="5"/>
        <v>0.14638162626339976</v>
      </c>
      <c r="L16" s="2">
        <f t="shared" si="6"/>
        <v>0.14462330436279064</v>
      </c>
      <c r="M16" s="10">
        <f t="shared" si="7"/>
        <v>-5.6120751283092604E-4</v>
      </c>
      <c r="O16" s="4">
        <v>7</v>
      </c>
      <c r="P16" s="3">
        <v>4.62</v>
      </c>
      <c r="Q16" s="3">
        <v>0.52</v>
      </c>
      <c r="R16" s="3">
        <f t="shared" si="8"/>
        <v>4.0999999999999996</v>
      </c>
      <c r="S16" s="3">
        <f>AVERAGE(R10:R16)</f>
        <v>4.0757142857142856</v>
      </c>
      <c r="T16" s="3">
        <f t="shared" si="9"/>
        <v>-5.2857142857138939E-3</v>
      </c>
      <c r="U16" s="3">
        <f>STDEVA(R10:R16)</f>
        <v>0.23294184845558524</v>
      </c>
      <c r="V16" s="2">
        <f t="shared" si="10"/>
        <v>0.19409139401450656</v>
      </c>
      <c r="W16" s="2">
        <f t="shared" si="11"/>
        <v>0.1917459002172329</v>
      </c>
      <c r="X16" s="2">
        <f t="shared" si="12"/>
        <v>0.18944266705669061</v>
      </c>
      <c r="Y16" s="10">
        <f t="shared" si="13"/>
        <v>-2.4719854731836556E-4</v>
      </c>
      <c r="Z16" s="2">
        <f t="shared" si="14"/>
        <v>0.16906376324031633</v>
      </c>
      <c r="AA16" s="2">
        <f>AVERAGE(Z10:Z16)</f>
        <v>0.16896354761302509</v>
      </c>
      <c r="AB16" s="10">
        <f t="shared" si="15"/>
        <v>-4.0420303007465685E-4</v>
      </c>
    </row>
    <row r="17" spans="3:28" x14ac:dyDescent="0.25">
      <c r="C17">
        <v>8</v>
      </c>
      <c r="D17" s="3">
        <v>9.44</v>
      </c>
      <c r="E17" s="3">
        <v>6.2</v>
      </c>
      <c r="F17" s="3">
        <f t="shared" si="2"/>
        <v>3.2399999999999993</v>
      </c>
      <c r="G17" s="3">
        <f>AVERAGE(F10:F17)</f>
        <v>3.1612499999999999</v>
      </c>
      <c r="H17" s="3">
        <f t="shared" si="3"/>
        <v>-7.5000000000002842E-4</v>
      </c>
      <c r="I17" s="3">
        <f>STDEVA(F10:F17)</f>
        <v>0.14045207621920619</v>
      </c>
      <c r="J17" s="2">
        <f t="shared" si="4"/>
        <v>0.15337954063585393</v>
      </c>
      <c r="K17" s="2">
        <f t="shared" si="5"/>
        <v>0.15152602846434987</v>
      </c>
      <c r="L17" s="2">
        <f t="shared" si="6"/>
        <v>0.14970591250333598</v>
      </c>
      <c r="M17" s="10">
        <f t="shared" si="7"/>
        <v>-3.5075469551934178E-5</v>
      </c>
      <c r="O17" s="4">
        <v>8</v>
      </c>
      <c r="P17" s="3">
        <v>6.2</v>
      </c>
      <c r="Q17" s="3">
        <v>1.94</v>
      </c>
      <c r="R17" s="3">
        <f t="shared" si="8"/>
        <v>4.26</v>
      </c>
      <c r="S17" s="3">
        <f>AVERAGE(R10:R17)</f>
        <v>4.0987499999999999</v>
      </c>
      <c r="T17" s="3">
        <f t="shared" si="9"/>
        <v>1.7750000000000377E-2</v>
      </c>
      <c r="U17" s="3">
        <f>STDEVA(R10:R17)</f>
        <v>0.22528949629944403</v>
      </c>
      <c r="V17" s="2">
        <f t="shared" si="10"/>
        <v>0.20166569231751169</v>
      </c>
      <c r="W17" s="2">
        <f t="shared" si="11"/>
        <v>0.19922866705497858</v>
      </c>
      <c r="X17" s="2">
        <f t="shared" si="12"/>
        <v>0.19683555162475658</v>
      </c>
      <c r="Y17" s="10">
        <f t="shared" si="13"/>
        <v>8.3011944606242835E-4</v>
      </c>
      <c r="Z17" s="2">
        <f t="shared" si="14"/>
        <v>0.17537734775966424</v>
      </c>
      <c r="AA17" s="2">
        <f>AVERAGE(Z10:Z17)</f>
        <v>0.16976527263135499</v>
      </c>
      <c r="AB17" s="10">
        <f t="shared" si="15"/>
        <v>3.9752198825523943E-4</v>
      </c>
    </row>
    <row r="18" spans="3:28" x14ac:dyDescent="0.25">
      <c r="C18">
        <v>9</v>
      </c>
      <c r="D18" s="3">
        <v>9.31</v>
      </c>
      <c r="E18" s="3">
        <v>6.04</v>
      </c>
      <c r="F18" s="3">
        <f t="shared" si="2"/>
        <v>3.2700000000000005</v>
      </c>
      <c r="G18" s="3">
        <f>AVERAGE(F10:F18)</f>
        <v>3.1733333333333333</v>
      </c>
      <c r="H18" s="3">
        <f t="shared" si="3"/>
        <v>1.1333333333333417E-2</v>
      </c>
      <c r="I18" s="3">
        <f>STDEVA(F10:F18)</f>
        <v>0.13629013170439011</v>
      </c>
      <c r="J18" s="2">
        <f t="shared" si="4"/>
        <v>0.15479972156766747</v>
      </c>
      <c r="K18" s="2">
        <f t="shared" si="5"/>
        <v>0.15292904724642725</v>
      </c>
      <c r="L18" s="2">
        <f t="shared" si="6"/>
        <v>0.15109207835984839</v>
      </c>
      <c r="M18" s="10">
        <f t="shared" si="7"/>
        <v>5.3002931767365594E-4</v>
      </c>
      <c r="O18" s="4">
        <v>9</v>
      </c>
      <c r="P18" s="3">
        <v>6.04</v>
      </c>
      <c r="Q18" s="3">
        <v>2.0299999999999998</v>
      </c>
      <c r="R18" s="3">
        <f t="shared" si="8"/>
        <v>4.01</v>
      </c>
      <c r="S18" s="3">
        <f>AVERAGE(R10:R18)</f>
        <v>4.0888888888888886</v>
      </c>
      <c r="T18" s="3">
        <f t="shared" si="9"/>
        <v>7.8888888888890563E-3</v>
      </c>
      <c r="U18" s="3">
        <f>STDEVA(R10:R18)</f>
        <v>0.2128053361904047</v>
      </c>
      <c r="V18" s="2">
        <f t="shared" si="10"/>
        <v>0.18983085121906618</v>
      </c>
      <c r="W18" s="2">
        <f t="shared" si="11"/>
        <v>0.18753684387100097</v>
      </c>
      <c r="X18" s="2">
        <f t="shared" si="12"/>
        <v>0.18528416948715348</v>
      </c>
      <c r="Y18" s="10">
        <f t="shared" si="13"/>
        <v>3.68941976027746E-4</v>
      </c>
      <c r="Z18" s="2">
        <f t="shared" si="14"/>
        <v>0.1702329455587141</v>
      </c>
      <c r="AA18" s="2">
        <f>AVERAGE(Z10:Z18)</f>
        <v>0.16981723628995046</v>
      </c>
      <c r="AB18" s="10">
        <f t="shared" si="15"/>
        <v>4.4948564685071135E-4</v>
      </c>
    </row>
    <row r="19" spans="3:28" x14ac:dyDescent="0.25">
      <c r="C19" s="5">
        <v>10</v>
      </c>
      <c r="D19" s="6">
        <v>9.4499999999999993</v>
      </c>
      <c r="E19" s="6">
        <v>6.39</v>
      </c>
      <c r="F19" s="6">
        <f t="shared" si="2"/>
        <v>3.0599999999999996</v>
      </c>
      <c r="G19" s="6">
        <f>AVERAGE(F10:F19)</f>
        <v>3.1619999999999999</v>
      </c>
      <c r="H19" s="6">
        <f t="shared" si="3"/>
        <v>0</v>
      </c>
      <c r="I19" s="6">
        <f>STDEVA(F10:F19)</f>
        <v>0.13339998334166148</v>
      </c>
      <c r="J19" s="7">
        <f t="shared" si="4"/>
        <v>0.14485845504497316</v>
      </c>
      <c r="K19" s="7">
        <f t="shared" si="5"/>
        <v>0.143107915771886</v>
      </c>
      <c r="L19" s="7">
        <f t="shared" si="6"/>
        <v>0.14138891736426176</v>
      </c>
      <c r="M19" s="10">
        <f t="shared" si="7"/>
        <v>0</v>
      </c>
      <c r="O19" s="8">
        <v>10</v>
      </c>
      <c r="P19" s="6">
        <v>6.4</v>
      </c>
      <c r="Q19" s="6">
        <v>2.39</v>
      </c>
      <c r="R19" s="6">
        <f t="shared" si="8"/>
        <v>4.01</v>
      </c>
      <c r="S19" s="6">
        <f>AVERAGE(R10:R19)</f>
        <v>4.0809999999999995</v>
      </c>
      <c r="T19" s="6">
        <f t="shared" si="9"/>
        <v>0</v>
      </c>
      <c r="U19" s="6">
        <f>STDEVA(R10:R19)</f>
        <v>0.20217978797759859</v>
      </c>
      <c r="V19" s="7">
        <f t="shared" si="10"/>
        <v>0.18983085121906618</v>
      </c>
      <c r="W19" s="7">
        <f t="shared" si="11"/>
        <v>0.18753684387100097</v>
      </c>
      <c r="X19" s="7">
        <f t="shared" si="12"/>
        <v>0.18528416948715348</v>
      </c>
      <c r="Y19" s="10">
        <f t="shared" si="13"/>
        <v>0</v>
      </c>
      <c r="Z19" s="7">
        <f t="shared" si="14"/>
        <v>0.16532237982144349</v>
      </c>
      <c r="AA19" s="2">
        <f>AVERAGE(Z10:Z19)</f>
        <v>0.16936775064309978</v>
      </c>
      <c r="AB19" s="10">
        <f t="shared" si="15"/>
        <v>0</v>
      </c>
    </row>
    <row r="20" spans="3:28" x14ac:dyDescent="0.25">
      <c r="F20" s="9">
        <f>AVERAGE(F10:F19)</f>
        <v>3.1619999999999999</v>
      </c>
      <c r="G20" s="9">
        <f>F20*46.7672</f>
        <v>147.87788639999999</v>
      </c>
      <c r="J20" s="10">
        <f t="shared" si="4"/>
        <v>0.14968707021313898</v>
      </c>
      <c r="K20" s="2">
        <f t="shared" si="5"/>
        <v>0.1478781796309489</v>
      </c>
      <c r="L20" s="10">
        <f t="shared" si="6"/>
        <v>0.14610188127640383</v>
      </c>
      <c r="R20" s="9">
        <f>AVERAGE(R10:R19)</f>
        <v>4.0809999999999995</v>
      </c>
      <c r="S20" s="9">
        <f>R20*46.7672</f>
        <v>190.85694319999999</v>
      </c>
      <c r="V20" s="10">
        <f t="shared" si="10"/>
        <v>0.19319194609102469</v>
      </c>
      <c r="W20" s="2">
        <f t="shared" si="11"/>
        <v>0.1908573216552506</v>
      </c>
      <c r="X20" s="10">
        <f t="shared" si="12"/>
        <v>0.18856476201423278</v>
      </c>
      <c r="Z20" s="2">
        <f t="shared" si="14"/>
        <v>0.16936775064309975</v>
      </c>
    </row>
    <row r="21" spans="3:28" x14ac:dyDescent="0.25">
      <c r="F21" s="3">
        <f>STDEVA(F10:F19)</f>
        <v>0.13339998334166148</v>
      </c>
      <c r="J21" s="10">
        <f>STDEVA(J10:J19)</f>
        <v>6.3150704215353725E-3</v>
      </c>
      <c r="K21" s="2">
        <f t="shared" ref="K21:L21" si="16">STDEVA(K10:K19)</f>
        <v>6.2387560719050668E-3</v>
      </c>
      <c r="L21" s="10">
        <f t="shared" si="16"/>
        <v>6.1638167389176718E-3</v>
      </c>
      <c r="R21" s="3">
        <f>STDEVA(R10:R19)</f>
        <v>0.20217978797759859</v>
      </c>
      <c r="V21" s="10">
        <f>STDEVA(V10:V19)</f>
        <v>9.5710626561291458E-3</v>
      </c>
      <c r="W21" s="2">
        <f t="shared" ref="W21:X21" si="17">STDEVA(W10:W19)</f>
        <v>9.4554013296326636E-3</v>
      </c>
      <c r="X21" s="10">
        <f t="shared" si="17"/>
        <v>9.341823965715243E-3</v>
      </c>
      <c r="Z21" s="2">
        <f t="shared" ref="Z21" si="18">STDEVA(Z10:Z19)</f>
        <v>6.2073684225846726E-3</v>
      </c>
    </row>
    <row r="22" spans="3:28" x14ac:dyDescent="0.25">
      <c r="Z22" s="2"/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0.1478781796309489</v>
      </c>
      <c r="E41" s="11">
        <f>$K$20</f>
        <v>0.1478781796309489</v>
      </c>
      <c r="F41">
        <f>C41*AVERAGE($K$20,$W$20)</f>
        <v>0.16936775064309975</v>
      </c>
      <c r="G41" s="12">
        <f>(F41-E41)/E41</f>
        <v>0.14531941808981649</v>
      </c>
    </row>
    <row r="42" spans="3:7" x14ac:dyDescent="0.25">
      <c r="C42">
        <v>2</v>
      </c>
      <c r="D42" s="2">
        <f>$W$20</f>
        <v>0.1908573216552506</v>
      </c>
      <c r="E42" s="11">
        <f>SUM(D42,E41)</f>
        <v>0.3387355012861995</v>
      </c>
      <c r="F42">
        <f t="shared" ref="F42:F90" si="19">C42*AVERAGE($K$20,$W$20)</f>
        <v>0.3387355012861995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0.1478781796309489</v>
      </c>
      <c r="E43" s="11">
        <f t="shared" ref="E43:E90" si="22">SUM(D43,E42)</f>
        <v>0.48661368091714841</v>
      </c>
      <c r="F43">
        <f t="shared" si="19"/>
        <v>0.50810325192929928</v>
      </c>
      <c r="G43" s="12">
        <f t="shared" si="20"/>
        <v>4.4161460836136507E-2</v>
      </c>
    </row>
    <row r="44" spans="3:7" x14ac:dyDescent="0.25">
      <c r="C44">
        <v>4</v>
      </c>
      <c r="D44" s="2">
        <f t="shared" ref="D44" si="23">$W$20</f>
        <v>0.1908573216552506</v>
      </c>
      <c r="E44" s="11">
        <f t="shared" si="22"/>
        <v>0.67747100257239901</v>
      </c>
      <c r="F44">
        <f t="shared" si="19"/>
        <v>0.67747100257239901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0.1478781796309489</v>
      </c>
      <c r="E45" s="11">
        <f t="shared" si="22"/>
        <v>0.82534918220334785</v>
      </c>
      <c r="F45">
        <f t="shared" si="19"/>
        <v>0.84683875321549873</v>
      </c>
      <c r="G45" s="12">
        <f t="shared" si="20"/>
        <v>2.6036944696282888E-2</v>
      </c>
    </row>
    <row r="46" spans="3:7" x14ac:dyDescent="0.25">
      <c r="C46">
        <v>6</v>
      </c>
      <c r="D46" s="2">
        <f t="shared" ref="D46" si="25">$W$20</f>
        <v>0.1908573216552506</v>
      </c>
      <c r="E46" s="11">
        <f t="shared" si="22"/>
        <v>1.0162065038585983</v>
      </c>
      <c r="F46">
        <f t="shared" si="19"/>
        <v>1.0162065038585986</v>
      </c>
      <c r="G46" s="12">
        <f t="shared" si="20"/>
        <v>2.1850342827163016E-16</v>
      </c>
    </row>
    <row r="47" spans="3:7" x14ac:dyDescent="0.25">
      <c r="C47">
        <v>7</v>
      </c>
      <c r="D47" s="2">
        <f t="shared" ref="D47" si="26">$K$20</f>
        <v>0.1478781796309489</v>
      </c>
      <c r="E47" s="11">
        <f t="shared" si="22"/>
        <v>1.1640846834895473</v>
      </c>
      <c r="F47">
        <f t="shared" si="19"/>
        <v>1.1855742545016983</v>
      </c>
      <c r="G47" s="12">
        <f t="shared" si="20"/>
        <v>1.8460487726487597E-2</v>
      </c>
    </row>
    <row r="48" spans="3:7" x14ac:dyDescent="0.25">
      <c r="C48">
        <v>8</v>
      </c>
      <c r="D48" s="2">
        <f t="shared" ref="D48" si="27">$W$20</f>
        <v>0.1908573216552506</v>
      </c>
      <c r="E48" s="11">
        <f t="shared" si="22"/>
        <v>1.3549420051447978</v>
      </c>
      <c r="F48">
        <f t="shared" si="19"/>
        <v>1.354942005144798</v>
      </c>
      <c r="G48" s="12">
        <f t="shared" si="20"/>
        <v>1.6387757120372261E-16</v>
      </c>
    </row>
    <row r="49" spans="3:7" x14ac:dyDescent="0.25">
      <c r="C49">
        <v>9</v>
      </c>
      <c r="D49" s="2">
        <f t="shared" ref="D49" si="28">$K$20</f>
        <v>0.1478781796309489</v>
      </c>
      <c r="E49" s="11">
        <f t="shared" si="22"/>
        <v>1.5028201847757467</v>
      </c>
      <c r="F49">
        <f t="shared" si="19"/>
        <v>1.5243097557878977</v>
      </c>
      <c r="G49" s="12">
        <f t="shared" si="20"/>
        <v>1.4299495861081807E-2</v>
      </c>
    </row>
    <row r="50" spans="3:7" x14ac:dyDescent="0.25">
      <c r="C50">
        <v>10</v>
      </c>
      <c r="D50" s="2">
        <f t="shared" ref="D50" si="29">$W$20</f>
        <v>0.1908573216552506</v>
      </c>
      <c r="E50" s="11">
        <f t="shared" si="22"/>
        <v>1.6936775064309972</v>
      </c>
      <c r="F50">
        <f t="shared" si="19"/>
        <v>1.6936775064309975</v>
      </c>
      <c r="G50" s="12">
        <f t="shared" si="20"/>
        <v>1.3110205696297811E-16</v>
      </c>
    </row>
    <row r="51" spans="3:7" x14ac:dyDescent="0.25">
      <c r="C51">
        <v>11</v>
      </c>
      <c r="D51" s="2">
        <f t="shared" ref="D51" si="30">$K$20</f>
        <v>0.1478781796309489</v>
      </c>
      <c r="E51" s="11">
        <f t="shared" si="22"/>
        <v>1.8415556860619462</v>
      </c>
      <c r="F51">
        <f t="shared" si="19"/>
        <v>1.8630452570740972</v>
      </c>
      <c r="G51" s="12">
        <f t="shared" si="20"/>
        <v>1.1669248546105666E-2</v>
      </c>
    </row>
    <row r="52" spans="3:7" x14ac:dyDescent="0.25">
      <c r="C52">
        <v>12</v>
      </c>
      <c r="D52" s="2">
        <f t="shared" ref="D52" si="31">$W$20</f>
        <v>0.1908573216552506</v>
      </c>
      <c r="E52" s="11">
        <f t="shared" si="22"/>
        <v>2.0324130077171967</v>
      </c>
      <c r="F52">
        <f t="shared" si="19"/>
        <v>2.0324130077171971</v>
      </c>
      <c r="G52" s="12">
        <f t="shared" si="20"/>
        <v>2.1850342827163016E-16</v>
      </c>
    </row>
    <row r="53" spans="3:7" x14ac:dyDescent="0.25">
      <c r="C53">
        <v>13</v>
      </c>
      <c r="D53" s="2">
        <f t="shared" ref="D53" si="32">$K$20</f>
        <v>0.1478781796309489</v>
      </c>
      <c r="E53" s="11">
        <f t="shared" si="22"/>
        <v>2.1802911873481454</v>
      </c>
      <c r="F53">
        <f t="shared" si="19"/>
        <v>2.2017807583602966</v>
      </c>
      <c r="G53" s="12">
        <f t="shared" si="20"/>
        <v>9.8562848562850185E-3</v>
      </c>
    </row>
    <row r="54" spans="3:7" x14ac:dyDescent="0.25">
      <c r="C54">
        <v>14</v>
      </c>
      <c r="D54" s="2">
        <f t="shared" ref="D54" si="33">$W$20</f>
        <v>0.1908573216552506</v>
      </c>
      <c r="E54" s="11">
        <f t="shared" si="22"/>
        <v>2.3711485090033961</v>
      </c>
      <c r="F54">
        <f t="shared" si="19"/>
        <v>2.3711485090033966</v>
      </c>
      <c r="G54" s="12">
        <f t="shared" si="20"/>
        <v>1.8728865280425443E-16</v>
      </c>
    </row>
    <row r="55" spans="3:7" x14ac:dyDescent="0.25">
      <c r="C55">
        <v>15</v>
      </c>
      <c r="D55" s="2">
        <f t="shared" ref="D55" si="34">$K$20</f>
        <v>0.1478781796309489</v>
      </c>
      <c r="E55" s="11">
        <f t="shared" si="22"/>
        <v>2.5190266886343449</v>
      </c>
      <c r="F55">
        <f t="shared" si="19"/>
        <v>2.5405162596464961</v>
      </c>
      <c r="G55" s="12">
        <f t="shared" si="20"/>
        <v>8.5309024747973108E-3</v>
      </c>
    </row>
    <row r="56" spans="3:7" x14ac:dyDescent="0.25">
      <c r="C56">
        <v>16</v>
      </c>
      <c r="D56" s="2">
        <f t="shared" ref="D56" si="35">$W$20</f>
        <v>0.1908573216552506</v>
      </c>
      <c r="E56" s="11">
        <f t="shared" si="22"/>
        <v>2.7098840102895956</v>
      </c>
      <c r="F56">
        <f t="shared" si="19"/>
        <v>2.709884010289596</v>
      </c>
      <c r="G56" s="12">
        <f t="shared" si="20"/>
        <v>1.6387757120372261E-16</v>
      </c>
    </row>
    <row r="57" spans="3:7" x14ac:dyDescent="0.25">
      <c r="C57">
        <v>17</v>
      </c>
      <c r="D57" s="2">
        <f t="shared" ref="D57" si="36">$K$20</f>
        <v>0.1478781796309489</v>
      </c>
      <c r="E57" s="11">
        <f t="shared" si="22"/>
        <v>2.8577621899205443</v>
      </c>
      <c r="F57">
        <f t="shared" si="19"/>
        <v>2.879251760932696</v>
      </c>
      <c r="G57" s="12">
        <f t="shared" si="20"/>
        <v>7.5197198311134274E-3</v>
      </c>
    </row>
    <row r="58" spans="3:7" x14ac:dyDescent="0.25">
      <c r="C58">
        <v>18</v>
      </c>
      <c r="D58" s="2">
        <f t="shared" ref="D58" si="37">$W$20</f>
        <v>0.1908573216552506</v>
      </c>
      <c r="E58" s="11">
        <f t="shared" si="22"/>
        <v>3.048619511575795</v>
      </c>
      <c r="F58">
        <f t="shared" si="19"/>
        <v>3.0486195115757955</v>
      </c>
      <c r="G58" s="12">
        <f t="shared" si="20"/>
        <v>1.4566895218108678E-16</v>
      </c>
    </row>
    <row r="59" spans="3:7" x14ac:dyDescent="0.25">
      <c r="C59">
        <v>19</v>
      </c>
      <c r="D59" s="2">
        <f t="shared" ref="D59" si="38">$K$20</f>
        <v>0.1478781796309489</v>
      </c>
      <c r="E59" s="11">
        <f t="shared" si="22"/>
        <v>3.1964976912067438</v>
      </c>
      <c r="F59">
        <f t="shared" si="19"/>
        <v>3.2179872622188954</v>
      </c>
      <c r="G59" s="12">
        <f t="shared" si="20"/>
        <v>6.7228489078116297E-3</v>
      </c>
    </row>
    <row r="60" spans="3:7" x14ac:dyDescent="0.25">
      <c r="C60">
        <v>20</v>
      </c>
      <c r="D60" s="2">
        <f t="shared" ref="D60" si="39">$W$20</f>
        <v>0.1908573216552506</v>
      </c>
      <c r="E60" s="11">
        <f t="shared" si="22"/>
        <v>3.3873550128619945</v>
      </c>
      <c r="F60">
        <f t="shared" si="19"/>
        <v>3.3873550128619949</v>
      </c>
      <c r="G60" s="12">
        <f t="shared" si="20"/>
        <v>1.3110205696297811E-16</v>
      </c>
    </row>
    <row r="61" spans="3:7" x14ac:dyDescent="0.25">
      <c r="C61">
        <v>21</v>
      </c>
      <c r="D61" s="2">
        <f t="shared" ref="D61" si="40">$K$20</f>
        <v>0.1478781796309489</v>
      </c>
      <c r="E61" s="11">
        <f t="shared" si="22"/>
        <v>3.5352331924929432</v>
      </c>
      <c r="F61">
        <f t="shared" si="19"/>
        <v>3.5567227635050949</v>
      </c>
      <c r="G61" s="12">
        <f t="shared" si="20"/>
        <v>6.0786855751933681E-3</v>
      </c>
    </row>
    <row r="62" spans="3:7" x14ac:dyDescent="0.25">
      <c r="C62">
        <v>22</v>
      </c>
      <c r="D62" s="2">
        <f t="shared" ref="D62" si="41">$W$20</f>
        <v>0.1908573216552506</v>
      </c>
      <c r="E62" s="11">
        <f t="shared" si="22"/>
        <v>3.7260905141481939</v>
      </c>
      <c r="F62">
        <f t="shared" si="19"/>
        <v>3.7260905141481944</v>
      </c>
      <c r="G62" s="12">
        <f t="shared" si="20"/>
        <v>1.1918368814816192E-16</v>
      </c>
    </row>
    <row r="63" spans="3:7" x14ac:dyDescent="0.25">
      <c r="C63">
        <v>23</v>
      </c>
      <c r="D63" s="2">
        <f t="shared" ref="D63" si="42">$K$20</f>
        <v>0.1478781796309489</v>
      </c>
      <c r="E63" s="11">
        <f t="shared" si="22"/>
        <v>3.8739686937791427</v>
      </c>
      <c r="F63">
        <f t="shared" si="19"/>
        <v>3.8954582647912943</v>
      </c>
      <c r="G63" s="12">
        <f t="shared" si="20"/>
        <v>5.5471720890929808E-3</v>
      </c>
    </row>
    <row r="64" spans="3:7" x14ac:dyDescent="0.25">
      <c r="C64">
        <v>24</v>
      </c>
      <c r="D64" s="2">
        <f t="shared" ref="D64" si="43">$W$20</f>
        <v>0.1908573216552506</v>
      </c>
      <c r="E64" s="11">
        <f t="shared" si="22"/>
        <v>4.0648260154343934</v>
      </c>
      <c r="F64">
        <f t="shared" si="19"/>
        <v>4.0648260154343943</v>
      </c>
      <c r="G64" s="12">
        <f t="shared" si="20"/>
        <v>2.1850342827163016E-16</v>
      </c>
    </row>
    <row r="65" spans="3:7" x14ac:dyDescent="0.25">
      <c r="C65">
        <v>25</v>
      </c>
      <c r="D65" s="2">
        <f t="shared" ref="D65" si="44">$K$20</f>
        <v>0.1478781796309489</v>
      </c>
      <c r="E65" s="11">
        <f t="shared" si="22"/>
        <v>4.2127041950653421</v>
      </c>
      <c r="F65">
        <f t="shared" si="19"/>
        <v>4.2341937660774942</v>
      </c>
      <c r="G65" s="12">
        <f t="shared" si="20"/>
        <v>5.1011345722598925E-3</v>
      </c>
    </row>
    <row r="66" spans="3:7" x14ac:dyDescent="0.25">
      <c r="C66">
        <v>26</v>
      </c>
      <c r="D66" s="2">
        <f t="shared" ref="D66" si="45">$W$20</f>
        <v>0.1908573216552506</v>
      </c>
      <c r="E66" s="11">
        <f t="shared" si="22"/>
        <v>4.4035615167205924</v>
      </c>
      <c r="F66">
        <f t="shared" si="19"/>
        <v>4.4035615167205933</v>
      </c>
      <c r="G66" s="12">
        <f t="shared" si="20"/>
        <v>2.0169547225073556E-16</v>
      </c>
    </row>
    <row r="67" spans="3:7" x14ac:dyDescent="0.25">
      <c r="C67">
        <v>27</v>
      </c>
      <c r="D67" s="2">
        <f t="shared" ref="D67" si="46">$K$20</f>
        <v>0.1478781796309489</v>
      </c>
      <c r="E67" s="11">
        <f t="shared" si="22"/>
        <v>4.5514396963515411</v>
      </c>
      <c r="F67">
        <f t="shared" si="19"/>
        <v>4.5729292673636932</v>
      </c>
      <c r="G67" s="12">
        <f t="shared" si="20"/>
        <v>4.7214886817852943E-3</v>
      </c>
    </row>
    <row r="68" spans="3:7" x14ac:dyDescent="0.25">
      <c r="C68">
        <v>28</v>
      </c>
      <c r="D68" s="2">
        <f t="shared" ref="D68" si="47">$W$20</f>
        <v>0.1908573216552506</v>
      </c>
      <c r="E68" s="11">
        <f t="shared" si="22"/>
        <v>4.7422970180067914</v>
      </c>
      <c r="F68">
        <f t="shared" si="19"/>
        <v>4.7422970180067932</v>
      </c>
      <c r="G68" s="12">
        <f t="shared" si="20"/>
        <v>3.7457730560850892E-16</v>
      </c>
    </row>
    <row r="69" spans="3:7" x14ac:dyDescent="0.25">
      <c r="C69">
        <v>29</v>
      </c>
      <c r="D69" s="2">
        <f t="shared" ref="D69" si="48">$K$20</f>
        <v>0.1478781796309489</v>
      </c>
      <c r="E69" s="11">
        <f t="shared" si="22"/>
        <v>4.8901751976377401</v>
      </c>
      <c r="F69">
        <f t="shared" si="19"/>
        <v>4.9116647686498931</v>
      </c>
      <c r="G69" s="12">
        <f t="shared" si="20"/>
        <v>4.39443785624159E-3</v>
      </c>
    </row>
    <row r="70" spans="3:7" x14ac:dyDescent="0.25">
      <c r="C70">
        <v>30</v>
      </c>
      <c r="D70" s="2">
        <f t="shared" ref="D70" si="49">$W$20</f>
        <v>0.1908573216552506</v>
      </c>
      <c r="E70" s="11">
        <f t="shared" si="22"/>
        <v>5.0810325192929904</v>
      </c>
      <c r="F70">
        <f t="shared" si="19"/>
        <v>5.0810325192929922</v>
      </c>
      <c r="G70" s="12">
        <f t="shared" si="20"/>
        <v>3.4960548523460837E-16</v>
      </c>
    </row>
    <row r="71" spans="3:7" x14ac:dyDescent="0.25">
      <c r="C71">
        <v>31</v>
      </c>
      <c r="D71" s="2">
        <f t="shared" ref="D71" si="50">$K$20</f>
        <v>0.1478781796309489</v>
      </c>
      <c r="E71" s="11">
        <f t="shared" si="22"/>
        <v>5.2289106989239391</v>
      </c>
      <c r="F71">
        <f t="shared" si="19"/>
        <v>5.2504002699360921</v>
      </c>
      <c r="G71" s="12">
        <f t="shared" si="20"/>
        <v>4.1097605695532991E-3</v>
      </c>
    </row>
    <row r="72" spans="3:7" x14ac:dyDescent="0.25">
      <c r="C72">
        <v>32</v>
      </c>
      <c r="D72" s="2">
        <f t="shared" ref="D72" si="51">$W$20</f>
        <v>0.1908573216552506</v>
      </c>
      <c r="E72" s="11">
        <f t="shared" si="22"/>
        <v>5.4197680205791894</v>
      </c>
      <c r="F72">
        <f t="shared" si="19"/>
        <v>5.419768020579192</v>
      </c>
      <c r="G72" s="12">
        <f t="shared" si="20"/>
        <v>4.9163271361116804E-16</v>
      </c>
    </row>
    <row r="73" spans="3:7" x14ac:dyDescent="0.25">
      <c r="C73">
        <v>33</v>
      </c>
      <c r="D73" s="2">
        <f t="shared" ref="D73" si="52">$K$20</f>
        <v>0.1478781796309489</v>
      </c>
      <c r="E73" s="11">
        <f t="shared" si="22"/>
        <v>5.5676462002101381</v>
      </c>
      <c r="F73">
        <f t="shared" si="19"/>
        <v>5.589135771222292</v>
      </c>
      <c r="G73" s="12">
        <f t="shared" si="20"/>
        <v>3.8597228055444327E-3</v>
      </c>
    </row>
    <row r="74" spans="3:7" x14ac:dyDescent="0.25">
      <c r="C74">
        <v>34</v>
      </c>
      <c r="D74" s="2">
        <f t="shared" ref="D74" si="53">$W$20</f>
        <v>0.1908573216552506</v>
      </c>
      <c r="E74" s="11">
        <f t="shared" si="22"/>
        <v>5.7585035218653884</v>
      </c>
      <c r="F74">
        <f t="shared" si="19"/>
        <v>5.7585035218653919</v>
      </c>
      <c r="G74" s="12">
        <f t="shared" si="20"/>
        <v>6.169508562963678E-16</v>
      </c>
    </row>
    <row r="75" spans="3:7" x14ac:dyDescent="0.25">
      <c r="C75">
        <v>35</v>
      </c>
      <c r="D75" s="2">
        <f t="shared" ref="D75" si="54">$K$20</f>
        <v>0.1478781796309489</v>
      </c>
      <c r="E75" s="11">
        <f t="shared" si="22"/>
        <v>5.9063817014963371</v>
      </c>
      <c r="F75">
        <f t="shared" si="19"/>
        <v>5.927871272508491</v>
      </c>
      <c r="G75" s="12">
        <f t="shared" si="20"/>
        <v>3.6383647549750558E-3</v>
      </c>
    </row>
    <row r="76" spans="3:7" x14ac:dyDescent="0.25">
      <c r="C76">
        <v>36</v>
      </c>
      <c r="D76" s="2">
        <f t="shared" ref="D76" si="55">$W$20</f>
        <v>0.1908573216552506</v>
      </c>
      <c r="E76" s="11">
        <f t="shared" si="22"/>
        <v>6.0972390231515874</v>
      </c>
      <c r="F76">
        <f t="shared" si="19"/>
        <v>6.0972390231515909</v>
      </c>
      <c r="G76" s="12">
        <f t="shared" si="20"/>
        <v>5.8267580872434733E-16</v>
      </c>
    </row>
    <row r="77" spans="3:7" x14ac:dyDescent="0.25">
      <c r="C77">
        <v>37</v>
      </c>
      <c r="D77" s="2">
        <f t="shared" ref="D77" si="56">$K$20</f>
        <v>0.1478781796309489</v>
      </c>
      <c r="E77" s="11">
        <f t="shared" si="22"/>
        <v>6.2451172027825361</v>
      </c>
      <c r="F77">
        <f t="shared" si="19"/>
        <v>6.2666067737946909</v>
      </c>
      <c r="G77" s="12">
        <f t="shared" si="20"/>
        <v>3.4410196501324266E-3</v>
      </c>
    </row>
    <row r="78" spans="3:7" x14ac:dyDescent="0.25">
      <c r="C78">
        <v>38</v>
      </c>
      <c r="D78" s="2">
        <f t="shared" ref="D78" si="57">$W$20</f>
        <v>0.1908573216552506</v>
      </c>
      <c r="E78" s="11">
        <f t="shared" si="22"/>
        <v>6.4359745244377864</v>
      </c>
      <c r="F78">
        <f t="shared" si="19"/>
        <v>6.4359745244377908</v>
      </c>
      <c r="G78" s="12">
        <f t="shared" si="20"/>
        <v>6.9001082612093772E-16</v>
      </c>
    </row>
    <row r="79" spans="3:7" x14ac:dyDescent="0.25">
      <c r="C79">
        <v>39</v>
      </c>
      <c r="D79" s="2">
        <f t="shared" ref="D79" si="58">$K$20</f>
        <v>0.1478781796309489</v>
      </c>
      <c r="E79" s="11">
        <f t="shared" si="22"/>
        <v>6.5838527040687351</v>
      </c>
      <c r="F79">
        <f t="shared" si="19"/>
        <v>6.6053422750808899</v>
      </c>
      <c r="G79" s="12">
        <f t="shared" si="20"/>
        <v>3.2639811335503431E-3</v>
      </c>
    </row>
    <row r="80" spans="3:7" x14ac:dyDescent="0.25">
      <c r="C80">
        <v>40</v>
      </c>
      <c r="D80" s="2">
        <f t="shared" ref="D80" si="59">$W$20</f>
        <v>0.1908573216552506</v>
      </c>
      <c r="E80" s="11">
        <f t="shared" si="22"/>
        <v>6.7747100257239854</v>
      </c>
      <c r="F80">
        <f t="shared" si="19"/>
        <v>6.7747100257239898</v>
      </c>
      <c r="G80" s="12">
        <f t="shared" si="20"/>
        <v>6.5551028481489085E-16</v>
      </c>
    </row>
    <row r="81" spans="3:7" x14ac:dyDescent="0.25">
      <c r="C81">
        <v>41</v>
      </c>
      <c r="D81" s="2">
        <f t="shared" ref="D81" si="60">$K$20</f>
        <v>0.1478781796309489</v>
      </c>
      <c r="E81" s="11">
        <f t="shared" si="22"/>
        <v>6.9225882053549341</v>
      </c>
      <c r="F81">
        <f t="shared" si="19"/>
        <v>6.9440777763670898</v>
      </c>
      <c r="G81" s="12">
        <f t="shared" si="20"/>
        <v>3.1042682844448985E-3</v>
      </c>
    </row>
    <row r="82" spans="3:7" x14ac:dyDescent="0.25">
      <c r="C82">
        <v>42</v>
      </c>
      <c r="D82" s="2">
        <f t="shared" ref="D82" si="61">$W$20</f>
        <v>0.1908573216552506</v>
      </c>
      <c r="E82" s="11">
        <f t="shared" si="22"/>
        <v>7.1134455270101844</v>
      </c>
      <c r="F82">
        <f t="shared" si="19"/>
        <v>7.1134455270101897</v>
      </c>
      <c r="G82" s="12">
        <f t="shared" si="20"/>
        <v>7.4915461121701813E-16</v>
      </c>
    </row>
    <row r="83" spans="3:7" x14ac:dyDescent="0.25">
      <c r="C83">
        <v>43</v>
      </c>
      <c r="D83" s="2">
        <f t="shared" ref="D83" si="62">$K$20</f>
        <v>0.1478781796309489</v>
      </c>
      <c r="E83" s="11">
        <f t="shared" si="22"/>
        <v>7.2613237066411331</v>
      </c>
      <c r="F83">
        <f t="shared" si="19"/>
        <v>7.2828132776532897</v>
      </c>
      <c r="G83" s="12">
        <f t="shared" si="20"/>
        <v>2.9594564132297799E-3</v>
      </c>
    </row>
    <row r="84" spans="3:7" x14ac:dyDescent="0.25">
      <c r="C84">
        <v>44</v>
      </c>
      <c r="D84" s="2">
        <f t="shared" ref="D84" si="63">$W$20</f>
        <v>0.1908573216552506</v>
      </c>
      <c r="E84" s="11">
        <f t="shared" si="22"/>
        <v>7.4521810282963834</v>
      </c>
      <c r="F84">
        <f t="shared" si="19"/>
        <v>7.4521810282963887</v>
      </c>
      <c r="G84" s="12">
        <f t="shared" si="20"/>
        <v>7.1510212888897189E-16</v>
      </c>
    </row>
    <row r="85" spans="3:7" x14ac:dyDescent="0.25">
      <c r="C85">
        <v>45</v>
      </c>
      <c r="D85" s="2">
        <f t="shared" ref="D85" si="64">$K$20</f>
        <v>0.1478781796309489</v>
      </c>
      <c r="E85" s="11">
        <f t="shared" si="22"/>
        <v>7.6000592079273321</v>
      </c>
      <c r="F85">
        <f t="shared" si="19"/>
        <v>7.6215487789394887</v>
      </c>
      <c r="G85" s="12">
        <f t="shared" si="20"/>
        <v>2.8275531050786533E-3</v>
      </c>
    </row>
    <row r="86" spans="3:7" x14ac:dyDescent="0.25">
      <c r="C86">
        <v>46</v>
      </c>
      <c r="D86" s="2">
        <f t="shared" ref="D86" si="65">$W$20</f>
        <v>0.1908573216552506</v>
      </c>
      <c r="E86" s="11">
        <f t="shared" si="22"/>
        <v>7.7909165295825824</v>
      </c>
      <c r="F86">
        <f t="shared" si="19"/>
        <v>7.7909165295825886</v>
      </c>
      <c r="G86" s="12">
        <f t="shared" si="20"/>
        <v>7.9801252064421504E-16</v>
      </c>
    </row>
    <row r="87" spans="3:7" x14ac:dyDescent="0.25">
      <c r="C87">
        <v>47</v>
      </c>
      <c r="D87" s="2">
        <f t="shared" ref="D87" si="66">$K$20</f>
        <v>0.1478781796309489</v>
      </c>
      <c r="E87" s="11">
        <f t="shared" si="22"/>
        <v>7.9387947092135311</v>
      </c>
      <c r="F87">
        <f t="shared" si="19"/>
        <v>7.9602842802256886</v>
      </c>
      <c r="G87" s="12">
        <f t="shared" si="20"/>
        <v>2.7069059976090912E-3</v>
      </c>
    </row>
    <row r="88" spans="3:7" x14ac:dyDescent="0.25">
      <c r="C88">
        <v>48</v>
      </c>
      <c r="D88" s="2">
        <f t="shared" ref="D88" si="67">$W$20</f>
        <v>0.1908573216552506</v>
      </c>
      <c r="E88" s="11">
        <f t="shared" si="22"/>
        <v>8.1296520308687814</v>
      </c>
      <c r="F88">
        <f t="shared" si="19"/>
        <v>8.1296520308687885</v>
      </c>
      <c r="G88" s="12">
        <f t="shared" si="20"/>
        <v>8.7401371308652124E-16</v>
      </c>
    </row>
    <row r="89" spans="3:7" x14ac:dyDescent="0.25">
      <c r="C89">
        <v>49</v>
      </c>
      <c r="D89" s="2">
        <f t="shared" ref="D89" si="68">$K$20</f>
        <v>0.1478781796309489</v>
      </c>
      <c r="E89" s="11">
        <f t="shared" si="22"/>
        <v>8.2775302104997301</v>
      </c>
      <c r="F89">
        <f t="shared" si="19"/>
        <v>8.2990197815118876</v>
      </c>
      <c r="G89" s="12">
        <f t="shared" si="20"/>
        <v>2.5961332022562391E-3</v>
      </c>
    </row>
    <row r="90" spans="3:7" x14ac:dyDescent="0.25">
      <c r="C90">
        <v>50</v>
      </c>
      <c r="D90" s="2">
        <f t="shared" ref="D90" si="69">$W$20</f>
        <v>0.1908573216552506</v>
      </c>
      <c r="E90" s="11">
        <f t="shared" si="22"/>
        <v>8.4683875321549813</v>
      </c>
      <c r="F90">
        <f t="shared" si="19"/>
        <v>8.4683875321549884</v>
      </c>
      <c r="G90" s="12">
        <f t="shared" si="20"/>
        <v>8.3905316456306032E-16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10.81</v>
      </c>
      <c r="E10" s="3">
        <v>6.75</v>
      </c>
      <c r="F10" s="3">
        <f>D10-E10</f>
        <v>4.0600000000000005</v>
      </c>
      <c r="G10" s="3">
        <f>AVERAGE(F10)</f>
        <v>4.0600000000000005</v>
      </c>
      <c r="H10" s="3">
        <f>G10-$F$20</f>
        <v>0.11000000000000121</v>
      </c>
      <c r="J10" s="2">
        <f>F10*$C$4/1000</f>
        <v>0.19219781943875533</v>
      </c>
      <c r="K10" s="2">
        <f>F10*$C$5/1000</f>
        <v>0.18987520850779652</v>
      </c>
      <c r="L10" s="2">
        <f>F10*$C$6/1000</f>
        <v>0.18759444591467414</v>
      </c>
      <c r="M10" s="10">
        <f>H10*$C$5/1000</f>
        <v>5.144402200950208E-3</v>
      </c>
      <c r="O10" s="4">
        <v>1</v>
      </c>
      <c r="P10" s="3">
        <v>6.76</v>
      </c>
      <c r="Q10" s="3">
        <v>3.62</v>
      </c>
      <c r="R10" s="3">
        <f>P10-Q10</f>
        <v>3.1399999999999997</v>
      </c>
      <c r="S10" s="3">
        <f>AVERAGE(R10)</f>
        <v>3.1399999999999997</v>
      </c>
      <c r="T10" s="3">
        <f>S10-$R$20</f>
        <v>-0.19500000000000028</v>
      </c>
      <c r="V10" s="2">
        <f>R10*$C$4/1000</f>
        <v>0.14864560419647574</v>
      </c>
      <c r="W10" s="2">
        <f>R10*$C$5/1000</f>
        <v>0.14684929919075884</v>
      </c>
      <c r="X10" s="2">
        <f>R10*$C$6/1000</f>
        <v>0.14508535964829475</v>
      </c>
      <c r="Y10" s="10">
        <f>T10*$C$5/1000</f>
        <v>-9.1196220835025547E-3</v>
      </c>
      <c r="Z10" s="2">
        <f>AVERAGE(W10,K10)</f>
        <v>0.16836225384927767</v>
      </c>
      <c r="AA10" s="2">
        <f>Z10</f>
        <v>0.16836225384927767</v>
      </c>
      <c r="AB10" s="10">
        <f>AA10-$Z$20</f>
        <v>-1.9876099412761972E-3</v>
      </c>
    </row>
    <row r="11" spans="1:28" x14ac:dyDescent="0.25">
      <c r="C11">
        <v>2</v>
      </c>
      <c r="D11" s="3">
        <v>8.5399999999999991</v>
      </c>
      <c r="E11" s="3">
        <v>4.6900000000000004</v>
      </c>
      <c r="F11" s="3">
        <f t="shared" ref="F11:F19" si="2">D11-E11</f>
        <v>3.8499999999999988</v>
      </c>
      <c r="G11" s="3">
        <f>AVERAGE(F10:F11)</f>
        <v>3.9549999999999996</v>
      </c>
      <c r="H11" s="3">
        <f t="shared" ref="H11:H19" si="3">G11-$F$20</f>
        <v>5.0000000000003375E-3</v>
      </c>
      <c r="I11" s="3">
        <f>STDEVA(F10:F11)</f>
        <v>0.1484924240491762</v>
      </c>
      <c r="J11" s="2">
        <f t="shared" ref="J11:J20" si="4">F11*$C$4/1000</f>
        <v>0.18225655291606099</v>
      </c>
      <c r="K11" s="2">
        <f t="shared" ref="K11:K20" si="5">F11*$C$5/1000</f>
        <v>0.18005407703325524</v>
      </c>
      <c r="L11" s="2">
        <f t="shared" ref="L11:L20" si="6">F11*$C$6/1000</f>
        <v>0.17789128491908746</v>
      </c>
      <c r="M11" s="10">
        <f t="shared" ref="M11:M19" si="7">H11*$C$5/1000</f>
        <v>2.3383646367956812E-4</v>
      </c>
      <c r="O11" s="4">
        <v>2</v>
      </c>
      <c r="P11" s="3">
        <v>4.6900000000000004</v>
      </c>
      <c r="Q11" s="3">
        <v>1.69</v>
      </c>
      <c r="R11" s="3">
        <f t="shared" ref="R11:R19" si="8">P11-Q11</f>
        <v>3.0000000000000004</v>
      </c>
      <c r="S11" s="3">
        <f>AVERAGE(R10:R11)</f>
        <v>3.0700000000000003</v>
      </c>
      <c r="T11" s="3">
        <f t="shared" ref="T11:T19" si="9">S11-$R$20</f>
        <v>-0.26499999999999968</v>
      </c>
      <c r="U11" s="3">
        <f>STDEVA(R10:R11)</f>
        <v>9.8994949366116108E-2</v>
      </c>
      <c r="V11" s="2">
        <f t="shared" ref="V11:V20" si="10">R11*$C$4/1000</f>
        <v>0.14201809318134631</v>
      </c>
      <c r="W11" s="2">
        <f t="shared" ref="W11:W20" si="11">R11*$C$5/1000</f>
        <v>0.14030187820773141</v>
      </c>
      <c r="X11" s="2">
        <f t="shared" ref="X11:X20" si="12">R11*$C$6/1000</f>
        <v>0.13861658565123705</v>
      </c>
      <c r="Y11" s="10">
        <f t="shared" ref="Y11:Y19" si="13">T11*$C$5/1000</f>
        <v>-1.2393332575016259E-2</v>
      </c>
      <c r="Z11" s="2">
        <f t="shared" ref="Z11:Z20" si="14">AVERAGE(W11,K11)</f>
        <v>0.16017797762049332</v>
      </c>
      <c r="AA11" s="2">
        <f>AVERAGE(Z10:Z11)</f>
        <v>0.16427011573488548</v>
      </c>
      <c r="AB11" s="10">
        <f t="shared" ref="AB11:AB19" si="15">AA11-$Z$20</f>
        <v>-6.0797480556683825E-3</v>
      </c>
    </row>
    <row r="12" spans="1:28" x14ac:dyDescent="0.25">
      <c r="C12">
        <v>3</v>
      </c>
      <c r="D12" s="3">
        <v>9.11</v>
      </c>
      <c r="E12" s="3">
        <v>5.51</v>
      </c>
      <c r="F12" s="3">
        <f t="shared" si="2"/>
        <v>3.5999999999999996</v>
      </c>
      <c r="G12" s="3">
        <f>AVERAGE(F10:F12)</f>
        <v>3.836666666666666</v>
      </c>
      <c r="H12" s="3">
        <f t="shared" si="3"/>
        <v>-0.11333333333333329</v>
      </c>
      <c r="I12" s="3">
        <f>STDEVA(F10:F12)</f>
        <v>0.23028967265887873</v>
      </c>
      <c r="J12" s="2">
        <f t="shared" si="4"/>
        <v>0.17042171181761551</v>
      </c>
      <c r="K12" s="2">
        <f t="shared" si="5"/>
        <v>0.16836225384927767</v>
      </c>
      <c r="L12" s="2">
        <f t="shared" si="6"/>
        <v>0.16633990278148442</v>
      </c>
      <c r="M12" s="10">
        <f t="shared" si="7"/>
        <v>-5.3002931767365171E-3</v>
      </c>
      <c r="O12" s="4">
        <v>3</v>
      </c>
      <c r="P12" s="3">
        <v>5.52</v>
      </c>
      <c r="Q12" s="3">
        <v>2.13</v>
      </c>
      <c r="R12" s="3">
        <f t="shared" si="8"/>
        <v>3.3899999999999997</v>
      </c>
      <c r="S12" s="3">
        <f>AVERAGE(R10:R12)</f>
        <v>3.1766666666666672</v>
      </c>
      <c r="T12" s="3">
        <f t="shared" si="9"/>
        <v>-0.15833333333333277</v>
      </c>
      <c r="U12" s="3">
        <f>STDEVA(R10:R12)</f>
        <v>0.19756855350316557</v>
      </c>
      <c r="V12" s="2">
        <f t="shared" si="10"/>
        <v>0.16048044529492128</v>
      </c>
      <c r="W12" s="2">
        <f t="shared" si="11"/>
        <v>0.15854112237473647</v>
      </c>
      <c r="X12" s="2">
        <f t="shared" si="12"/>
        <v>0.15663674178589784</v>
      </c>
      <c r="Y12" s="10">
        <f t="shared" si="13"/>
        <v>-7.4048213498524645E-3</v>
      </c>
      <c r="Z12" s="2">
        <f t="shared" si="14"/>
        <v>0.16345168811200705</v>
      </c>
      <c r="AA12" s="2">
        <f>AVERAGE(Z10:Z12)</f>
        <v>0.16399730652725933</v>
      </c>
      <c r="AB12" s="10">
        <f t="shared" si="15"/>
        <v>-6.3525572632945337E-3</v>
      </c>
    </row>
    <row r="13" spans="1:28" x14ac:dyDescent="0.25">
      <c r="C13">
        <v>4</v>
      </c>
      <c r="D13" s="3">
        <v>9.5399999999999991</v>
      </c>
      <c r="E13" s="3">
        <v>5.5</v>
      </c>
      <c r="F13" s="3">
        <f t="shared" si="2"/>
        <v>4.0399999999999991</v>
      </c>
      <c r="G13" s="3">
        <f>AVERAGE(F10:F13)</f>
        <v>3.8874999999999993</v>
      </c>
      <c r="H13" s="3">
        <f t="shared" si="3"/>
        <v>-6.25E-2</v>
      </c>
      <c r="I13" s="3">
        <f>STDEVA(F10:F13)</f>
        <v>0.21375609153113445</v>
      </c>
      <c r="J13" s="2">
        <f t="shared" si="4"/>
        <v>0.1912510321508796</v>
      </c>
      <c r="K13" s="2">
        <f t="shared" si="5"/>
        <v>0.18893986265307824</v>
      </c>
      <c r="L13" s="2">
        <f t="shared" si="6"/>
        <v>0.18667033534366584</v>
      </c>
      <c r="M13" s="10">
        <f t="shared" si="7"/>
        <v>-2.9229557959944042E-3</v>
      </c>
      <c r="O13" s="4">
        <v>4</v>
      </c>
      <c r="P13" s="3">
        <v>5.51</v>
      </c>
      <c r="Q13" s="3">
        <v>1.73</v>
      </c>
      <c r="R13" s="3">
        <f t="shared" si="8"/>
        <v>3.78</v>
      </c>
      <c r="S13" s="3">
        <f>AVERAGE(R10:R13)</f>
        <v>3.3275000000000001</v>
      </c>
      <c r="T13" s="3">
        <f t="shared" si="9"/>
        <v>-7.4999999999998401E-3</v>
      </c>
      <c r="U13" s="3">
        <f>STDEVA(R10:R13)</f>
        <v>0.3420891696619463</v>
      </c>
      <c r="V13" s="2">
        <f t="shared" si="10"/>
        <v>0.17894279740849628</v>
      </c>
      <c r="W13" s="2">
        <f t="shared" si="11"/>
        <v>0.17678036654174156</v>
      </c>
      <c r="X13" s="2">
        <f t="shared" si="12"/>
        <v>0.17465689792055866</v>
      </c>
      <c r="Y13" s="10">
        <f t="shared" si="13"/>
        <v>-3.5075469551932106E-4</v>
      </c>
      <c r="Z13" s="2">
        <f t="shared" si="14"/>
        <v>0.18286011459740992</v>
      </c>
      <c r="AA13" s="2">
        <f>AVERAGE(Z10:Z13)</f>
        <v>0.16871300854479698</v>
      </c>
      <c r="AB13" s="10">
        <f t="shared" si="15"/>
        <v>-1.6368552457568797E-3</v>
      </c>
    </row>
    <row r="14" spans="1:28" x14ac:dyDescent="0.25">
      <c r="C14">
        <v>5</v>
      </c>
      <c r="D14" s="3">
        <v>9.1199999999999992</v>
      </c>
      <c r="E14" s="3">
        <v>4.99</v>
      </c>
      <c r="F14" s="3">
        <f t="shared" si="2"/>
        <v>4.129999999999999</v>
      </c>
      <c r="G14" s="3">
        <f>AVERAGE(F10:F14)</f>
        <v>3.9359999999999991</v>
      </c>
      <c r="H14" s="3">
        <f t="shared" si="3"/>
        <v>-1.4000000000000234E-2</v>
      </c>
      <c r="I14" s="3">
        <f>STDEVA(F10:F14)</f>
        <v>0.21454603235669495</v>
      </c>
      <c r="J14" s="2">
        <f t="shared" si="4"/>
        <v>0.19551157494631999</v>
      </c>
      <c r="K14" s="2">
        <f t="shared" si="5"/>
        <v>0.19314891899931019</v>
      </c>
      <c r="L14" s="2">
        <f t="shared" si="6"/>
        <v>0.19082883291320293</v>
      </c>
      <c r="M14" s="10">
        <f t="shared" si="7"/>
        <v>-6.5474209830275758E-4</v>
      </c>
      <c r="O14" s="4">
        <v>5</v>
      </c>
      <c r="P14" s="3">
        <v>4.99</v>
      </c>
      <c r="Q14" s="3">
        <v>1.6</v>
      </c>
      <c r="R14" s="3">
        <f t="shared" si="8"/>
        <v>3.39</v>
      </c>
      <c r="S14" s="3">
        <f>AVERAGE(R10:R14)</f>
        <v>3.34</v>
      </c>
      <c r="T14" s="3">
        <f t="shared" si="9"/>
        <v>4.9999999999998934E-3</v>
      </c>
      <c r="U14" s="3">
        <f>STDEVA(R10:R14)</f>
        <v>0.29757352032733003</v>
      </c>
      <c r="V14" s="2">
        <f t="shared" si="10"/>
        <v>0.16048044529492128</v>
      </c>
      <c r="W14" s="2">
        <f t="shared" si="11"/>
        <v>0.1585411223747365</v>
      </c>
      <c r="X14" s="2">
        <f t="shared" si="12"/>
        <v>0.15663674178589787</v>
      </c>
      <c r="Y14" s="10">
        <f t="shared" si="13"/>
        <v>2.3383646367954736E-4</v>
      </c>
      <c r="Z14" s="2">
        <f t="shared" si="14"/>
        <v>0.17584502068702335</v>
      </c>
      <c r="AA14" s="2">
        <f>AVERAGE(Z10:Z14)</f>
        <v>0.17013941097324226</v>
      </c>
      <c r="AB14" s="10">
        <f t="shared" si="15"/>
        <v>-2.1045281731160714E-4</v>
      </c>
    </row>
    <row r="15" spans="1:28" x14ac:dyDescent="0.25">
      <c r="C15">
        <v>6</v>
      </c>
      <c r="D15" s="3">
        <v>9.0299999999999994</v>
      </c>
      <c r="E15" s="3">
        <v>5.2</v>
      </c>
      <c r="F15" s="3">
        <f t="shared" si="2"/>
        <v>3.8299999999999992</v>
      </c>
      <c r="G15" s="3">
        <f>AVERAGE(F10:F15)</f>
        <v>3.9183333333333326</v>
      </c>
      <c r="H15" s="3">
        <f t="shared" si="3"/>
        <v>-3.1666666666666732E-2</v>
      </c>
      <c r="I15" s="3">
        <f>STDEVA(F10:F15)</f>
        <v>0.19671468340382392</v>
      </c>
      <c r="J15" s="2">
        <f t="shared" si="4"/>
        <v>0.18130976562818538</v>
      </c>
      <c r="K15" s="2">
        <f t="shared" si="5"/>
        <v>0.17911873117853705</v>
      </c>
      <c r="L15" s="2">
        <f t="shared" si="6"/>
        <v>0.17696717434807926</v>
      </c>
      <c r="M15" s="10">
        <f t="shared" si="7"/>
        <v>-1.4809642699705012E-3</v>
      </c>
      <c r="O15" s="4">
        <v>6</v>
      </c>
      <c r="P15" s="3">
        <v>5.21</v>
      </c>
      <c r="Q15" s="3">
        <v>2.0499999999999998</v>
      </c>
      <c r="R15" s="3">
        <f t="shared" si="8"/>
        <v>3.16</v>
      </c>
      <c r="S15" s="3">
        <f>AVERAGE(R10:R15)</f>
        <v>3.31</v>
      </c>
      <c r="T15" s="3">
        <f t="shared" si="9"/>
        <v>-2.4999999999999911E-2</v>
      </c>
      <c r="U15" s="3">
        <f>STDEVA(R10:R15)</f>
        <v>0.27611591768675692</v>
      </c>
      <c r="V15" s="2">
        <f t="shared" si="10"/>
        <v>0.14959239148435141</v>
      </c>
      <c r="W15" s="2">
        <f t="shared" si="11"/>
        <v>0.14778464504547709</v>
      </c>
      <c r="X15" s="2">
        <f t="shared" si="12"/>
        <v>0.14600947021930302</v>
      </c>
      <c r="Y15" s="10">
        <f t="shared" si="13"/>
        <v>-1.1691823183977575E-3</v>
      </c>
      <c r="Z15" s="2">
        <f t="shared" si="14"/>
        <v>0.16345168811200705</v>
      </c>
      <c r="AA15" s="2">
        <f>AVERAGE(Z10:Z15)</f>
        <v>0.16902479049636973</v>
      </c>
      <c r="AB15" s="10">
        <f t="shared" si="15"/>
        <v>-1.3250732941841314E-3</v>
      </c>
    </row>
    <row r="16" spans="1:28" x14ac:dyDescent="0.25">
      <c r="C16">
        <v>7</v>
      </c>
      <c r="D16" s="3">
        <v>9.36</v>
      </c>
      <c r="E16" s="3">
        <v>5.55</v>
      </c>
      <c r="F16" s="3">
        <f t="shared" si="2"/>
        <v>3.8099999999999996</v>
      </c>
      <c r="G16" s="3">
        <f>AVERAGE(F10:F16)</f>
        <v>3.9028571428571417</v>
      </c>
      <c r="H16" s="3">
        <f t="shared" si="3"/>
        <v>-4.7142857142857597E-2</v>
      </c>
      <c r="I16" s="3">
        <f>STDEVA(F10:F16)</f>
        <v>0.18418417283743335</v>
      </c>
      <c r="J16" s="2">
        <f t="shared" si="4"/>
        <v>0.18036297834030976</v>
      </c>
      <c r="K16" s="2">
        <f t="shared" si="5"/>
        <v>0.17818338532381886</v>
      </c>
      <c r="L16" s="2">
        <f t="shared" si="6"/>
        <v>0.17604306377707102</v>
      </c>
      <c r="M16" s="10">
        <f t="shared" si="7"/>
        <v>-2.2047438004072291E-3</v>
      </c>
      <c r="O16" s="4">
        <v>7</v>
      </c>
      <c r="P16" s="3">
        <v>5.54</v>
      </c>
      <c r="Q16" s="3">
        <v>2.72</v>
      </c>
      <c r="R16" s="3">
        <f t="shared" si="8"/>
        <v>2.82</v>
      </c>
      <c r="S16" s="3">
        <f>AVERAGE(R10:R16)</f>
        <v>3.2399999999999998</v>
      </c>
      <c r="T16" s="3">
        <f t="shared" si="9"/>
        <v>-9.5000000000000195E-2</v>
      </c>
      <c r="U16" s="3">
        <f>STDEVA(R10:R16)</f>
        <v>0.31278320500521328</v>
      </c>
      <c r="V16" s="2">
        <f t="shared" si="10"/>
        <v>0.13349700759046551</v>
      </c>
      <c r="W16" s="2">
        <f t="shared" si="11"/>
        <v>0.13188376551526751</v>
      </c>
      <c r="X16" s="2">
        <f t="shared" si="12"/>
        <v>0.13029959051216281</v>
      </c>
      <c r="Y16" s="10">
        <f t="shared" si="13"/>
        <v>-4.4428928099115037E-3</v>
      </c>
      <c r="Z16" s="2">
        <f t="shared" si="14"/>
        <v>0.15503357541954318</v>
      </c>
      <c r="AA16" s="2">
        <f>AVERAGE(Z10:Z16)</f>
        <v>0.16702604548539449</v>
      </c>
      <c r="AB16" s="10">
        <f t="shared" si="15"/>
        <v>-3.3238183051593762E-3</v>
      </c>
    </row>
    <row r="17" spans="3:28" x14ac:dyDescent="0.25">
      <c r="C17">
        <v>8</v>
      </c>
      <c r="D17" s="3">
        <v>10.14</v>
      </c>
      <c r="E17" s="3">
        <v>6.02</v>
      </c>
      <c r="F17" s="3">
        <f t="shared" si="2"/>
        <v>4.120000000000001</v>
      </c>
      <c r="G17" s="3">
        <f>AVERAGE(F10:F17)</f>
        <v>3.9299999999999993</v>
      </c>
      <c r="H17" s="3">
        <f t="shared" si="3"/>
        <v>-2.0000000000000018E-2</v>
      </c>
      <c r="I17" s="3">
        <f>STDEVA(F10:F17)</f>
        <v>0.18700649339375533</v>
      </c>
      <c r="J17" s="2">
        <f t="shared" si="4"/>
        <v>0.19503818130238226</v>
      </c>
      <c r="K17" s="2">
        <f t="shared" si="5"/>
        <v>0.19268124607195117</v>
      </c>
      <c r="L17" s="2">
        <f t="shared" si="6"/>
        <v>0.19036677762769894</v>
      </c>
      <c r="M17" s="10">
        <f t="shared" si="7"/>
        <v>-9.3534585471821024E-4</v>
      </c>
      <c r="O17" s="4">
        <v>8</v>
      </c>
      <c r="P17" s="3">
        <v>6.03</v>
      </c>
      <c r="Q17" s="3">
        <v>2.2799999999999998</v>
      </c>
      <c r="R17" s="3">
        <f t="shared" si="8"/>
        <v>3.7500000000000004</v>
      </c>
      <c r="S17" s="3">
        <f>AVERAGE(R10:R17)</f>
        <v>3.30375</v>
      </c>
      <c r="T17" s="3">
        <f t="shared" si="9"/>
        <v>-3.125E-2</v>
      </c>
      <c r="U17" s="3">
        <f>STDEVA(R10:R17)</f>
        <v>0.341129950102806</v>
      </c>
      <c r="V17" s="2">
        <f t="shared" si="10"/>
        <v>0.17752261647668285</v>
      </c>
      <c r="W17" s="2">
        <f t="shared" si="11"/>
        <v>0.17537734775966426</v>
      </c>
      <c r="X17" s="2">
        <f t="shared" si="12"/>
        <v>0.17327073206404631</v>
      </c>
      <c r="Y17" s="10">
        <f t="shared" si="13"/>
        <v>-1.4614778979972021E-3</v>
      </c>
      <c r="Z17" s="2">
        <f t="shared" si="14"/>
        <v>0.18402929691580772</v>
      </c>
      <c r="AA17" s="2">
        <f>AVERAGE(Z10:Z17)</f>
        <v>0.16915145191419614</v>
      </c>
      <c r="AB17" s="10">
        <f t="shared" si="15"/>
        <v>-1.198411876357719E-3</v>
      </c>
    </row>
    <row r="18" spans="3:28" x14ac:dyDescent="0.25">
      <c r="C18">
        <v>9</v>
      </c>
      <c r="D18" s="3">
        <v>9.75</v>
      </c>
      <c r="E18" s="3">
        <v>5.62</v>
      </c>
      <c r="F18" s="3">
        <f t="shared" si="2"/>
        <v>4.13</v>
      </c>
      <c r="G18" s="3">
        <f>AVERAGE(F10:F18)</f>
        <v>3.9522222222222214</v>
      </c>
      <c r="H18" s="3">
        <f t="shared" si="3"/>
        <v>2.2222222222221255E-3</v>
      </c>
      <c r="I18" s="3">
        <f>STDEVA(F10:F18)</f>
        <v>0.18720161442798655</v>
      </c>
      <c r="J18" s="2">
        <f t="shared" si="4"/>
        <v>0.19551157494632002</v>
      </c>
      <c r="K18" s="2">
        <f t="shared" si="5"/>
        <v>0.19314891899931022</v>
      </c>
      <c r="L18" s="2">
        <f t="shared" si="6"/>
        <v>0.19082883291320296</v>
      </c>
      <c r="M18" s="10">
        <f t="shared" si="7"/>
        <v>1.0392731719090762E-4</v>
      </c>
      <c r="O18" s="4">
        <v>9</v>
      </c>
      <c r="P18" s="3">
        <v>5.61</v>
      </c>
      <c r="Q18" s="3">
        <v>2.11</v>
      </c>
      <c r="R18" s="3">
        <f t="shared" si="8"/>
        <v>3.5000000000000004</v>
      </c>
      <c r="S18" s="3">
        <f>AVERAGE(R10:R18)</f>
        <v>3.3255555555555554</v>
      </c>
      <c r="T18" s="3">
        <f t="shared" si="9"/>
        <v>-9.4444444444445885E-3</v>
      </c>
      <c r="U18" s="3">
        <f>STDEVA(R10:R18)</f>
        <v>0.32573421339763775</v>
      </c>
      <c r="V18" s="2">
        <f t="shared" si="10"/>
        <v>0.16568777537823734</v>
      </c>
      <c r="W18" s="2">
        <f t="shared" si="11"/>
        <v>0.16368552457568666</v>
      </c>
      <c r="X18" s="2">
        <f t="shared" si="12"/>
        <v>0.16171934992644324</v>
      </c>
      <c r="Y18" s="10">
        <f t="shared" si="13"/>
        <v>-4.4169109806138336E-4</v>
      </c>
      <c r="Z18" s="2">
        <f t="shared" si="14"/>
        <v>0.17841722178749844</v>
      </c>
      <c r="AA18" s="2">
        <f>AVERAGE(Z10:Z18)</f>
        <v>0.17018098190011863</v>
      </c>
      <c r="AB18" s="10">
        <f t="shared" si="15"/>
        <v>-1.6888189043523516E-4</v>
      </c>
    </row>
    <row r="19" spans="3:28" x14ac:dyDescent="0.25">
      <c r="C19" s="5">
        <v>10</v>
      </c>
      <c r="D19" s="6">
        <v>4.76</v>
      </c>
      <c r="E19" s="6">
        <v>0.83</v>
      </c>
      <c r="F19" s="6">
        <f t="shared" si="2"/>
        <v>3.9299999999999997</v>
      </c>
      <c r="G19" s="6">
        <f>AVERAGE(F10:F19)</f>
        <v>3.9499999999999993</v>
      </c>
      <c r="H19" s="6">
        <f t="shared" si="3"/>
        <v>0</v>
      </c>
      <c r="I19" s="6">
        <f>STDEVA(F10:F19)</f>
        <v>0.17663521732655715</v>
      </c>
      <c r="J19" s="7">
        <f t="shared" si="4"/>
        <v>0.1860437020675636</v>
      </c>
      <c r="K19" s="7">
        <f t="shared" si="5"/>
        <v>0.18379546045212811</v>
      </c>
      <c r="L19" s="7">
        <f t="shared" si="6"/>
        <v>0.1815877272031205</v>
      </c>
      <c r="M19" s="10">
        <f t="shared" si="7"/>
        <v>0</v>
      </c>
      <c r="O19" s="8">
        <v>10</v>
      </c>
      <c r="P19" s="6">
        <v>6.18</v>
      </c>
      <c r="Q19" s="6">
        <v>2.76</v>
      </c>
      <c r="R19" s="6">
        <f t="shared" si="8"/>
        <v>3.42</v>
      </c>
      <c r="S19" s="6">
        <f>AVERAGE(R10:R19)</f>
        <v>3.335</v>
      </c>
      <c r="T19" s="6">
        <f t="shared" si="9"/>
        <v>0</v>
      </c>
      <c r="U19" s="6">
        <f>STDEVA(R10:R19)</f>
        <v>0.30855397510898414</v>
      </c>
      <c r="V19" s="7">
        <f t="shared" si="10"/>
        <v>0.16190062622673473</v>
      </c>
      <c r="W19" s="7">
        <f t="shared" si="11"/>
        <v>0.1599441411568138</v>
      </c>
      <c r="X19" s="7">
        <f t="shared" si="12"/>
        <v>0.15802290764241023</v>
      </c>
      <c r="Y19" s="10">
        <f t="shared" si="13"/>
        <v>0</v>
      </c>
      <c r="Z19" s="7">
        <f t="shared" si="14"/>
        <v>0.17186980080447095</v>
      </c>
      <c r="AA19" s="2">
        <f>AVERAGE(Z10:Z19)</f>
        <v>0.17034986379055386</v>
      </c>
      <c r="AB19" s="10">
        <f t="shared" si="15"/>
        <v>0</v>
      </c>
    </row>
    <row r="20" spans="3:28" x14ac:dyDescent="0.25">
      <c r="F20" s="9">
        <f>AVERAGE(F10:F19)</f>
        <v>3.9499999999999993</v>
      </c>
      <c r="G20" s="9">
        <f>F20*46.7672</f>
        <v>184.73043999999999</v>
      </c>
      <c r="J20" s="10">
        <f t="shared" si="4"/>
        <v>0.18699048935543922</v>
      </c>
      <c r="K20" s="2">
        <f t="shared" si="5"/>
        <v>0.18473080630684632</v>
      </c>
      <c r="L20" s="10">
        <f t="shared" si="6"/>
        <v>0.18251183777412874</v>
      </c>
      <c r="R20" s="9">
        <f>AVERAGE(R10:R19)</f>
        <v>3.335</v>
      </c>
      <c r="S20" s="9">
        <f>R20*46.7672</f>
        <v>155.96861200000001</v>
      </c>
      <c r="V20" s="10">
        <f t="shared" si="10"/>
        <v>0.15787678025326327</v>
      </c>
      <c r="W20" s="2">
        <f t="shared" si="11"/>
        <v>0.1559689212742614</v>
      </c>
      <c r="X20" s="10">
        <f t="shared" si="12"/>
        <v>0.15409543771562517</v>
      </c>
      <c r="Z20" s="2">
        <f t="shared" si="14"/>
        <v>0.17034986379055386</v>
      </c>
    </row>
    <row r="21" spans="3:28" x14ac:dyDescent="0.25">
      <c r="F21" s="3">
        <f>STDEVA(F10:F19)</f>
        <v>0.17663521732655715</v>
      </c>
      <c r="J21" s="10">
        <f>STDEVA(J10:J19)</f>
        <v>8.3617989177967797E-3</v>
      </c>
      <c r="K21" s="2">
        <f t="shared" ref="K21:L21" si="16">STDEVA(K10:K19)</f>
        <v>8.2607509161822627E-3</v>
      </c>
      <c r="L21" s="10">
        <f t="shared" si="16"/>
        <v>8.1615235771905284E-3</v>
      </c>
      <c r="R21" s="3">
        <f>STDEVA(R10:R19)</f>
        <v>0.30855397510898414</v>
      </c>
      <c r="V21" s="10">
        <f>STDEVA(V10:V19)</f>
        <v>1.4606749062834158E-2</v>
      </c>
      <c r="W21" s="2">
        <f t="shared" ref="W21:X21" si="17">STDEVA(W10:W19)</f>
        <v>1.4430234078750695E-2</v>
      </c>
      <c r="X21" s="10">
        <f t="shared" si="17"/>
        <v>1.4256899506241387E-2</v>
      </c>
      <c r="Z21" s="2">
        <f t="shared" ref="Z21" si="18">STDEVA(Z10:Z19)</f>
        <v>9.8792638904602551E-3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0.18473080630684632</v>
      </c>
      <c r="E41" s="11">
        <f>$K$20</f>
        <v>0.18473080630684632</v>
      </c>
      <c r="F41">
        <f>C41*AVERAGE($K$20,$W$20)</f>
        <v>0.17034986379055386</v>
      </c>
      <c r="G41" s="12">
        <f>(F41-E41)/E41</f>
        <v>-7.7848101265822756E-2</v>
      </c>
    </row>
    <row r="42" spans="3:7" x14ac:dyDescent="0.25">
      <c r="C42">
        <v>2</v>
      </c>
      <c r="D42" s="2">
        <f>$W$20</f>
        <v>0.1559689212742614</v>
      </c>
      <c r="E42" s="11">
        <f>SUM(D42,E41)</f>
        <v>0.34069972758110773</v>
      </c>
      <c r="F42">
        <f t="shared" ref="F42:F90" si="19">C42*AVERAGE($K$20,$W$20)</f>
        <v>0.34069972758110773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0.18473080630684632</v>
      </c>
      <c r="E43" s="11">
        <f t="shared" ref="E43:E90" si="22">SUM(D43,E42)</f>
        <v>0.52543053388795402</v>
      </c>
      <c r="F43">
        <f t="shared" si="19"/>
        <v>0.51104959137166162</v>
      </c>
      <c r="G43" s="12">
        <f t="shared" si="20"/>
        <v>-2.736982643524688E-2</v>
      </c>
    </row>
    <row r="44" spans="3:7" x14ac:dyDescent="0.25">
      <c r="C44">
        <v>4</v>
      </c>
      <c r="D44" s="2">
        <f t="shared" ref="D44" si="23">$W$20</f>
        <v>0.1559689212742614</v>
      </c>
      <c r="E44" s="11">
        <f t="shared" si="22"/>
        <v>0.68139945516221545</v>
      </c>
      <c r="F44">
        <f t="shared" si="19"/>
        <v>0.68139945516221545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0.18473080630684632</v>
      </c>
      <c r="E45" s="11">
        <f t="shared" si="22"/>
        <v>0.8661302614690618</v>
      </c>
      <c r="F45">
        <f t="shared" si="19"/>
        <v>0.85174931895276929</v>
      </c>
      <c r="G45" s="12">
        <f t="shared" si="20"/>
        <v>-1.6603671706263555E-2</v>
      </c>
    </row>
    <row r="46" spans="3:7" x14ac:dyDescent="0.25">
      <c r="C46">
        <v>6</v>
      </c>
      <c r="D46" s="2">
        <f t="shared" ref="D46" si="25">$W$20</f>
        <v>0.1559689212742614</v>
      </c>
      <c r="E46" s="11">
        <f t="shared" si="22"/>
        <v>1.0220991827433232</v>
      </c>
      <c r="F46">
        <f t="shared" si="19"/>
        <v>1.0220991827433232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0.18473080630684632</v>
      </c>
      <c r="E47" s="11">
        <f t="shared" si="22"/>
        <v>1.2068299890501695</v>
      </c>
      <c r="F47">
        <f t="shared" si="19"/>
        <v>1.1924490465338771</v>
      </c>
      <c r="G47" s="12">
        <f t="shared" si="20"/>
        <v>-1.1916295291610103E-2</v>
      </c>
    </row>
    <row r="48" spans="3:7" x14ac:dyDescent="0.25">
      <c r="C48">
        <v>8</v>
      </c>
      <c r="D48" s="2">
        <f t="shared" ref="D48" si="27">$W$20</f>
        <v>0.1559689212742614</v>
      </c>
      <c r="E48" s="11">
        <f t="shared" si="22"/>
        <v>1.3627989103244309</v>
      </c>
      <c r="F48">
        <f t="shared" si="19"/>
        <v>1.3627989103244309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0.18473080630684632</v>
      </c>
      <c r="E49" s="11">
        <f t="shared" si="22"/>
        <v>1.5475297166312771</v>
      </c>
      <c r="F49">
        <f t="shared" si="19"/>
        <v>1.5331487741149847</v>
      </c>
      <c r="G49" s="12">
        <f t="shared" si="20"/>
        <v>-9.2928377153218104E-3</v>
      </c>
    </row>
    <row r="50" spans="3:7" x14ac:dyDescent="0.25">
      <c r="C50">
        <v>10</v>
      </c>
      <c r="D50" s="2">
        <f t="shared" ref="D50" si="29">$W$20</f>
        <v>0.1559689212742614</v>
      </c>
      <c r="E50" s="11">
        <f t="shared" si="22"/>
        <v>1.7034986379055386</v>
      </c>
      <c r="F50">
        <f t="shared" si="19"/>
        <v>1.7034986379055386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0.18473080630684632</v>
      </c>
      <c r="E51" s="11">
        <f t="shared" si="22"/>
        <v>1.8882294442123848</v>
      </c>
      <c r="F51">
        <f t="shared" si="19"/>
        <v>1.8738485016960924</v>
      </c>
      <c r="G51" s="12">
        <f t="shared" si="20"/>
        <v>-7.6160990712073979E-3</v>
      </c>
    </row>
    <row r="52" spans="3:7" x14ac:dyDescent="0.25">
      <c r="C52">
        <v>12</v>
      </c>
      <c r="D52" s="2">
        <f t="shared" ref="D52" si="31">$W$20</f>
        <v>0.1559689212742614</v>
      </c>
      <c r="E52" s="11">
        <f t="shared" si="22"/>
        <v>2.044198365486646</v>
      </c>
      <c r="F52">
        <f t="shared" si="19"/>
        <v>2.0441983654866465</v>
      </c>
      <c r="G52" s="12">
        <f t="shared" si="20"/>
        <v>2.1724369677027007E-16</v>
      </c>
    </row>
    <row r="53" spans="3:7" x14ac:dyDescent="0.25">
      <c r="C53">
        <v>13</v>
      </c>
      <c r="D53" s="2">
        <f t="shared" ref="D53" si="32">$K$20</f>
        <v>0.18473080630684632</v>
      </c>
      <c r="E53" s="11">
        <f t="shared" si="22"/>
        <v>2.2289291717934923</v>
      </c>
      <c r="F53">
        <f t="shared" si="19"/>
        <v>2.2145482292772001</v>
      </c>
      <c r="G53" s="12">
        <f t="shared" si="20"/>
        <v>-6.4519513218630718E-3</v>
      </c>
    </row>
    <row r="54" spans="3:7" x14ac:dyDescent="0.25">
      <c r="C54">
        <v>14</v>
      </c>
      <c r="D54" s="2">
        <f t="shared" ref="D54" si="33">$W$20</f>
        <v>0.1559689212742614</v>
      </c>
      <c r="E54" s="11">
        <f t="shared" si="22"/>
        <v>2.3848980930677537</v>
      </c>
      <c r="F54">
        <f t="shared" si="19"/>
        <v>2.3848980930677541</v>
      </c>
      <c r="G54" s="12">
        <f t="shared" si="20"/>
        <v>1.8620888294594576E-16</v>
      </c>
    </row>
    <row r="55" spans="3:7" x14ac:dyDescent="0.25">
      <c r="C55">
        <v>15</v>
      </c>
      <c r="D55" s="2">
        <f t="shared" ref="D55" si="34">$K$20</f>
        <v>0.18473080630684632</v>
      </c>
      <c r="E55" s="11">
        <f t="shared" si="22"/>
        <v>2.5696288993745999</v>
      </c>
      <c r="F55">
        <f t="shared" si="19"/>
        <v>2.5552479568583077</v>
      </c>
      <c r="G55" s="12">
        <f t="shared" si="20"/>
        <v>-5.5965055965054872E-3</v>
      </c>
    </row>
    <row r="56" spans="3:7" x14ac:dyDescent="0.25">
      <c r="C56">
        <v>16</v>
      </c>
      <c r="D56" s="2">
        <f t="shared" ref="D56" si="35">$W$20</f>
        <v>0.1559689212742614</v>
      </c>
      <c r="E56" s="11">
        <f t="shared" si="22"/>
        <v>2.7255978206488614</v>
      </c>
      <c r="F56">
        <f t="shared" si="19"/>
        <v>2.7255978206488618</v>
      </c>
      <c r="G56" s="12">
        <f t="shared" si="20"/>
        <v>1.6293277257770254E-16</v>
      </c>
    </row>
    <row r="57" spans="3:7" x14ac:dyDescent="0.25">
      <c r="C57">
        <v>17</v>
      </c>
      <c r="D57" s="2">
        <f t="shared" ref="D57" si="36">$K$20</f>
        <v>0.18473080630684632</v>
      </c>
      <c r="E57" s="11">
        <f t="shared" si="22"/>
        <v>2.9103286269557076</v>
      </c>
      <c r="F57">
        <f t="shared" si="19"/>
        <v>2.8959476844394159</v>
      </c>
      <c r="G57" s="12">
        <f t="shared" si="20"/>
        <v>-4.9413466173868631E-3</v>
      </c>
    </row>
    <row r="58" spans="3:7" x14ac:dyDescent="0.25">
      <c r="C58">
        <v>18</v>
      </c>
      <c r="D58" s="2">
        <f t="shared" ref="D58" si="37">$W$20</f>
        <v>0.1559689212742614</v>
      </c>
      <c r="E58" s="11">
        <f t="shared" si="22"/>
        <v>3.066297548229969</v>
      </c>
      <c r="F58">
        <f t="shared" si="19"/>
        <v>3.0662975482299695</v>
      </c>
      <c r="G58" s="12">
        <f t="shared" si="20"/>
        <v>1.4482913118018003E-16</v>
      </c>
    </row>
    <row r="59" spans="3:7" x14ac:dyDescent="0.25">
      <c r="C59">
        <v>19</v>
      </c>
      <c r="D59" s="2">
        <f t="shared" ref="D59" si="38">$K$20</f>
        <v>0.18473080630684632</v>
      </c>
      <c r="E59" s="11">
        <f t="shared" si="22"/>
        <v>3.2510283545368153</v>
      </c>
      <c r="F59">
        <f t="shared" si="19"/>
        <v>3.2366474120205235</v>
      </c>
      <c r="G59" s="12">
        <f t="shared" si="20"/>
        <v>-4.4235057181900954E-3</v>
      </c>
    </row>
    <row r="60" spans="3:7" x14ac:dyDescent="0.25">
      <c r="C60">
        <v>20</v>
      </c>
      <c r="D60" s="2">
        <f t="shared" ref="D60" si="39">$W$20</f>
        <v>0.1559689212742614</v>
      </c>
      <c r="E60" s="11">
        <f t="shared" si="22"/>
        <v>3.4069972758110767</v>
      </c>
      <c r="F60">
        <f t="shared" si="19"/>
        <v>3.4069972758110771</v>
      </c>
      <c r="G60" s="12">
        <f t="shared" si="20"/>
        <v>1.3034621806216203E-16</v>
      </c>
    </row>
    <row r="61" spans="3:7" x14ac:dyDescent="0.25">
      <c r="C61">
        <v>21</v>
      </c>
      <c r="D61" s="2">
        <f t="shared" ref="D61" si="40">$K$20</f>
        <v>0.18473080630684632</v>
      </c>
      <c r="E61" s="11">
        <f t="shared" si="22"/>
        <v>3.5917280821179229</v>
      </c>
      <c r="F61">
        <f t="shared" si="19"/>
        <v>3.5773471396016312</v>
      </c>
      <c r="G61" s="12">
        <f t="shared" si="20"/>
        <v>-4.0039062499997976E-3</v>
      </c>
    </row>
    <row r="62" spans="3:7" x14ac:dyDescent="0.25">
      <c r="C62">
        <v>22</v>
      </c>
      <c r="D62" s="2">
        <f t="shared" ref="D62" si="41">$W$20</f>
        <v>0.1559689212742614</v>
      </c>
      <c r="E62" s="11">
        <f t="shared" si="22"/>
        <v>3.7476970033921844</v>
      </c>
      <c r="F62">
        <f t="shared" si="19"/>
        <v>3.7476970033921848</v>
      </c>
      <c r="G62" s="12">
        <f t="shared" si="20"/>
        <v>1.1849656187469277E-16</v>
      </c>
    </row>
    <row r="63" spans="3:7" x14ac:dyDescent="0.25">
      <c r="C63">
        <v>23</v>
      </c>
      <c r="D63" s="2">
        <f t="shared" ref="D63" si="42">$K$20</f>
        <v>0.18473080630684632</v>
      </c>
      <c r="E63" s="11">
        <f t="shared" si="22"/>
        <v>3.9324278096990306</v>
      </c>
      <c r="F63">
        <f t="shared" si="19"/>
        <v>3.9180468671827389</v>
      </c>
      <c r="G63" s="12">
        <f t="shared" si="20"/>
        <v>-3.6570137361001901E-3</v>
      </c>
    </row>
    <row r="64" spans="3:7" x14ac:dyDescent="0.25">
      <c r="C64">
        <v>24</v>
      </c>
      <c r="D64" s="2">
        <f t="shared" ref="D64" si="43">$W$20</f>
        <v>0.1559689212742614</v>
      </c>
      <c r="E64" s="11">
        <f t="shared" si="22"/>
        <v>4.088396730973292</v>
      </c>
      <c r="F64">
        <f t="shared" si="19"/>
        <v>4.0883967309732929</v>
      </c>
      <c r="G64" s="12">
        <f t="shared" si="20"/>
        <v>2.1724369677027007E-16</v>
      </c>
    </row>
    <row r="65" spans="3:7" x14ac:dyDescent="0.25">
      <c r="C65">
        <v>25</v>
      </c>
      <c r="D65" s="2">
        <f t="shared" ref="D65" si="44">$K$20</f>
        <v>0.18473080630684632</v>
      </c>
      <c r="E65" s="11">
        <f t="shared" si="22"/>
        <v>4.2731275372801383</v>
      </c>
      <c r="F65">
        <f t="shared" si="19"/>
        <v>4.2587465947638465</v>
      </c>
      <c r="G65" s="12">
        <f t="shared" si="20"/>
        <v>-3.3654372332273664E-3</v>
      </c>
    </row>
    <row r="66" spans="3:7" x14ac:dyDescent="0.25">
      <c r="C66">
        <v>26</v>
      </c>
      <c r="D66" s="2">
        <f t="shared" ref="D66" si="45">$W$20</f>
        <v>0.1559689212742614</v>
      </c>
      <c r="E66" s="11">
        <f t="shared" si="22"/>
        <v>4.4290964585543993</v>
      </c>
      <c r="F66">
        <f t="shared" si="19"/>
        <v>4.4290964585544002</v>
      </c>
      <c r="G66" s="12">
        <f t="shared" si="20"/>
        <v>2.0053264317255699E-16</v>
      </c>
    </row>
    <row r="67" spans="3:7" x14ac:dyDescent="0.25">
      <c r="C67">
        <v>27</v>
      </c>
      <c r="D67" s="2">
        <f t="shared" ref="D67" si="46">$K$20</f>
        <v>0.18473080630684632</v>
      </c>
      <c r="E67" s="11">
        <f t="shared" si="22"/>
        <v>4.6138272648612455</v>
      </c>
      <c r="F67">
        <f t="shared" si="19"/>
        <v>4.5994463223449547</v>
      </c>
      <c r="G67" s="12">
        <f t="shared" si="20"/>
        <v>-3.1169226090919416E-3</v>
      </c>
    </row>
    <row r="68" spans="3:7" x14ac:dyDescent="0.25">
      <c r="C68">
        <v>28</v>
      </c>
      <c r="D68" s="2">
        <f t="shared" ref="D68" si="47">$W$20</f>
        <v>0.1559689212742614</v>
      </c>
      <c r="E68" s="11">
        <f t="shared" si="22"/>
        <v>4.7697961861355065</v>
      </c>
      <c r="F68">
        <f t="shared" si="19"/>
        <v>4.7697961861355083</v>
      </c>
      <c r="G68" s="12">
        <f t="shared" si="20"/>
        <v>3.7241776589189162E-16</v>
      </c>
    </row>
    <row r="69" spans="3:7" x14ac:dyDescent="0.25">
      <c r="C69">
        <v>29</v>
      </c>
      <c r="D69" s="2">
        <f t="shared" ref="D69" si="48">$K$20</f>
        <v>0.18473080630684632</v>
      </c>
      <c r="E69" s="11">
        <f t="shared" si="22"/>
        <v>4.9545269924423527</v>
      </c>
      <c r="F69">
        <f t="shared" si="19"/>
        <v>4.9401460499260619</v>
      </c>
      <c r="G69" s="12">
        <f t="shared" si="20"/>
        <v>-2.9025863696428692E-3</v>
      </c>
    </row>
    <row r="70" spans="3:7" x14ac:dyDescent="0.25">
      <c r="C70">
        <v>30</v>
      </c>
      <c r="D70" s="2">
        <f t="shared" ref="D70" si="49">$W$20</f>
        <v>0.1559689212742614</v>
      </c>
      <c r="E70" s="11">
        <f t="shared" si="22"/>
        <v>5.1104959137166137</v>
      </c>
      <c r="F70">
        <f t="shared" si="19"/>
        <v>5.1104959137166155</v>
      </c>
      <c r="G70" s="12">
        <f t="shared" si="20"/>
        <v>3.475899148324322E-16</v>
      </c>
    </row>
    <row r="71" spans="3:7" x14ac:dyDescent="0.25">
      <c r="C71">
        <v>31</v>
      </c>
      <c r="D71" s="2">
        <f t="shared" ref="D71" si="50">$K$20</f>
        <v>0.18473080630684632</v>
      </c>
      <c r="E71" s="11">
        <f t="shared" si="22"/>
        <v>5.29522672002346</v>
      </c>
      <c r="F71">
        <f t="shared" si="19"/>
        <v>5.28084577750717</v>
      </c>
      <c r="G71" s="12">
        <f t="shared" si="20"/>
        <v>-2.7158313093393381E-3</v>
      </c>
    </row>
    <row r="72" spans="3:7" x14ac:dyDescent="0.25">
      <c r="C72">
        <v>32</v>
      </c>
      <c r="D72" s="2">
        <f t="shared" ref="D72" si="51">$W$20</f>
        <v>0.1559689212742614</v>
      </c>
      <c r="E72" s="11">
        <f t="shared" si="22"/>
        <v>5.4511956412977209</v>
      </c>
      <c r="F72">
        <f t="shared" si="19"/>
        <v>5.4511956412977236</v>
      </c>
      <c r="G72" s="12">
        <f t="shared" si="20"/>
        <v>4.8879831773310779E-16</v>
      </c>
    </row>
    <row r="73" spans="3:7" x14ac:dyDescent="0.25">
      <c r="C73">
        <v>33</v>
      </c>
      <c r="D73" s="2">
        <f t="shared" ref="D73" si="52">$K$20</f>
        <v>0.18473080630684632</v>
      </c>
      <c r="E73" s="11">
        <f t="shared" si="22"/>
        <v>5.6359264476045672</v>
      </c>
      <c r="F73">
        <f t="shared" si="19"/>
        <v>5.6215455050882772</v>
      </c>
      <c r="G73" s="12">
        <f t="shared" si="20"/>
        <v>-2.5516554642763803E-3</v>
      </c>
    </row>
    <row r="74" spans="3:7" x14ac:dyDescent="0.25">
      <c r="C74">
        <v>34</v>
      </c>
      <c r="D74" s="2">
        <f t="shared" ref="D74" si="53">$W$20</f>
        <v>0.1559689212742614</v>
      </c>
      <c r="E74" s="11">
        <f t="shared" si="22"/>
        <v>5.7918953688788282</v>
      </c>
      <c r="F74">
        <f t="shared" si="19"/>
        <v>5.7918953688788317</v>
      </c>
      <c r="G74" s="12">
        <f t="shared" si="20"/>
        <v>6.1339396735135097E-16</v>
      </c>
    </row>
    <row r="75" spans="3:7" x14ac:dyDescent="0.25">
      <c r="C75">
        <v>35</v>
      </c>
      <c r="D75" s="2">
        <f t="shared" ref="D75" si="54">$K$20</f>
        <v>0.18473080630684632</v>
      </c>
      <c r="E75" s="11">
        <f t="shared" si="22"/>
        <v>5.9766261751856744</v>
      </c>
      <c r="F75">
        <f t="shared" si="19"/>
        <v>5.9622452326693853</v>
      </c>
      <c r="G75" s="12">
        <f t="shared" si="20"/>
        <v>-2.4061974255638139E-3</v>
      </c>
    </row>
    <row r="76" spans="3:7" x14ac:dyDescent="0.25">
      <c r="C76">
        <v>36</v>
      </c>
      <c r="D76" s="2">
        <f t="shared" ref="D76" si="55">$W$20</f>
        <v>0.1559689212742614</v>
      </c>
      <c r="E76" s="11">
        <f t="shared" si="22"/>
        <v>6.1325950964599354</v>
      </c>
      <c r="F76">
        <f t="shared" si="19"/>
        <v>6.1325950964599389</v>
      </c>
      <c r="G76" s="12">
        <f t="shared" si="20"/>
        <v>5.7931652472072041E-16</v>
      </c>
    </row>
    <row r="77" spans="3:7" x14ac:dyDescent="0.25">
      <c r="C77">
        <v>37</v>
      </c>
      <c r="D77" s="2">
        <f t="shared" ref="D77" si="56">$K$20</f>
        <v>0.18473080630684632</v>
      </c>
      <c r="E77" s="11">
        <f t="shared" si="22"/>
        <v>6.3173259027667816</v>
      </c>
      <c r="F77">
        <f t="shared" si="19"/>
        <v>6.3029449602504926</v>
      </c>
      <c r="G77" s="12">
        <f t="shared" si="20"/>
        <v>-2.2764287829429054E-3</v>
      </c>
    </row>
    <row r="78" spans="3:7" x14ac:dyDescent="0.25">
      <c r="C78">
        <v>38</v>
      </c>
      <c r="D78" s="2">
        <f t="shared" ref="D78" si="57">$W$20</f>
        <v>0.1559689212742614</v>
      </c>
      <c r="E78" s="11">
        <f t="shared" si="22"/>
        <v>6.4732948240410426</v>
      </c>
      <c r="F78">
        <f t="shared" si="19"/>
        <v>6.4732948240410471</v>
      </c>
      <c r="G78" s="12">
        <f t="shared" si="20"/>
        <v>6.8603272664295837E-16</v>
      </c>
    </row>
    <row r="79" spans="3:7" x14ac:dyDescent="0.25">
      <c r="C79">
        <v>39</v>
      </c>
      <c r="D79" s="2">
        <f t="shared" ref="D79" si="58">$K$20</f>
        <v>0.18473080630684632</v>
      </c>
      <c r="E79" s="11">
        <f t="shared" si="22"/>
        <v>6.6580256303478889</v>
      </c>
      <c r="F79">
        <f t="shared" si="19"/>
        <v>6.6436446878316007</v>
      </c>
      <c r="G79" s="12">
        <f t="shared" si="20"/>
        <v>-2.1599409967331062E-3</v>
      </c>
    </row>
    <row r="80" spans="3:7" x14ac:dyDescent="0.25">
      <c r="C80">
        <v>40</v>
      </c>
      <c r="D80" s="2">
        <f t="shared" ref="D80" si="59">$W$20</f>
        <v>0.1559689212742614</v>
      </c>
      <c r="E80" s="11">
        <f t="shared" si="22"/>
        <v>6.8139945516221498</v>
      </c>
      <c r="F80">
        <f t="shared" si="19"/>
        <v>6.8139945516221543</v>
      </c>
      <c r="G80" s="12">
        <f t="shared" si="20"/>
        <v>6.5173109031081055E-16</v>
      </c>
    </row>
    <row r="81" spans="3:7" x14ac:dyDescent="0.25">
      <c r="C81">
        <v>41</v>
      </c>
      <c r="D81" s="2">
        <f t="shared" ref="D81" si="60">$K$20</f>
        <v>0.18473080630684632</v>
      </c>
      <c r="E81" s="11">
        <f t="shared" si="22"/>
        <v>6.9987253579289961</v>
      </c>
      <c r="F81">
        <f t="shared" si="19"/>
        <v>6.9843444154127088</v>
      </c>
      <c r="G81" s="12">
        <f t="shared" si="20"/>
        <v>-2.0547945205472082E-3</v>
      </c>
    </row>
    <row r="82" spans="3:7" x14ac:dyDescent="0.25">
      <c r="C82">
        <v>42</v>
      </c>
      <c r="D82" s="2">
        <f t="shared" ref="D82" si="61">$W$20</f>
        <v>0.1559689212742614</v>
      </c>
      <c r="E82" s="11">
        <f t="shared" si="22"/>
        <v>7.1546942792032571</v>
      </c>
      <c r="F82">
        <f t="shared" si="19"/>
        <v>7.1546942792032624</v>
      </c>
      <c r="G82" s="12">
        <f t="shared" si="20"/>
        <v>7.4483553178378343E-16</v>
      </c>
    </row>
    <row r="83" spans="3:7" x14ac:dyDescent="0.25">
      <c r="C83">
        <v>43</v>
      </c>
      <c r="D83" s="2">
        <f t="shared" ref="D83" si="62">$K$20</f>
        <v>0.18473080630684632</v>
      </c>
      <c r="E83" s="11">
        <f t="shared" si="22"/>
        <v>7.3394250855101033</v>
      </c>
      <c r="F83">
        <f t="shared" si="19"/>
        <v>7.325044142993816</v>
      </c>
      <c r="G83" s="12">
        <f t="shared" si="20"/>
        <v>-1.9594099467925554E-3</v>
      </c>
    </row>
    <row r="84" spans="3:7" x14ac:dyDescent="0.25">
      <c r="C84">
        <v>44</v>
      </c>
      <c r="D84" s="2">
        <f t="shared" ref="D84" si="63">$W$20</f>
        <v>0.1559689212742614</v>
      </c>
      <c r="E84" s="11">
        <f t="shared" si="22"/>
        <v>7.4953940067843643</v>
      </c>
      <c r="F84">
        <f t="shared" si="19"/>
        <v>7.4953940067843696</v>
      </c>
      <c r="G84" s="12">
        <f t="shared" si="20"/>
        <v>7.1097937124815701E-16</v>
      </c>
    </row>
    <row r="85" spans="3:7" x14ac:dyDescent="0.25">
      <c r="C85">
        <v>45</v>
      </c>
      <c r="D85" s="2">
        <f t="shared" ref="D85" si="64">$K$20</f>
        <v>0.18473080630684632</v>
      </c>
      <c r="E85" s="11">
        <f t="shared" si="22"/>
        <v>7.6801248130912105</v>
      </c>
      <c r="F85">
        <f t="shared" si="19"/>
        <v>7.6657438705749241</v>
      </c>
      <c r="G85" s="12">
        <f t="shared" si="20"/>
        <v>-1.8724881256842693E-3</v>
      </c>
    </row>
    <row r="86" spans="3:7" x14ac:dyDescent="0.25">
      <c r="C86">
        <v>46</v>
      </c>
      <c r="D86" s="2">
        <f t="shared" ref="D86" si="65">$W$20</f>
        <v>0.1559689212742614</v>
      </c>
      <c r="E86" s="11">
        <f t="shared" si="22"/>
        <v>7.8360937343654715</v>
      </c>
      <c r="F86">
        <f t="shared" si="19"/>
        <v>7.8360937343654777</v>
      </c>
      <c r="G86" s="12">
        <f t="shared" si="20"/>
        <v>7.9341176211750855E-16</v>
      </c>
    </row>
    <row r="87" spans="3:7" x14ac:dyDescent="0.25">
      <c r="C87">
        <v>47</v>
      </c>
      <c r="D87" s="2">
        <f t="shared" ref="D87" si="66">$K$20</f>
        <v>0.18473080630684632</v>
      </c>
      <c r="E87" s="11">
        <f t="shared" si="22"/>
        <v>8.0208245406723186</v>
      </c>
      <c r="F87">
        <f t="shared" si="19"/>
        <v>8.0064435981560322</v>
      </c>
      <c r="G87" s="12">
        <f t="shared" si="20"/>
        <v>-1.7929506428376472E-3</v>
      </c>
    </row>
    <row r="88" spans="3:7" x14ac:dyDescent="0.25">
      <c r="C88">
        <v>48</v>
      </c>
      <c r="D88" s="2">
        <f t="shared" ref="D88" si="67">$W$20</f>
        <v>0.1559689212742614</v>
      </c>
      <c r="E88" s="11">
        <f t="shared" si="22"/>
        <v>8.1767934619465805</v>
      </c>
      <c r="F88">
        <f t="shared" si="19"/>
        <v>8.1767934619465859</v>
      </c>
      <c r="G88" s="12">
        <f t="shared" si="20"/>
        <v>6.5173109031081045E-16</v>
      </c>
    </row>
    <row r="89" spans="3:7" x14ac:dyDescent="0.25">
      <c r="C89">
        <v>49</v>
      </c>
      <c r="D89" s="2">
        <f t="shared" ref="D89" si="68">$K$20</f>
        <v>0.18473080630684632</v>
      </c>
      <c r="E89" s="11">
        <f t="shared" si="22"/>
        <v>8.3615242682534276</v>
      </c>
      <c r="F89">
        <f t="shared" si="19"/>
        <v>8.3471433257371395</v>
      </c>
      <c r="G89" s="12">
        <f t="shared" si="20"/>
        <v>-1.7198948487046736E-3</v>
      </c>
    </row>
    <row r="90" spans="3:7" x14ac:dyDescent="0.25">
      <c r="C90">
        <v>50</v>
      </c>
      <c r="D90" s="2">
        <f t="shared" ref="D90" si="69">$W$20</f>
        <v>0.1559689212742614</v>
      </c>
      <c r="E90" s="11">
        <f t="shared" si="22"/>
        <v>8.5174931895276895</v>
      </c>
      <c r="F90">
        <f t="shared" si="19"/>
        <v>8.5174931895276931</v>
      </c>
      <c r="G90" s="12">
        <f t="shared" si="20"/>
        <v>4.1710789779891865E-16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4.7</v>
      </c>
      <c r="E10" s="3">
        <v>0.94</v>
      </c>
      <c r="F10" s="3">
        <f>D10-E10</f>
        <v>3.7600000000000002</v>
      </c>
      <c r="G10" s="3">
        <f>AVERAGE(F10)</f>
        <v>3.7600000000000002</v>
      </c>
      <c r="H10" s="3">
        <f>G10-$F$20</f>
        <v>0.35200000000000031</v>
      </c>
      <c r="J10" s="2">
        <f>F10*$C$4/1000</f>
        <v>0.17799601012062066</v>
      </c>
      <c r="K10" s="2">
        <f>F10*$C$5/1000</f>
        <v>0.17584502068702335</v>
      </c>
      <c r="L10" s="2">
        <f>F10*$C$6/1000</f>
        <v>0.17373278734955042</v>
      </c>
      <c r="O10" s="4">
        <v>1</v>
      </c>
      <c r="P10" s="3">
        <v>4.92</v>
      </c>
      <c r="Q10" s="3">
        <v>1.51</v>
      </c>
      <c r="R10" s="3">
        <f>P10-Q10</f>
        <v>3.41</v>
      </c>
      <c r="S10" s="3">
        <f>AVERAGE(R10)</f>
        <v>3.41</v>
      </c>
      <c r="T10" s="3">
        <f>S10-$R$20</f>
        <v>-2.4000000000000021E-2</v>
      </c>
      <c r="V10" s="2">
        <f>R10*$C$4/1000</f>
        <v>0.16142723258279693</v>
      </c>
      <c r="W10" s="2">
        <f>R10*$C$5/1000</f>
        <v>0.15947646822945469</v>
      </c>
      <c r="X10" s="2">
        <f>R10*$C$6/1000</f>
        <v>0.15756085235690612</v>
      </c>
      <c r="Z10" s="2">
        <f>AVERAGE(W10,K10)</f>
        <v>0.16766074445823903</v>
      </c>
    </row>
    <row r="11" spans="1:26" x14ac:dyDescent="0.25">
      <c r="C11">
        <v>2</v>
      </c>
      <c r="D11" s="3">
        <v>6.78</v>
      </c>
      <c r="E11" s="3">
        <v>3.29</v>
      </c>
      <c r="F11" s="3">
        <f>D11-E11</f>
        <v>3.49</v>
      </c>
      <c r="G11" s="3">
        <f>AVERAGE(F10:F11)</f>
        <v>3.625</v>
      </c>
      <c r="H11" s="3">
        <f>G11-$F$20</f>
        <v>0.21700000000000008</v>
      </c>
      <c r="I11" s="3">
        <f>STDEVA(F10:F11)</f>
        <v>0.19091883092036785</v>
      </c>
      <c r="J11" s="2">
        <f>F11*$C$4/1000</f>
        <v>0.1652143817342995</v>
      </c>
      <c r="K11" s="2">
        <f>F11*$C$5/1000</f>
        <v>0.16321785164832753</v>
      </c>
      <c r="L11" s="2">
        <f>F11*$C$6/1000</f>
        <v>0.1612572946409391</v>
      </c>
      <c r="O11" s="4">
        <v>2</v>
      </c>
      <c r="P11" s="3">
        <v>5.45</v>
      </c>
      <c r="Q11" s="3">
        <v>1.88</v>
      </c>
      <c r="R11" s="3">
        <f>P11-Q11</f>
        <v>3.5700000000000003</v>
      </c>
      <c r="S11" s="3">
        <f>AVERAGE(R10:R11)</f>
        <v>3.49</v>
      </c>
      <c r="T11" s="3">
        <f>S11-$R$20</f>
        <v>5.600000000000005E-2</v>
      </c>
      <c r="U11" s="3">
        <f>STDEVA(R10:R11)</f>
        <v>0.1131370849898477</v>
      </c>
      <c r="V11" s="2">
        <f>R11*$C$4/1000</f>
        <v>0.16900153088580208</v>
      </c>
      <c r="W11" s="2">
        <f>R11*$C$5/1000</f>
        <v>0.1669592350672004</v>
      </c>
      <c r="X11" s="2">
        <f>R11*$C$6/1000</f>
        <v>0.16495373692497209</v>
      </c>
      <c r="Z11" s="2">
        <f>AVERAGE(W11,K11)</f>
        <v>0.16508854335776396</v>
      </c>
    </row>
    <row r="12" spans="1:26" x14ac:dyDescent="0.25">
      <c r="C12">
        <v>3</v>
      </c>
      <c r="D12" s="3">
        <v>4.8099999999999996</v>
      </c>
      <c r="E12" s="3">
        <v>1.6</v>
      </c>
      <c r="F12" s="3">
        <f>D12-E12</f>
        <v>3.2099999999999995</v>
      </c>
      <c r="G12" s="3">
        <f>AVERAGE(F10:F12)</f>
        <v>3.4866666666666664</v>
      </c>
      <c r="H12" s="3">
        <f>G12-$F$20</f>
        <v>7.866666666666644E-2</v>
      </c>
      <c r="I12" s="3">
        <f>STDEVA(F10:F12)</f>
        <v>0.27501515109777774</v>
      </c>
      <c r="J12" s="2">
        <f>F12*$C$4/1000</f>
        <v>0.15195935970404048</v>
      </c>
      <c r="K12" s="2">
        <f>F12*$C$5/1000</f>
        <v>0.15012300968227257</v>
      </c>
      <c r="L12" s="2">
        <f>F12*$C$6/1000</f>
        <v>0.1483197466468236</v>
      </c>
      <c r="O12" s="4">
        <v>3</v>
      </c>
      <c r="P12" s="3">
        <v>5.75</v>
      </c>
      <c r="Q12" s="3">
        <v>2.34</v>
      </c>
      <c r="R12" s="3">
        <f>P12-Q12</f>
        <v>3.41</v>
      </c>
      <c r="S12" s="3">
        <f>AVERAGE(R10:R12)</f>
        <v>3.4633333333333334</v>
      </c>
      <c r="T12" s="3">
        <f>S12-$R$20</f>
        <v>2.9333333333333211E-2</v>
      </c>
      <c r="U12" s="3">
        <f>STDEVA(R10:R12)</f>
        <v>9.2376043070340211E-2</v>
      </c>
      <c r="V12" s="2">
        <f>R12*$C$4/1000</f>
        <v>0.16142723258279693</v>
      </c>
      <c r="W12" s="2">
        <f>R12*$C$5/1000</f>
        <v>0.15947646822945469</v>
      </c>
      <c r="X12" s="2">
        <f>R12*$C$6/1000</f>
        <v>0.15756085235690612</v>
      </c>
      <c r="Z12" s="2">
        <f>AVERAGE(W12,K12)</f>
        <v>0.15479973895586363</v>
      </c>
    </row>
    <row r="13" spans="1:26" x14ac:dyDescent="0.25">
      <c r="C13">
        <v>4</v>
      </c>
      <c r="D13" s="3">
        <v>5.83</v>
      </c>
      <c r="E13" s="3">
        <v>2.52</v>
      </c>
      <c r="F13" s="3">
        <f>D13-E13</f>
        <v>3.31</v>
      </c>
      <c r="G13" s="3">
        <f>AVERAGE(F10:F13)</f>
        <v>3.4424999999999999</v>
      </c>
      <c r="H13" s="3">
        <f>G13-$F$20</f>
        <v>3.4499999999999975E-2</v>
      </c>
      <c r="I13" s="3">
        <f>STDEVA(F10:F13)</f>
        <v>0.24129857024027335</v>
      </c>
      <c r="J13" s="2">
        <f>F13*$C$4/1000</f>
        <v>0.15669329614341873</v>
      </c>
      <c r="K13" s="2">
        <f>F13*$C$5/1000</f>
        <v>0.15479973895586363</v>
      </c>
      <c r="L13" s="2">
        <f>F13*$C$6/1000</f>
        <v>0.15294029950186488</v>
      </c>
      <c r="O13" s="4">
        <v>4</v>
      </c>
      <c r="P13" s="3">
        <v>4.0599999999999996</v>
      </c>
      <c r="Q13" s="3">
        <v>0.86</v>
      </c>
      <c r="R13" s="3">
        <f>P13-Q13</f>
        <v>3.1999999999999997</v>
      </c>
      <c r="S13" s="3">
        <f>AVERAGE(R10:R13)</f>
        <v>3.3975</v>
      </c>
      <c r="T13" s="3">
        <f>S13-$R$20</f>
        <v>-3.6500000000000199E-2</v>
      </c>
      <c r="U13" s="3">
        <f>STDEVA(R10:R13)</f>
        <v>0.15173990905493542</v>
      </c>
      <c r="V13" s="2">
        <f>R13*$C$4/1000</f>
        <v>0.15148596606010267</v>
      </c>
      <c r="W13" s="2">
        <f>R13*$C$5/1000</f>
        <v>0.14965533675491349</v>
      </c>
      <c r="X13" s="2">
        <f>R13*$C$6/1000</f>
        <v>0.14785769136131949</v>
      </c>
      <c r="Z13" s="2">
        <f>AVERAGE(W13,K13)</f>
        <v>0.15222753785538856</v>
      </c>
    </row>
    <row r="14" spans="1:26" x14ac:dyDescent="0.25">
      <c r="C14">
        <v>5</v>
      </c>
      <c r="D14" s="3">
        <v>5.39</v>
      </c>
      <c r="E14" s="3">
        <v>1.8</v>
      </c>
      <c r="F14" s="3">
        <f>D14-E14</f>
        <v>3.59</v>
      </c>
      <c r="G14" s="3">
        <f>AVERAGE(F10:F14)</f>
        <v>3.472</v>
      </c>
      <c r="H14" s="3">
        <f>G14-$F$20</f>
        <v>6.4000000000000057E-2</v>
      </c>
      <c r="I14" s="3">
        <f>STDEVA(F10:F14)</f>
        <v>0.21913466179497959</v>
      </c>
      <c r="J14" s="2">
        <f>F14*$C$4/1000</f>
        <v>0.1699483181736777</v>
      </c>
      <c r="K14" s="2">
        <f>F14*$C$5/1000</f>
        <v>0.16789458092191856</v>
      </c>
      <c r="L14" s="2">
        <f>F14*$C$6/1000</f>
        <v>0.16587784749598031</v>
      </c>
      <c r="O14" s="4">
        <v>5</v>
      </c>
      <c r="P14" s="3">
        <v>5.03</v>
      </c>
      <c r="Q14" s="3">
        <v>1.57</v>
      </c>
      <c r="R14" s="3">
        <f>P14-Q14</f>
        <v>3.46</v>
      </c>
      <c r="S14" s="3">
        <f>AVERAGE(R10:R14)</f>
        <v>3.41</v>
      </c>
      <c r="T14" s="3">
        <f>S14-$R$20</f>
        <v>-2.4000000000000021E-2</v>
      </c>
      <c r="U14" s="3">
        <f>STDEVA(R10:R14)</f>
        <v>0.13435028842544422</v>
      </c>
      <c r="V14" s="2">
        <f>R14*$C$4/1000</f>
        <v>0.16379420080248605</v>
      </c>
      <c r="W14" s="2">
        <f>R14*$C$5/1000</f>
        <v>0.1618148328662502</v>
      </c>
      <c r="X14" s="2">
        <f>R14*$C$6/1000</f>
        <v>0.15987112878442669</v>
      </c>
      <c r="Z14" s="2">
        <f>AVERAGE(W14,K14)</f>
        <v>0.16485470689408438</v>
      </c>
    </row>
    <row r="15" spans="1:26" x14ac:dyDescent="0.25">
      <c r="C15">
        <v>6</v>
      </c>
      <c r="D15" s="3">
        <v>5.67</v>
      </c>
      <c r="E15" s="3">
        <v>2.2200000000000002</v>
      </c>
      <c r="F15" s="3">
        <f>D15-E15</f>
        <v>3.4499999999999997</v>
      </c>
      <c r="G15" s="3">
        <f>AVERAGE(F10:F15)</f>
        <v>3.4683333333333333</v>
      </c>
      <c r="H15" s="3">
        <f>G15-$F$20</f>
        <v>6.033333333333335E-2</v>
      </c>
      <c r="I15" s="3">
        <f>STDEVA(F10:F15)</f>
        <v>0.19620567439976536</v>
      </c>
      <c r="J15" s="2">
        <f>F15*$C$4/1000</f>
        <v>0.16332080715854821</v>
      </c>
      <c r="K15" s="2">
        <f>F15*$C$5/1000</f>
        <v>0.16134715993889109</v>
      </c>
      <c r="L15" s="2">
        <f>F15*$C$6/1000</f>
        <v>0.15940907349892258</v>
      </c>
      <c r="O15" s="4">
        <v>6</v>
      </c>
      <c r="P15" s="3">
        <v>6.7</v>
      </c>
      <c r="Q15" s="3">
        <v>3.22</v>
      </c>
      <c r="R15" s="3">
        <f>P15-Q15</f>
        <v>3.48</v>
      </c>
      <c r="S15" s="3">
        <f>AVERAGE(R10:R15)</f>
        <v>3.4216666666666669</v>
      </c>
      <c r="T15" s="3">
        <f>S15-$R$20</f>
        <v>-1.2333333333333307E-2</v>
      </c>
      <c r="U15" s="3">
        <f>STDEVA(R10:R15)</f>
        <v>0.12351787994726393</v>
      </c>
      <c r="V15" s="2">
        <f>R15*$C$4/1000</f>
        <v>0.16474098809036167</v>
      </c>
      <c r="W15" s="2">
        <f>R15*$C$5/1000</f>
        <v>0.16275017872096842</v>
      </c>
      <c r="X15" s="2">
        <f>R15*$C$6/1000</f>
        <v>0.16079523935543497</v>
      </c>
      <c r="Z15" s="2">
        <f>AVERAGE(W15,K15)</f>
        <v>0.16204866932992976</v>
      </c>
    </row>
    <row r="16" spans="1:26" x14ac:dyDescent="0.25">
      <c r="C16">
        <v>7</v>
      </c>
      <c r="D16" s="3">
        <v>6.18</v>
      </c>
      <c r="E16" s="3">
        <v>2.69</v>
      </c>
      <c r="F16" s="3">
        <f>D16-E16</f>
        <v>3.4899999999999998</v>
      </c>
      <c r="G16" s="3">
        <f>AVERAGE(F10:F16)</f>
        <v>3.4714285714285711</v>
      </c>
      <c r="H16" s="3">
        <f>G16-$F$20</f>
        <v>6.3428571428571168E-2</v>
      </c>
      <c r="I16" s="3">
        <f>STDEVA(F10:F16)</f>
        <v>0.17929757122621351</v>
      </c>
      <c r="J16" s="2">
        <f>F16*$C$4/1000</f>
        <v>0.16521438173429948</v>
      </c>
      <c r="K16" s="2">
        <f>F16*$C$5/1000</f>
        <v>0.16321785164832753</v>
      </c>
      <c r="L16" s="2">
        <f>F16*$C$6/1000</f>
        <v>0.16125729464093908</v>
      </c>
      <c r="O16" s="4">
        <v>7</v>
      </c>
      <c r="P16" s="3">
        <v>4.71</v>
      </c>
      <c r="Q16" s="3">
        <v>1.25</v>
      </c>
      <c r="R16" s="3">
        <f>P16-Q16</f>
        <v>3.46</v>
      </c>
      <c r="S16" s="3">
        <f>AVERAGE(R10:R16)</f>
        <v>3.4271428571428575</v>
      </c>
      <c r="T16" s="3">
        <f>S16-$R$20</f>
        <v>-6.8571428571426729E-3</v>
      </c>
      <c r="U16" s="3">
        <f>STDEVA(R10:R16)</f>
        <v>0.11368293418015545</v>
      </c>
      <c r="V16" s="2">
        <f>R16*$C$4/1000</f>
        <v>0.16379420080248605</v>
      </c>
      <c r="W16" s="2">
        <f>R16*$C$5/1000</f>
        <v>0.1618148328662502</v>
      </c>
      <c r="X16" s="2">
        <f>R16*$C$6/1000</f>
        <v>0.15987112878442669</v>
      </c>
      <c r="Z16" s="2">
        <f>AVERAGE(W16,K16)</f>
        <v>0.16251634225728886</v>
      </c>
    </row>
    <row r="17" spans="3:26" x14ac:dyDescent="0.25">
      <c r="C17">
        <v>8</v>
      </c>
      <c r="D17" s="3">
        <v>6.59</v>
      </c>
      <c r="E17" s="3">
        <v>3.37</v>
      </c>
      <c r="F17" s="3">
        <f>D17-E17</f>
        <v>3.2199999999999998</v>
      </c>
      <c r="G17" s="3">
        <f>AVERAGE(F10:F17)</f>
        <v>3.4399999999999995</v>
      </c>
      <c r="H17" s="3">
        <f>G17-$F$20</f>
        <v>3.1999999999999584E-2</v>
      </c>
      <c r="I17" s="3">
        <f>STDEVA(F10:F17)</f>
        <v>0.18830067141978787</v>
      </c>
      <c r="J17" s="2">
        <f>F17*$C$4/1000</f>
        <v>0.15243275334797832</v>
      </c>
      <c r="K17" s="2">
        <f>F17*$C$5/1000</f>
        <v>0.15059068260963171</v>
      </c>
      <c r="L17" s="2">
        <f>F17*$C$6/1000</f>
        <v>0.14878180193232773</v>
      </c>
      <c r="O17" s="4">
        <v>8</v>
      </c>
      <c r="P17" s="3">
        <v>5.14</v>
      </c>
      <c r="Q17" s="3">
        <v>1.64</v>
      </c>
      <c r="R17" s="3">
        <f>P17-Q17</f>
        <v>3.5</v>
      </c>
      <c r="S17" s="3">
        <f>AVERAGE(R10:R17)</f>
        <v>3.4362500000000002</v>
      </c>
      <c r="T17" s="3">
        <f>S17-$R$20</f>
        <v>2.2500000000000853E-3</v>
      </c>
      <c r="U17" s="3">
        <f>STDEVA(R10:R17)</f>
        <v>0.10835622468770059</v>
      </c>
      <c r="V17" s="2">
        <f>R17*$C$4/1000</f>
        <v>0.16568777537823731</v>
      </c>
      <c r="W17" s="2">
        <f>R17*$C$5/1000</f>
        <v>0.16368552457568664</v>
      </c>
      <c r="X17" s="2">
        <f>R17*$C$6/1000</f>
        <v>0.16171934992644321</v>
      </c>
      <c r="Z17" s="2">
        <f>AVERAGE(W17,K17)</f>
        <v>0.15713810359265917</v>
      </c>
    </row>
    <row r="18" spans="3:26" x14ac:dyDescent="0.25">
      <c r="C18">
        <v>9</v>
      </c>
      <c r="D18" s="3">
        <v>6.36</v>
      </c>
      <c r="E18" s="3">
        <v>3.22</v>
      </c>
      <c r="F18" s="3">
        <f>D18-E18</f>
        <v>3.14</v>
      </c>
      <c r="G18" s="3">
        <f>AVERAGE(F10:F18)</f>
        <v>3.4066666666666663</v>
      </c>
      <c r="H18" s="3">
        <f>G18-$F$20</f>
        <v>-1.3333333333336306E-3</v>
      </c>
      <c r="I18" s="3">
        <f>STDEVA(F10:F18)</f>
        <v>0.20254629100529101</v>
      </c>
      <c r="J18" s="2">
        <f>F18*$C$4/1000</f>
        <v>0.14864560419647577</v>
      </c>
      <c r="K18" s="2">
        <f>F18*$C$5/1000</f>
        <v>0.14684929919075887</v>
      </c>
      <c r="L18" s="2">
        <f>F18*$C$6/1000</f>
        <v>0.14508535964829478</v>
      </c>
      <c r="O18" s="4">
        <v>9</v>
      </c>
      <c r="P18" s="3">
        <v>4.92</v>
      </c>
      <c r="Q18" s="3">
        <v>1.44</v>
      </c>
      <c r="R18" s="3">
        <f>P18-Q18</f>
        <v>3.48</v>
      </c>
      <c r="S18" s="3">
        <f>AVERAGE(R10:R18)</f>
        <v>3.4411111111111112</v>
      </c>
      <c r="T18" s="3">
        <f>S18-$R$20</f>
        <v>7.1111111111110681E-3</v>
      </c>
      <c r="U18" s="3">
        <f>STDEVA(R10:R18)</f>
        <v>0.10240171439537099</v>
      </c>
      <c r="V18" s="2">
        <f>R18*$C$4/1000</f>
        <v>0.16474098809036167</v>
      </c>
      <c r="W18" s="2">
        <f>R18*$C$5/1000</f>
        <v>0.16275017872096842</v>
      </c>
      <c r="X18" s="2">
        <f>R18*$C$6/1000</f>
        <v>0.16079523935543497</v>
      </c>
      <c r="Z18" s="2">
        <f>AVERAGE(W18,K18)</f>
        <v>0.15479973895586363</v>
      </c>
    </row>
    <row r="19" spans="3:26" x14ac:dyDescent="0.25">
      <c r="C19" s="5">
        <v>10</v>
      </c>
      <c r="D19" s="6">
        <v>6.56</v>
      </c>
      <c r="E19" s="6">
        <v>3.14</v>
      </c>
      <c r="F19" s="6">
        <f>D19-E19</f>
        <v>3.4199999999999995</v>
      </c>
      <c r="G19" s="6">
        <f>AVERAGE(F10:F19)</f>
        <v>3.4079999999999999</v>
      </c>
      <c r="H19" s="6">
        <f>G19-$F$20</f>
        <v>0</v>
      </c>
      <c r="I19" s="6">
        <f>STDEVA(F10:F19)</f>
        <v>0.19100901665744596</v>
      </c>
      <c r="J19" s="7">
        <f>F19*$C$4/1000</f>
        <v>0.16190062622673471</v>
      </c>
      <c r="K19" s="7">
        <f>F19*$C$5/1000</f>
        <v>0.15994414115681377</v>
      </c>
      <c r="L19" s="7">
        <f>F19*$C$6/1000</f>
        <v>0.1580229076424102</v>
      </c>
      <c r="O19" s="8">
        <v>10</v>
      </c>
      <c r="P19" s="6">
        <v>5.61</v>
      </c>
      <c r="Q19" s="6">
        <v>2.2400000000000002</v>
      </c>
      <c r="R19" s="6">
        <f>P19-Q19</f>
        <v>3.37</v>
      </c>
      <c r="S19" s="6">
        <f>AVERAGE(R10:R19)</f>
        <v>3.4340000000000002</v>
      </c>
      <c r="T19" s="6">
        <f>S19-$R$20</f>
        <v>0</v>
      </c>
      <c r="U19" s="6">
        <f>STDEVA(R10:R19)</f>
        <v>9.9129544872690128E-2</v>
      </c>
      <c r="V19" s="7">
        <f>R19*$C$4/1000</f>
        <v>0.15953365800704566</v>
      </c>
      <c r="W19" s="7">
        <f>R19*$C$5/1000</f>
        <v>0.15760577652001828</v>
      </c>
      <c r="X19" s="7">
        <f>R19*$C$6/1000</f>
        <v>0.1557126312148896</v>
      </c>
      <c r="Z19" s="2">
        <f>AVERAGE(W19,K19)</f>
        <v>0.15877495883841602</v>
      </c>
    </row>
    <row r="20" spans="3:26" x14ac:dyDescent="0.25">
      <c r="F20" s="9">
        <f>AVERAGE(F10:F19)</f>
        <v>3.4079999999999999</v>
      </c>
      <c r="G20" s="9">
        <f>F20*46.7672</f>
        <v>159.3826176</v>
      </c>
      <c r="J20" s="10">
        <f>F20*$C$4/1000</f>
        <v>0.16133255385400938</v>
      </c>
      <c r="K20" s="2">
        <f>F20*$C$5/1000</f>
        <v>0.15938293364398284</v>
      </c>
      <c r="L20" s="10">
        <f>F20*$C$6/1000</f>
        <v>0.15746844129980528</v>
      </c>
      <c r="R20" s="9">
        <f>AVERAGE(R10:R19)</f>
        <v>3.4340000000000002</v>
      </c>
      <c r="S20" s="9">
        <f>R20*46.7672</f>
        <v>160.59856480000002</v>
      </c>
      <c r="V20" s="10">
        <f>R20*$C$4/1000</f>
        <v>0.16256337732824769</v>
      </c>
      <c r="W20" s="2">
        <f>R20*$C$5/1000</f>
        <v>0.16059888325511656</v>
      </c>
      <c r="X20" s="10">
        <f>R20*$C$6/1000</f>
        <v>0.15866978504211598</v>
      </c>
    </row>
    <row r="21" spans="3:26" x14ac:dyDescent="0.25">
      <c r="F21" s="3">
        <f>STDEVA(F10:F19)</f>
        <v>0.19100901665744596</v>
      </c>
      <c r="J21" s="10">
        <f>STDEVA(J10:J19)</f>
        <v>9.0422454420448269E-3</v>
      </c>
      <c r="K21" s="2">
        <f>STDEVA(K10:K19)</f>
        <v>8.9329745972171679E-3</v>
      </c>
      <c r="L21" s="10">
        <f>STDEVA(L10:L19)</f>
        <v>8.8256725725518043E-3</v>
      </c>
      <c r="R21" s="3">
        <f>STDEVA(R10:R19)</f>
        <v>9.9129544872690128E-2</v>
      </c>
      <c r="V21" s="10">
        <f>STDEVA(V10:V19)</f>
        <v>4.6927296469180518E-3</v>
      </c>
      <c r="W21" s="2">
        <f>STDEVA(W10:W19)</f>
        <v>4.6360204438386701E-3</v>
      </c>
      <c r="X21" s="10">
        <f>STDEVA(X10:X19)</f>
        <v>4.5803330158044678E-3</v>
      </c>
      <c r="Z21" s="2">
        <f>STDEVA(Z10:Z19)</f>
        <v>5.1947027563314539E-3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0.15938293364398284</v>
      </c>
      <c r="E41" s="11">
        <f>$K$20</f>
        <v>0.15938293364398284</v>
      </c>
      <c r="F41">
        <f>C41*AVERAGE($K$20,$W$20)</f>
        <v>0.15999090844954972</v>
      </c>
      <c r="G41" s="12">
        <f>(F41-E41)/E41</f>
        <v>3.8145539906105693E-3</v>
      </c>
    </row>
    <row r="42" spans="3:7" x14ac:dyDescent="0.25">
      <c r="C42">
        <v>2</v>
      </c>
      <c r="D42" s="2">
        <f>$W$20</f>
        <v>0.16059888325511656</v>
      </c>
      <c r="E42" s="11">
        <f>SUM(D42,E41)</f>
        <v>0.31998181689909944</v>
      </c>
      <c r="F42">
        <f>C42*AVERAGE($K$20,$W$20)</f>
        <v>0.31998181689909944</v>
      </c>
      <c r="G42" s="12">
        <f>(F42-E42)/E42</f>
        <v>0</v>
      </c>
    </row>
    <row r="43" spans="3:7" x14ac:dyDescent="0.25">
      <c r="C43">
        <v>3</v>
      </c>
      <c r="D43" s="2">
        <f>$K$20</f>
        <v>0.15938293364398284</v>
      </c>
      <c r="E43" s="11">
        <f>SUM(D43,E42)</f>
        <v>0.47936475054308225</v>
      </c>
      <c r="F43">
        <f>C43*AVERAGE($K$20,$W$20)</f>
        <v>0.47997272534864915</v>
      </c>
      <c r="G43" s="12">
        <f>(F43-E43)/E43</f>
        <v>1.268292682926967E-3</v>
      </c>
    </row>
    <row r="44" spans="3:7" x14ac:dyDescent="0.25">
      <c r="C44">
        <v>4</v>
      </c>
      <c r="D44" s="2">
        <f>$W$20</f>
        <v>0.16059888325511656</v>
      </c>
      <c r="E44" s="11">
        <f>SUM(D44,E43)</f>
        <v>0.63996363379819887</v>
      </c>
      <c r="F44">
        <f>C44*AVERAGE($K$20,$W$20)</f>
        <v>0.63996363379819887</v>
      </c>
      <c r="G44" s="12">
        <f>(F44-E44)/E44</f>
        <v>0</v>
      </c>
    </row>
    <row r="45" spans="3:7" x14ac:dyDescent="0.25">
      <c r="C45">
        <v>5</v>
      </c>
      <c r="D45" s="2">
        <f>$K$20</f>
        <v>0.15938293364398284</v>
      </c>
      <c r="E45" s="11">
        <f>SUM(D45,E44)</f>
        <v>0.79934656744218169</v>
      </c>
      <c r="F45">
        <f>C45*AVERAGE($K$20,$W$20)</f>
        <v>0.79995454224774853</v>
      </c>
      <c r="G45" s="12">
        <f>(F45-E45)/E45</f>
        <v>7.6058974959046478E-4</v>
      </c>
    </row>
    <row r="46" spans="3:7" x14ac:dyDescent="0.25">
      <c r="C46">
        <v>6</v>
      </c>
      <c r="D46" s="2">
        <f>$W$20</f>
        <v>0.16059888325511656</v>
      </c>
      <c r="E46" s="11">
        <f>SUM(D46,E45)</f>
        <v>0.9599454506972982</v>
      </c>
      <c r="F46">
        <f>C46*AVERAGE($K$20,$W$20)</f>
        <v>0.95994545069729831</v>
      </c>
      <c r="G46" s="12">
        <f>(F46-E46)/E46</f>
        <v>1.1565480349104188E-16</v>
      </c>
    </row>
    <row r="47" spans="3:7" x14ac:dyDescent="0.25">
      <c r="C47">
        <v>7</v>
      </c>
      <c r="D47" s="2">
        <f>$K$20</f>
        <v>0.15938293364398284</v>
      </c>
      <c r="E47" s="11">
        <f>SUM(D47,E46)</f>
        <v>1.1193283843412811</v>
      </c>
      <c r="F47">
        <f>C47*AVERAGE($K$20,$W$20)</f>
        <v>1.1199363591468481</v>
      </c>
      <c r="G47" s="12">
        <f>(F47-E47)/E47</f>
        <v>5.4316035765031333E-4</v>
      </c>
    </row>
    <row r="48" spans="3:7" x14ac:dyDescent="0.25">
      <c r="C48">
        <v>8</v>
      </c>
      <c r="D48" s="2">
        <f>$W$20</f>
        <v>0.16059888325511656</v>
      </c>
      <c r="E48" s="11">
        <f>SUM(D48,E47)</f>
        <v>1.2799272675963977</v>
      </c>
      <c r="F48">
        <f>C48*AVERAGE($K$20,$W$20)</f>
        <v>1.2799272675963977</v>
      </c>
      <c r="G48" s="12">
        <f>(F48-E48)/E48</f>
        <v>0</v>
      </c>
    </row>
    <row r="49" spans="3:7" x14ac:dyDescent="0.25">
      <c r="C49">
        <v>9</v>
      </c>
      <c r="D49" s="2">
        <f>$K$20</f>
        <v>0.15938293364398284</v>
      </c>
      <c r="E49" s="11">
        <f>SUM(D49,E48)</f>
        <v>1.4393102012403807</v>
      </c>
      <c r="F49">
        <f>C49*AVERAGE($K$20,$W$20)</f>
        <v>1.4399181760459474</v>
      </c>
      <c r="G49" s="12">
        <f>(F49-E49)/E49</f>
        <v>4.2240707044443232E-4</v>
      </c>
    </row>
    <row r="50" spans="3:7" x14ac:dyDescent="0.25">
      <c r="C50">
        <v>10</v>
      </c>
      <c r="D50" s="2">
        <f>$W$20</f>
        <v>0.16059888325511656</v>
      </c>
      <c r="E50" s="11">
        <f>SUM(D50,E49)</f>
        <v>1.5999090844954973</v>
      </c>
      <c r="F50">
        <f>C50*AVERAGE($K$20,$W$20)</f>
        <v>1.5999090844954971</v>
      </c>
      <c r="G50" s="12">
        <f>(F50-E50)/E50</f>
        <v>-1.3878576418925023E-16</v>
      </c>
    </row>
    <row r="51" spans="3:7" x14ac:dyDescent="0.25">
      <c r="C51">
        <v>11</v>
      </c>
      <c r="D51" s="2">
        <f>$K$20</f>
        <v>0.15938293364398284</v>
      </c>
      <c r="E51" s="11">
        <f>SUM(D51,E50)</f>
        <v>1.7592920181394802</v>
      </c>
      <c r="F51">
        <f>C51*AVERAGE($K$20,$W$20)</f>
        <v>1.759899992945047</v>
      </c>
      <c r="G51" s="12">
        <f>(F51-E51)/E51</f>
        <v>3.4557924397888906E-4</v>
      </c>
    </row>
    <row r="52" spans="3:7" x14ac:dyDescent="0.25">
      <c r="C52">
        <v>12</v>
      </c>
      <c r="D52" s="2">
        <f>$W$20</f>
        <v>0.16059888325511656</v>
      </c>
      <c r="E52" s="11">
        <f>SUM(D52,E51)</f>
        <v>1.9198909013945968</v>
      </c>
      <c r="F52">
        <f>C52*AVERAGE($K$20,$W$20)</f>
        <v>1.9198909013945966</v>
      </c>
      <c r="G52" s="12">
        <f>(F52-E52)/E52</f>
        <v>-1.1565480349104185E-16</v>
      </c>
    </row>
    <row r="53" spans="3:7" x14ac:dyDescent="0.25">
      <c r="C53">
        <v>13</v>
      </c>
      <c r="D53" s="2">
        <f>$K$20</f>
        <v>0.15938293364398284</v>
      </c>
      <c r="E53" s="11">
        <f>SUM(D53,E52)</f>
        <v>2.0792738350385798</v>
      </c>
      <c r="F53">
        <f>C53*AVERAGE($K$20,$W$20)</f>
        <v>2.0798818098441463</v>
      </c>
      <c r="G53" s="12">
        <f>(F53-E53)/E53</f>
        <v>2.9239766081855825E-4</v>
      </c>
    </row>
    <row r="54" spans="3:7" x14ac:dyDescent="0.25">
      <c r="C54">
        <v>14</v>
      </c>
      <c r="D54" s="2">
        <f>$W$20</f>
        <v>0.16059888325511656</v>
      </c>
      <c r="E54" s="11">
        <f>SUM(D54,E53)</f>
        <v>2.2398727182936962</v>
      </c>
      <c r="F54">
        <f>C54*AVERAGE($K$20,$W$20)</f>
        <v>2.2398727182936962</v>
      </c>
      <c r="G54" s="12">
        <f>(F54-E54)/E54</f>
        <v>0</v>
      </c>
    </row>
    <row r="55" spans="3:7" x14ac:dyDescent="0.25">
      <c r="C55">
        <v>15</v>
      </c>
      <c r="D55" s="2">
        <f>$K$20</f>
        <v>0.15938293364398284</v>
      </c>
      <c r="E55" s="11">
        <f>SUM(D55,E54)</f>
        <v>2.3992556519376791</v>
      </c>
      <c r="F55">
        <f>C55*AVERAGE($K$20,$W$20)</f>
        <v>2.3998636267432456</v>
      </c>
      <c r="G55" s="12">
        <f>(F55-E55)/E55</f>
        <v>2.5340142684482283E-4</v>
      </c>
    </row>
    <row r="56" spans="3:7" x14ac:dyDescent="0.25">
      <c r="C56">
        <v>16</v>
      </c>
      <c r="D56" s="2">
        <f>$W$20</f>
        <v>0.16059888325511656</v>
      </c>
      <c r="E56" s="11">
        <f>SUM(D56,E55)</f>
        <v>2.5598545351927955</v>
      </c>
      <c r="F56">
        <f>C56*AVERAGE($K$20,$W$20)</f>
        <v>2.5598545351927955</v>
      </c>
      <c r="G56" s="12">
        <f>(F56-E56)/E56</f>
        <v>0</v>
      </c>
    </row>
    <row r="57" spans="3:7" x14ac:dyDescent="0.25">
      <c r="C57">
        <v>17</v>
      </c>
      <c r="D57" s="2">
        <f>$K$20</f>
        <v>0.15938293364398284</v>
      </c>
      <c r="E57" s="11">
        <f>SUM(D57,E56)</f>
        <v>2.7192374688367784</v>
      </c>
      <c r="F57">
        <f>C57*AVERAGE($K$20,$W$20)</f>
        <v>2.7198454436423454</v>
      </c>
      <c r="G57" s="12">
        <f>(F57-E57)/E57</f>
        <v>2.2358282883878987E-4</v>
      </c>
    </row>
    <row r="58" spans="3:7" x14ac:dyDescent="0.25">
      <c r="C58">
        <v>18</v>
      </c>
      <c r="D58" s="2">
        <f>$W$20</f>
        <v>0.16059888325511656</v>
      </c>
      <c r="E58" s="11">
        <f>SUM(D58,E57)</f>
        <v>2.8798363520918948</v>
      </c>
      <c r="F58">
        <f>C58*AVERAGE($K$20,$W$20)</f>
        <v>2.8798363520918948</v>
      </c>
      <c r="G58" s="12">
        <f>(F58-E58)/E58</f>
        <v>0</v>
      </c>
    </row>
    <row r="59" spans="3:7" x14ac:dyDescent="0.25">
      <c r="C59">
        <v>19</v>
      </c>
      <c r="D59" s="2">
        <f>$K$20</f>
        <v>0.15938293364398284</v>
      </c>
      <c r="E59" s="11">
        <f>SUM(D59,E58)</f>
        <v>3.0392192857358777</v>
      </c>
      <c r="F59">
        <f>C59*AVERAGE($K$20,$W$20)</f>
        <v>3.0398272605414447</v>
      </c>
      <c r="G59" s="12">
        <f>(F59-E59)/E59</f>
        <v>2.000430862032222E-4</v>
      </c>
    </row>
    <row r="60" spans="3:7" x14ac:dyDescent="0.25">
      <c r="C60">
        <v>20</v>
      </c>
      <c r="D60" s="2">
        <f>$W$20</f>
        <v>0.16059888325511656</v>
      </c>
      <c r="E60" s="11">
        <f>SUM(D60,E59)</f>
        <v>3.1998181689909941</v>
      </c>
      <c r="F60">
        <f>C60*AVERAGE($K$20,$W$20)</f>
        <v>3.1998181689909941</v>
      </c>
      <c r="G60" s="12">
        <f>(F60-E60)/E60</f>
        <v>0</v>
      </c>
    </row>
    <row r="61" spans="3:7" x14ac:dyDescent="0.25">
      <c r="C61">
        <v>21</v>
      </c>
      <c r="D61" s="2">
        <f>$K$20</f>
        <v>0.15938293364398284</v>
      </c>
      <c r="E61" s="11">
        <f>SUM(D61,E60)</f>
        <v>3.3592011026349771</v>
      </c>
      <c r="F61">
        <f>C61*AVERAGE($K$20,$W$20)</f>
        <v>3.359809077440544</v>
      </c>
      <c r="G61" s="12">
        <f>(F61-E61)/E61</f>
        <v>1.8098791557613462E-4</v>
      </c>
    </row>
    <row r="62" spans="3:7" x14ac:dyDescent="0.25">
      <c r="C62">
        <v>22</v>
      </c>
      <c r="D62" s="2">
        <f>$W$20</f>
        <v>0.16059888325511656</v>
      </c>
      <c r="E62" s="11">
        <f>SUM(D62,E61)</f>
        <v>3.5197999858900935</v>
      </c>
      <c r="F62">
        <f>C62*AVERAGE($K$20,$W$20)</f>
        <v>3.5197999858900939</v>
      </c>
      <c r="G62" s="12">
        <f>(F62-E62)/E62</f>
        <v>1.2616887653568205E-16</v>
      </c>
    </row>
    <row r="63" spans="3:7" x14ac:dyDescent="0.25">
      <c r="C63">
        <v>23</v>
      </c>
      <c r="D63" s="2">
        <f>$K$20</f>
        <v>0.15938293364398284</v>
      </c>
      <c r="E63" s="11">
        <f>SUM(D63,E62)</f>
        <v>3.6791829195340764</v>
      </c>
      <c r="F63">
        <f>C63*AVERAGE($K$20,$W$20)</f>
        <v>3.6797908943396433</v>
      </c>
      <c r="G63" s="12">
        <f>(F63-E63)/E63</f>
        <v>1.6524723528667343E-4</v>
      </c>
    </row>
    <row r="64" spans="3:7" x14ac:dyDescent="0.25">
      <c r="C64">
        <v>24</v>
      </c>
      <c r="D64" s="2">
        <f>$W$20</f>
        <v>0.16059888325511656</v>
      </c>
      <c r="E64" s="11">
        <f>SUM(D64,E63)</f>
        <v>3.8397818027891928</v>
      </c>
      <c r="F64">
        <f>C64*AVERAGE($K$20,$W$20)</f>
        <v>3.8397818027891932</v>
      </c>
      <c r="G64" s="12">
        <f>(F64-E64)/E64</f>
        <v>1.1565480349104188E-16</v>
      </c>
    </row>
    <row r="65" spans="3:7" x14ac:dyDescent="0.25">
      <c r="C65">
        <v>25</v>
      </c>
      <c r="D65" s="2">
        <f>$K$20</f>
        <v>0.15938293364398284</v>
      </c>
      <c r="E65" s="11">
        <f>SUM(D65,E64)</f>
        <v>3.9991647364331757</v>
      </c>
      <c r="F65">
        <f>C65*AVERAGE($K$20,$W$20)</f>
        <v>3.9997727112387431</v>
      </c>
      <c r="G65" s="12">
        <f>(F65-E65)/E65</f>
        <v>1.520254467210695E-4</v>
      </c>
    </row>
    <row r="66" spans="3:7" x14ac:dyDescent="0.25">
      <c r="C66">
        <v>26</v>
      </c>
      <c r="D66" s="2">
        <f>$W$20</f>
        <v>0.16059888325511656</v>
      </c>
      <c r="E66" s="11">
        <f>SUM(D66,E65)</f>
        <v>4.1597636196882926</v>
      </c>
      <c r="F66">
        <f>C66*AVERAGE($K$20,$W$20)</f>
        <v>4.1597636196882926</v>
      </c>
      <c r="G66" s="12">
        <f>(F66-E66)/E66</f>
        <v>0</v>
      </c>
    </row>
    <row r="67" spans="3:7" x14ac:dyDescent="0.25">
      <c r="C67">
        <v>27</v>
      </c>
      <c r="D67" s="2">
        <f>$K$20</f>
        <v>0.15938293364398284</v>
      </c>
      <c r="E67" s="11">
        <f>SUM(D67,E66)</f>
        <v>4.319146553332275</v>
      </c>
      <c r="F67">
        <f>C67*AVERAGE($K$20,$W$20)</f>
        <v>4.3197545281378424</v>
      </c>
      <c r="G67" s="12">
        <f>(F67-E67)/E67</f>
        <v>1.4076271737025028E-4</v>
      </c>
    </row>
    <row r="68" spans="3:7" x14ac:dyDescent="0.25">
      <c r="C68">
        <v>28</v>
      </c>
      <c r="D68" s="2">
        <f>$W$20</f>
        <v>0.16059888325511656</v>
      </c>
      <c r="E68" s="11">
        <f>SUM(D68,E67)</f>
        <v>4.4797454365873914</v>
      </c>
      <c r="F68">
        <f>C68*AVERAGE($K$20,$W$20)</f>
        <v>4.4797454365873923</v>
      </c>
      <c r="G68" s="12">
        <f>(F68-E68)/E68</f>
        <v>1.9826537741321466E-16</v>
      </c>
    </row>
    <row r="69" spans="3:7" x14ac:dyDescent="0.25">
      <c r="C69">
        <v>29</v>
      </c>
      <c r="D69" s="2">
        <f>$K$20</f>
        <v>0.15938293364398284</v>
      </c>
      <c r="E69" s="11">
        <f>SUM(D69,E68)</f>
        <v>4.6391283702313739</v>
      </c>
      <c r="F69">
        <f>C69*AVERAGE($K$20,$W$20)</f>
        <v>4.6397363450369422</v>
      </c>
      <c r="G69" s="12">
        <f>(F69-E69)/E69</f>
        <v>1.3105367151932626E-4</v>
      </c>
    </row>
    <row r="70" spans="3:7" x14ac:dyDescent="0.25">
      <c r="C70">
        <v>30</v>
      </c>
      <c r="D70" s="2">
        <f>$W$20</f>
        <v>0.16059888325511656</v>
      </c>
      <c r="E70" s="11">
        <f>SUM(D70,E69)</f>
        <v>4.7997272534864903</v>
      </c>
      <c r="F70">
        <f>C70*AVERAGE($K$20,$W$20)</f>
        <v>4.7997272534864912</v>
      </c>
      <c r="G70" s="12">
        <f>(F70-E70)/E70</f>
        <v>1.8504768558566704E-16</v>
      </c>
    </row>
    <row r="71" spans="3:7" x14ac:dyDescent="0.25">
      <c r="C71">
        <v>31</v>
      </c>
      <c r="D71" s="2">
        <f>$K$20</f>
        <v>0.15938293364398284</v>
      </c>
      <c r="E71" s="11">
        <f>SUM(D71,E70)</f>
        <v>4.9591101871304728</v>
      </c>
      <c r="F71">
        <f>C71*AVERAGE($K$20,$W$20)</f>
        <v>4.9597181619360411</v>
      </c>
      <c r="G71" s="12">
        <f>(F71-E71)/E71</f>
        <v>1.2259755936580365E-4</v>
      </c>
    </row>
    <row r="72" spans="3:7" x14ac:dyDescent="0.25">
      <c r="C72">
        <v>32</v>
      </c>
      <c r="D72" s="2">
        <f>$W$20</f>
        <v>0.16059888325511656</v>
      </c>
      <c r="E72" s="11">
        <f>SUM(D72,E71)</f>
        <v>5.1197090703855892</v>
      </c>
      <c r="F72">
        <f>C72*AVERAGE($K$20,$W$20)</f>
        <v>5.119709070385591</v>
      </c>
      <c r="G72" s="12">
        <f>(F72-E72)/E72</f>
        <v>3.469644104731257E-16</v>
      </c>
    </row>
    <row r="73" spans="3:7" x14ac:dyDescent="0.25">
      <c r="C73">
        <v>33</v>
      </c>
      <c r="D73" s="2">
        <f>$K$20</f>
        <v>0.15938293364398284</v>
      </c>
      <c r="E73" s="11">
        <f>SUM(D73,E72)</f>
        <v>5.2790920040295717</v>
      </c>
      <c r="F73">
        <f>C73*AVERAGE($K$20,$W$20)</f>
        <v>5.2796999788351409</v>
      </c>
      <c r="G73" s="12">
        <f>(F73-E73)/E73</f>
        <v>1.1516654854757337E-4</v>
      </c>
    </row>
    <row r="74" spans="3:7" x14ac:dyDescent="0.25">
      <c r="C74">
        <v>34</v>
      </c>
      <c r="D74" s="2">
        <f>$W$20</f>
        <v>0.16059888325511656</v>
      </c>
      <c r="E74" s="11">
        <f>SUM(D74,E73)</f>
        <v>5.4396908872846881</v>
      </c>
      <c r="F74">
        <f>C74*AVERAGE($K$20,$W$20)</f>
        <v>5.4396908872846907</v>
      </c>
      <c r="G74" s="12">
        <f>(F74-E74)/E74</f>
        <v>4.8983210890323636E-16</v>
      </c>
    </row>
    <row r="75" spans="3:7" x14ac:dyDescent="0.25">
      <c r="C75">
        <v>35</v>
      </c>
      <c r="D75" s="2">
        <f>$K$20</f>
        <v>0.15938293364398284</v>
      </c>
      <c r="E75" s="11">
        <f>SUM(D75,E74)</f>
        <v>5.5990738209286706</v>
      </c>
      <c r="F75">
        <f>C75*AVERAGE($K$20,$W$20)</f>
        <v>5.5996817957342397</v>
      </c>
      <c r="G75" s="12">
        <f>(F75-E75)/E75</f>
        <v>1.0858488832503703E-4</v>
      </c>
    </row>
    <row r="76" spans="3:7" x14ac:dyDescent="0.25">
      <c r="C76">
        <v>36</v>
      </c>
      <c r="D76" s="2">
        <f>$W$20</f>
        <v>0.16059888325511656</v>
      </c>
      <c r="E76" s="11">
        <f>SUM(D76,E75)</f>
        <v>5.759672704183787</v>
      </c>
      <c r="F76">
        <f>C76*AVERAGE($K$20,$W$20)</f>
        <v>5.7596727041837896</v>
      </c>
      <c r="G76" s="12">
        <f>(F76-E76)/E76</f>
        <v>4.626192139641677E-16</v>
      </c>
    </row>
    <row r="77" spans="3:7" x14ac:dyDescent="0.25">
      <c r="C77">
        <v>37</v>
      </c>
      <c r="D77" s="2">
        <f>$K$20</f>
        <v>0.15938293364398284</v>
      </c>
      <c r="E77" s="11">
        <f>SUM(D77,E76)</f>
        <v>5.9190556378277694</v>
      </c>
      <c r="F77">
        <f>C77*AVERAGE($K$20,$W$20)</f>
        <v>5.9196636126333395</v>
      </c>
      <c r="G77" s="12">
        <f>(F77-E77)/E77</f>
        <v>1.0271483202228971E-4</v>
      </c>
    </row>
    <row r="78" spans="3:7" x14ac:dyDescent="0.25">
      <c r="C78">
        <v>38</v>
      </c>
      <c r="D78" s="2">
        <f>$W$20</f>
        <v>0.16059888325511656</v>
      </c>
      <c r="E78" s="11">
        <f>SUM(D78,E77)</f>
        <v>6.0796545210828858</v>
      </c>
      <c r="F78">
        <f>C78*AVERAGE($K$20,$W$20)</f>
        <v>6.0796545210828894</v>
      </c>
      <c r="G78" s="12">
        <f>(F78-E78)/E78</f>
        <v>5.8436111237579078E-16</v>
      </c>
    </row>
    <row r="79" spans="3:7" x14ac:dyDescent="0.25">
      <c r="C79">
        <v>39</v>
      </c>
      <c r="D79" s="2">
        <f>$K$20</f>
        <v>0.15938293364398284</v>
      </c>
      <c r="E79" s="11">
        <f>SUM(D79,E78)</f>
        <v>6.2390374547268683</v>
      </c>
      <c r="F79">
        <f>C79*AVERAGE($K$20,$W$20)</f>
        <v>6.2396454295324393</v>
      </c>
      <c r="G79" s="12">
        <f>(F79-E79)/E79</f>
        <v>9.7446891444823071E-5</v>
      </c>
    </row>
    <row r="80" spans="3:7" x14ac:dyDescent="0.25">
      <c r="C80">
        <v>40</v>
      </c>
      <c r="D80" s="2">
        <f>$W$20</f>
        <v>0.16059888325511656</v>
      </c>
      <c r="E80" s="11">
        <f>SUM(D80,E79)</f>
        <v>6.3996363379819847</v>
      </c>
      <c r="F80">
        <f>C80*AVERAGE($K$20,$W$20)</f>
        <v>6.3996363379819883</v>
      </c>
      <c r="G80" s="12">
        <f>(F80-E80)/E80</f>
        <v>5.5514305675700132E-16</v>
      </c>
    </row>
    <row r="81" spans="3:7" x14ac:dyDescent="0.25">
      <c r="C81">
        <v>41</v>
      </c>
      <c r="D81" s="2">
        <f>$K$20</f>
        <v>0.15938293364398284</v>
      </c>
      <c r="E81" s="11">
        <f>SUM(D81,E80)</f>
        <v>6.5590192716259672</v>
      </c>
      <c r="F81">
        <f>C81*AVERAGE($K$20,$W$20)</f>
        <v>6.5596272464315382</v>
      </c>
      <c r="G81" s="12">
        <f>(F81-E81)/E81</f>
        <v>9.2692943928527098E-5</v>
      </c>
    </row>
    <row r="82" spans="3:7" x14ac:dyDescent="0.25">
      <c r="C82">
        <v>42</v>
      </c>
      <c r="D82" s="2">
        <f>$W$20</f>
        <v>0.16059888325511656</v>
      </c>
      <c r="E82" s="11">
        <f>SUM(D82,E81)</f>
        <v>6.7196181548810836</v>
      </c>
      <c r="F82">
        <f>C82*AVERAGE($K$20,$W$20)</f>
        <v>6.719618154881088</v>
      </c>
      <c r="G82" s="12">
        <f>(F82-E82)/E82</f>
        <v>6.6088459137738256E-16</v>
      </c>
    </row>
    <row r="83" spans="3:7" x14ac:dyDescent="0.25">
      <c r="C83">
        <v>43</v>
      </c>
      <c r="D83" s="2">
        <f>$K$20</f>
        <v>0.15938293364398284</v>
      </c>
      <c r="E83" s="11">
        <f>SUM(D83,E82)</f>
        <v>6.8790010885250661</v>
      </c>
      <c r="F83">
        <f>C83*AVERAGE($K$20,$W$20)</f>
        <v>6.8796090633306379</v>
      </c>
      <c r="G83" s="12">
        <f>(F83-E83)/E83</f>
        <v>8.8381263172935341E-5</v>
      </c>
    </row>
    <row r="84" spans="3:7" x14ac:dyDescent="0.25">
      <c r="C84">
        <v>44</v>
      </c>
      <c r="D84" s="2">
        <f>$W$20</f>
        <v>0.16059888325511656</v>
      </c>
      <c r="E84" s="11">
        <f>SUM(D84,E83)</f>
        <v>7.0395999717801825</v>
      </c>
      <c r="F84">
        <f>C84*AVERAGE($K$20,$W$20)</f>
        <v>7.0395999717801878</v>
      </c>
      <c r="G84" s="12">
        <f>(F84-E84)/E84</f>
        <v>7.5701325921409274E-16</v>
      </c>
    </row>
    <row r="85" spans="3:7" x14ac:dyDescent="0.25">
      <c r="C85">
        <v>45</v>
      </c>
      <c r="D85" s="2">
        <f>$K$20</f>
        <v>0.15938293364398284</v>
      </c>
      <c r="E85" s="11">
        <f>SUM(D85,E84)</f>
        <v>7.198982905424165</v>
      </c>
      <c r="F85">
        <f>C85*AVERAGE($K$20,$W$20)</f>
        <v>7.1995908802297377</v>
      </c>
      <c r="G85" s="12">
        <f>(F85-E85)/E85</f>
        <v>8.4452875296403944E-5</v>
      </c>
    </row>
    <row r="86" spans="3:7" x14ac:dyDescent="0.25">
      <c r="C86">
        <v>46</v>
      </c>
      <c r="D86" s="2">
        <f>$W$20</f>
        <v>0.16059888325511656</v>
      </c>
      <c r="E86" s="11">
        <f>SUM(D86,E85)</f>
        <v>7.3595817886792814</v>
      </c>
      <c r="F86">
        <f>C86*AVERAGE($K$20,$W$20)</f>
        <v>7.3595817886792867</v>
      </c>
      <c r="G86" s="12">
        <f>(F86-E86)/E86</f>
        <v>7.2409963924826263E-16</v>
      </c>
    </row>
    <row r="87" spans="3:7" x14ac:dyDescent="0.25">
      <c r="C87">
        <v>47</v>
      </c>
      <c r="D87" s="2">
        <f>$K$20</f>
        <v>0.15938293364398284</v>
      </c>
      <c r="E87" s="11">
        <f>SUM(D87,E86)</f>
        <v>7.5189647223232638</v>
      </c>
      <c r="F87">
        <f>C87*AVERAGE($K$20,$W$20)</f>
        <v>7.5195726971288366</v>
      </c>
      <c r="G87" s="12">
        <f>(F87-E87)/E87</f>
        <v>8.0858845336472646E-5</v>
      </c>
    </row>
    <row r="88" spans="3:7" x14ac:dyDescent="0.25">
      <c r="C88">
        <v>48</v>
      </c>
      <c r="D88" s="2">
        <f>$W$20</f>
        <v>0.16059888325511656</v>
      </c>
      <c r="E88" s="11">
        <f>SUM(D88,E87)</f>
        <v>7.6795636055783802</v>
      </c>
      <c r="F88">
        <f>C88*AVERAGE($K$20,$W$20)</f>
        <v>7.6795636055783865</v>
      </c>
      <c r="G88" s="12">
        <f>(F88-E88)/E88</f>
        <v>8.0958362443729375E-16</v>
      </c>
    </row>
    <row r="89" spans="3:7" x14ac:dyDescent="0.25">
      <c r="C89">
        <v>49</v>
      </c>
      <c r="D89" s="2">
        <f>$K$20</f>
        <v>0.15938293364398284</v>
      </c>
      <c r="E89" s="11">
        <f>SUM(D89,E88)</f>
        <v>7.8389465392223627</v>
      </c>
      <c r="F89">
        <f>C89*AVERAGE($K$20,$W$20)</f>
        <v>7.8395545140279363</v>
      </c>
      <c r="G89" s="12">
        <f>(F89-E89)/E89</f>
        <v>7.755822833228955E-5</v>
      </c>
    </row>
    <row r="90" spans="3:7" x14ac:dyDescent="0.25">
      <c r="C90">
        <v>50</v>
      </c>
      <c r="D90" s="2">
        <f>$W$20</f>
        <v>0.16059888325511656</v>
      </c>
      <c r="E90" s="11">
        <f>SUM(D90,E89)</f>
        <v>7.9995454224774791</v>
      </c>
      <c r="F90">
        <f>C90*AVERAGE($K$20,$W$20)</f>
        <v>7.9995454224774862</v>
      </c>
      <c r="G90" s="12">
        <f>(F90-E90)/E90</f>
        <v>8.8822889081120228E-16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9.9499999999999993</v>
      </c>
      <c r="E10" s="3">
        <v>5.67</v>
      </c>
      <c r="F10" s="3">
        <f>D10-E10</f>
        <v>4.2799999999999994</v>
      </c>
      <c r="G10" s="3">
        <f>AVERAGE(F10)</f>
        <v>4.2799999999999994</v>
      </c>
      <c r="H10" s="3">
        <f>G10-$F$20</f>
        <v>0.51200000000000001</v>
      </c>
      <c r="J10" s="2">
        <f>F10*$C$4/1000</f>
        <v>0.20261247960538731</v>
      </c>
      <c r="K10" s="2">
        <f>F10*$C$5/1000</f>
        <v>0.20016401290969676</v>
      </c>
      <c r="L10" s="2">
        <f>F10*$C$6/1000</f>
        <v>0.1977596621957648</v>
      </c>
      <c r="M10" s="10">
        <f>H10*$C$5/1000</f>
        <v>2.3944853880786158E-2</v>
      </c>
      <c r="O10" s="4">
        <v>1</v>
      </c>
      <c r="P10" s="3">
        <v>5.68</v>
      </c>
      <c r="Q10" s="3">
        <v>2.0499999999999998</v>
      </c>
      <c r="R10" s="3">
        <f>P10-Q10</f>
        <v>3.63</v>
      </c>
      <c r="S10" s="3">
        <f>AVERAGE(R10)</f>
        <v>3.63</v>
      </c>
      <c r="T10" s="3">
        <f>S10-$R$20</f>
        <v>0.25699999999999967</v>
      </c>
      <c r="V10" s="2">
        <f>R10*$C$4/1000</f>
        <v>0.17184189274942899</v>
      </c>
      <c r="W10" s="2">
        <f>R10*$C$5/1000</f>
        <v>0.16976527263135496</v>
      </c>
      <c r="X10" s="2">
        <f>R10*$C$6/1000</f>
        <v>0.1677260686379968</v>
      </c>
      <c r="Y10" s="10">
        <f>T10*$C$5/1000</f>
        <v>1.2019194233128975E-2</v>
      </c>
      <c r="Z10" s="2">
        <f>AVERAGE(W10,K10)</f>
        <v>0.18496464277052588</v>
      </c>
      <c r="AA10" s="2">
        <f>Z10</f>
        <v>0.18496464277052588</v>
      </c>
      <c r="AB10" s="10">
        <f>AA10-$Z$20</f>
        <v>1.7982024056957563E-2</v>
      </c>
    </row>
    <row r="11" spans="1:28" x14ac:dyDescent="0.25">
      <c r="C11">
        <v>2</v>
      </c>
      <c r="D11" s="3">
        <v>9.44</v>
      </c>
      <c r="E11" s="3">
        <v>5.74</v>
      </c>
      <c r="F11" s="3">
        <f t="shared" ref="F11:F19" si="2">D11-E11</f>
        <v>3.6999999999999993</v>
      </c>
      <c r="G11" s="3">
        <f>AVERAGE(F10:F11)</f>
        <v>3.9899999999999993</v>
      </c>
      <c r="H11" s="3">
        <f t="shared" ref="H11:H19" si="3">G11-$F$20</f>
        <v>0.22199999999999998</v>
      </c>
      <c r="I11" s="3">
        <f>STDEVA(F10:F11)</f>
        <v>0.41012193308819761</v>
      </c>
      <c r="J11" s="2">
        <f t="shared" ref="J11:J20" si="4">F11*$C$4/1000</f>
        <v>0.1751556482569937</v>
      </c>
      <c r="K11" s="2">
        <f t="shared" ref="K11:K20" si="5">F11*$C$5/1000</f>
        <v>0.17303898312286869</v>
      </c>
      <c r="L11" s="2">
        <f t="shared" ref="L11:L20" si="6">F11*$C$6/1000</f>
        <v>0.17096045563652565</v>
      </c>
      <c r="M11" s="10">
        <f t="shared" ref="M11:M19" si="7">H11*$C$5/1000</f>
        <v>1.0382338987372123E-2</v>
      </c>
      <c r="O11" s="4">
        <v>2</v>
      </c>
      <c r="P11" s="3">
        <v>5.71</v>
      </c>
      <c r="Q11" s="3">
        <v>2.2400000000000002</v>
      </c>
      <c r="R11" s="3">
        <f t="shared" ref="R11:R19" si="8">P11-Q11</f>
        <v>3.4699999999999998</v>
      </c>
      <c r="S11" s="3">
        <f>AVERAGE(R10:R11)</f>
        <v>3.55</v>
      </c>
      <c r="T11" s="3">
        <f t="shared" ref="T11:T19" si="9">S11-$R$20</f>
        <v>0.1769999999999996</v>
      </c>
      <c r="U11" s="3">
        <f>STDEVA(R10:R11)</f>
        <v>0.1131370849898477</v>
      </c>
      <c r="V11" s="2">
        <f t="shared" ref="V11:V20" si="10">R11*$C$4/1000</f>
        <v>0.16426759444642386</v>
      </c>
      <c r="W11" s="2">
        <f t="shared" ref="W11:W20" si="11">R11*$C$5/1000</f>
        <v>0.16228250579360931</v>
      </c>
      <c r="X11" s="2">
        <f t="shared" ref="X11:X20" si="12">R11*$C$6/1000</f>
        <v>0.16033318406993083</v>
      </c>
      <c r="Y11" s="10">
        <f t="shared" ref="Y11:Y19" si="13">T11*$C$5/1000</f>
        <v>8.277810814256133E-3</v>
      </c>
      <c r="Z11" s="2">
        <f t="shared" ref="Z11:Z20" si="14">AVERAGE(W11,K11)</f>
        <v>0.167660744458239</v>
      </c>
      <c r="AA11" s="2">
        <f>AVERAGE(Z10:Z11)</f>
        <v>0.17631269361438245</v>
      </c>
      <c r="AB11" s="10">
        <f t="shared" ref="AB11:AB19" si="15">AA11-$Z$20</f>
        <v>9.3300749008141393E-3</v>
      </c>
    </row>
    <row r="12" spans="1:28" x14ac:dyDescent="0.25">
      <c r="C12">
        <v>3</v>
      </c>
      <c r="D12" s="3">
        <v>9.68</v>
      </c>
      <c r="E12" s="3">
        <v>5.97</v>
      </c>
      <c r="F12" s="3">
        <f t="shared" si="2"/>
        <v>3.71</v>
      </c>
      <c r="G12" s="3">
        <f>AVERAGE(F10:F12)</f>
        <v>3.8966666666666661</v>
      </c>
      <c r="H12" s="3">
        <f t="shared" si="3"/>
        <v>0.12866666666666671</v>
      </c>
      <c r="I12" s="3">
        <f>STDEVA(F10:F12)</f>
        <v>0.33201405592735567</v>
      </c>
      <c r="J12" s="2">
        <f t="shared" si="4"/>
        <v>0.17562904190093157</v>
      </c>
      <c r="K12" s="2">
        <f t="shared" si="5"/>
        <v>0.17350665605022783</v>
      </c>
      <c r="L12" s="2">
        <f t="shared" si="6"/>
        <v>0.17142251092202981</v>
      </c>
      <c r="M12" s="10">
        <f t="shared" si="7"/>
        <v>6.0173916653538159E-3</v>
      </c>
      <c r="O12" s="4">
        <v>3</v>
      </c>
      <c r="P12" s="3">
        <v>5.98</v>
      </c>
      <c r="Q12" s="3">
        <v>2.57</v>
      </c>
      <c r="R12" s="3">
        <f t="shared" si="8"/>
        <v>3.4100000000000006</v>
      </c>
      <c r="S12" s="3">
        <f>AVERAGE(R10:R12)</f>
        <v>3.5033333333333334</v>
      </c>
      <c r="T12" s="3">
        <f t="shared" si="9"/>
        <v>0.13033333333333319</v>
      </c>
      <c r="U12" s="3">
        <f>STDEVA(R10:R12)</f>
        <v>0.11372481406154628</v>
      </c>
      <c r="V12" s="2">
        <f t="shared" si="10"/>
        <v>0.16142723258279695</v>
      </c>
      <c r="W12" s="2">
        <f t="shared" si="11"/>
        <v>0.15947646822945472</v>
      </c>
      <c r="X12" s="2">
        <f t="shared" si="12"/>
        <v>0.15756085235690614</v>
      </c>
      <c r="Y12" s="10">
        <f t="shared" si="13"/>
        <v>6.0953371532469908E-3</v>
      </c>
      <c r="Z12" s="2">
        <f t="shared" si="14"/>
        <v>0.16649156213984129</v>
      </c>
      <c r="AA12" s="2">
        <f>AVERAGE(Z10:Z12)</f>
        <v>0.17303898312286872</v>
      </c>
      <c r="AB12" s="10">
        <f t="shared" si="15"/>
        <v>6.0563644093004076E-3</v>
      </c>
    </row>
    <row r="13" spans="1:28" x14ac:dyDescent="0.25">
      <c r="C13">
        <v>4</v>
      </c>
      <c r="D13" s="3">
        <v>9.92</v>
      </c>
      <c r="E13" s="3">
        <v>5.98</v>
      </c>
      <c r="F13" s="3">
        <f t="shared" si="2"/>
        <v>3.9399999999999995</v>
      </c>
      <c r="G13" s="3">
        <f>AVERAGE(F10:F13)</f>
        <v>3.9074999999999993</v>
      </c>
      <c r="H13" s="3">
        <f t="shared" si="3"/>
        <v>0.13949999999999996</v>
      </c>
      <c r="I13" s="3">
        <f>STDEVA(F10:F13)</f>
        <v>0.27195281453467857</v>
      </c>
      <c r="J13" s="2">
        <f t="shared" si="4"/>
        <v>0.18651709571150141</v>
      </c>
      <c r="K13" s="2">
        <f t="shared" si="5"/>
        <v>0.18426313337948722</v>
      </c>
      <c r="L13" s="2">
        <f t="shared" si="6"/>
        <v>0.18204978248862463</v>
      </c>
      <c r="M13" s="10">
        <f t="shared" si="7"/>
        <v>6.5240373366595083E-3</v>
      </c>
      <c r="O13" s="4">
        <v>4</v>
      </c>
      <c r="P13" s="3">
        <v>5.99</v>
      </c>
      <c r="Q13" s="3">
        <v>2.6</v>
      </c>
      <c r="R13" s="3">
        <f t="shared" si="8"/>
        <v>3.39</v>
      </c>
      <c r="S13" s="3">
        <f>AVERAGE(R10:R13)</f>
        <v>3.4750000000000001</v>
      </c>
      <c r="T13" s="3">
        <f t="shared" si="9"/>
        <v>0.10199999999999987</v>
      </c>
      <c r="U13" s="3">
        <f>STDEVA(R10:R13)</f>
        <v>0.10878112581387127</v>
      </c>
      <c r="V13" s="2">
        <f t="shared" si="10"/>
        <v>0.16048044529492128</v>
      </c>
      <c r="W13" s="2">
        <f t="shared" si="11"/>
        <v>0.1585411223747365</v>
      </c>
      <c r="X13" s="2">
        <f t="shared" si="12"/>
        <v>0.15663674178589787</v>
      </c>
      <c r="Y13" s="10">
        <f t="shared" si="13"/>
        <v>4.7702638590628619E-3</v>
      </c>
      <c r="Z13" s="2">
        <f t="shared" si="14"/>
        <v>0.17140212787711184</v>
      </c>
      <c r="AA13" s="2">
        <f>AVERAGE(Z10:Z13)</f>
        <v>0.17262976931142951</v>
      </c>
      <c r="AB13" s="10">
        <f t="shared" si="15"/>
        <v>5.6471505978611947E-3</v>
      </c>
    </row>
    <row r="14" spans="1:28" x14ac:dyDescent="0.25">
      <c r="C14">
        <v>5</v>
      </c>
      <c r="D14" s="3">
        <v>10.050000000000001</v>
      </c>
      <c r="E14" s="3">
        <v>6.23</v>
      </c>
      <c r="F14" s="3">
        <f t="shared" si="2"/>
        <v>3.8200000000000003</v>
      </c>
      <c r="G14" s="3">
        <f>AVERAGE(F10:F14)</f>
        <v>3.8899999999999992</v>
      </c>
      <c r="H14" s="3">
        <f t="shared" si="3"/>
        <v>0.12199999999999989</v>
      </c>
      <c r="I14" s="3">
        <f>STDEVA(F10:F14)</f>
        <v>0.23874672772626629</v>
      </c>
      <c r="J14" s="2">
        <f t="shared" si="4"/>
        <v>0.1808363719842476</v>
      </c>
      <c r="K14" s="2">
        <f t="shared" si="5"/>
        <v>0.178651058251178</v>
      </c>
      <c r="L14" s="2">
        <f t="shared" si="6"/>
        <v>0.17650511906257518</v>
      </c>
      <c r="M14" s="10">
        <f t="shared" si="7"/>
        <v>5.7056097137810711E-3</v>
      </c>
      <c r="O14" s="4">
        <v>5</v>
      </c>
      <c r="P14" s="3">
        <v>6.25</v>
      </c>
      <c r="Q14" s="3">
        <v>2.91</v>
      </c>
      <c r="R14" s="3">
        <f t="shared" si="8"/>
        <v>3.34</v>
      </c>
      <c r="S14" s="3">
        <f>AVERAGE(R10:R14)</f>
        <v>3.4480000000000004</v>
      </c>
      <c r="T14" s="3">
        <f t="shared" si="9"/>
        <v>7.5000000000000178E-2</v>
      </c>
      <c r="U14" s="3">
        <f>STDEVA(R10:R14)</f>
        <v>0.11189280584559483</v>
      </c>
      <c r="V14" s="2">
        <f t="shared" si="10"/>
        <v>0.15811347707523216</v>
      </c>
      <c r="W14" s="2">
        <f t="shared" si="11"/>
        <v>0.15620275773794096</v>
      </c>
      <c r="X14" s="2">
        <f t="shared" si="12"/>
        <v>0.15432646535837721</v>
      </c>
      <c r="Y14" s="10">
        <f t="shared" si="13"/>
        <v>3.5075469551932932E-3</v>
      </c>
      <c r="Z14" s="2">
        <f t="shared" si="14"/>
        <v>0.16742690799455948</v>
      </c>
      <c r="AA14" s="2">
        <f>AVERAGE(Z10:Z14)</f>
        <v>0.1715891970480555</v>
      </c>
      <c r="AB14" s="10">
        <f t="shared" si="15"/>
        <v>4.606578334487188E-3</v>
      </c>
    </row>
    <row r="15" spans="1:28" x14ac:dyDescent="0.25">
      <c r="C15">
        <v>6</v>
      </c>
      <c r="D15" s="3">
        <v>10.199999999999999</v>
      </c>
      <c r="E15" s="3">
        <v>6.79</v>
      </c>
      <c r="F15" s="3">
        <f t="shared" si="2"/>
        <v>3.4099999999999993</v>
      </c>
      <c r="G15" s="3">
        <f>AVERAGE(F10:F15)</f>
        <v>3.8099999999999992</v>
      </c>
      <c r="H15" s="3">
        <f t="shared" si="3"/>
        <v>4.1999999999999815E-2</v>
      </c>
      <c r="I15" s="3">
        <f>STDEVA(F10:F15)</f>
        <v>0.28982753492378877</v>
      </c>
      <c r="J15" s="2">
        <f t="shared" si="4"/>
        <v>0.1614272325827969</v>
      </c>
      <c r="K15" s="2">
        <f t="shared" si="5"/>
        <v>0.15947646822945466</v>
      </c>
      <c r="L15" s="2">
        <f t="shared" si="6"/>
        <v>0.15756085235690606</v>
      </c>
      <c r="M15" s="10">
        <f t="shared" si="7"/>
        <v>1.964226294908231E-3</v>
      </c>
      <c r="O15" s="4">
        <v>6</v>
      </c>
      <c r="P15" s="3">
        <v>6.79</v>
      </c>
      <c r="Q15" s="3">
        <v>3.62</v>
      </c>
      <c r="R15" s="3">
        <f t="shared" si="8"/>
        <v>3.17</v>
      </c>
      <c r="S15" s="3">
        <f>AVERAGE(R10:R15)</f>
        <v>3.4016666666666673</v>
      </c>
      <c r="T15" s="3">
        <f t="shared" si="9"/>
        <v>2.8666666666667062E-2</v>
      </c>
      <c r="U15" s="3">
        <f>STDEVA(R10:R15)</f>
        <v>0.15131644546005785</v>
      </c>
      <c r="V15" s="2">
        <f t="shared" si="10"/>
        <v>0.15006578512828925</v>
      </c>
      <c r="W15" s="2">
        <f t="shared" si="11"/>
        <v>0.14825231797283617</v>
      </c>
      <c r="X15" s="2">
        <f t="shared" si="12"/>
        <v>0.14647152550480716</v>
      </c>
      <c r="Y15" s="10">
        <f t="shared" si="13"/>
        <v>1.340662391762785E-3</v>
      </c>
      <c r="Z15" s="2">
        <f t="shared" si="14"/>
        <v>0.15386439310114541</v>
      </c>
      <c r="AA15" s="2">
        <f>AVERAGE(Z10:Z15)</f>
        <v>0.16863506305690382</v>
      </c>
      <c r="AB15" s="10">
        <f t="shared" si="15"/>
        <v>1.6524443433355018E-3</v>
      </c>
    </row>
    <row r="16" spans="1:28" x14ac:dyDescent="0.25">
      <c r="C16">
        <v>7</v>
      </c>
      <c r="D16" s="3">
        <v>8.57</v>
      </c>
      <c r="E16" s="3">
        <v>4.78</v>
      </c>
      <c r="F16" s="3">
        <f t="shared" si="2"/>
        <v>3.79</v>
      </c>
      <c r="G16" s="3">
        <f>AVERAGE(F10:F16)</f>
        <v>3.8071428571428565</v>
      </c>
      <c r="H16" s="3">
        <f t="shared" si="3"/>
        <v>3.9142857142857146E-2</v>
      </c>
      <c r="I16" s="3">
        <f>STDEVA(F10:F16)</f>
        <v>0.26468309892613634</v>
      </c>
      <c r="J16" s="2">
        <f t="shared" si="4"/>
        <v>0.17941619105243414</v>
      </c>
      <c r="K16" s="2">
        <f t="shared" si="5"/>
        <v>0.17724803946910067</v>
      </c>
      <c r="L16" s="2">
        <f t="shared" si="6"/>
        <v>0.1751189532060628</v>
      </c>
      <c r="M16" s="10">
        <f t="shared" si="7"/>
        <v>1.830605458519924E-3</v>
      </c>
      <c r="O16" s="4">
        <v>7</v>
      </c>
      <c r="P16" s="3">
        <v>4.79</v>
      </c>
      <c r="Q16" s="3">
        <v>1.65</v>
      </c>
      <c r="R16" s="3">
        <f t="shared" si="8"/>
        <v>3.14</v>
      </c>
      <c r="S16" s="3">
        <f>AVERAGE(R10:R16)</f>
        <v>3.3642857142857148</v>
      </c>
      <c r="T16" s="3">
        <f t="shared" si="9"/>
        <v>-8.7142857142854524E-3</v>
      </c>
      <c r="U16" s="3">
        <f>STDEVA(R10:R16)</f>
        <v>0.16988791823406615</v>
      </c>
      <c r="V16" s="2">
        <f t="shared" si="10"/>
        <v>0.14864560419647577</v>
      </c>
      <c r="W16" s="2">
        <f t="shared" si="11"/>
        <v>0.14684929919075887</v>
      </c>
      <c r="X16" s="2">
        <f t="shared" si="12"/>
        <v>0.14508535964829478</v>
      </c>
      <c r="Y16" s="10">
        <f t="shared" si="13"/>
        <v>-4.0754355098435039E-4</v>
      </c>
      <c r="Z16" s="2">
        <f t="shared" si="14"/>
        <v>0.16204866932992978</v>
      </c>
      <c r="AA16" s="2">
        <f>AVERAGE(Z10:Z16)</f>
        <v>0.16769414966733612</v>
      </c>
      <c r="AB16" s="10">
        <f t="shared" si="15"/>
        <v>7.1153095376780273E-4</v>
      </c>
    </row>
    <row r="17" spans="3:28" x14ac:dyDescent="0.25">
      <c r="C17">
        <v>8</v>
      </c>
      <c r="D17" s="3">
        <v>9.1199999999999992</v>
      </c>
      <c r="E17" s="3">
        <v>5.52</v>
      </c>
      <c r="F17" s="3">
        <f t="shared" si="2"/>
        <v>3.5999999999999996</v>
      </c>
      <c r="G17" s="3">
        <f>AVERAGE(F10:F17)</f>
        <v>3.7812499999999991</v>
      </c>
      <c r="H17" s="3">
        <f t="shared" si="3"/>
        <v>1.3249999999999762E-2</v>
      </c>
      <c r="I17" s="3">
        <f>STDEVA(F10:F17)</f>
        <v>0.25575867531718255</v>
      </c>
      <c r="J17" s="2">
        <f t="shared" si="4"/>
        <v>0.17042171181761551</v>
      </c>
      <c r="K17" s="2">
        <f t="shared" si="5"/>
        <v>0.16836225384927767</v>
      </c>
      <c r="L17" s="2">
        <f t="shared" si="6"/>
        <v>0.16633990278148442</v>
      </c>
      <c r="M17" s="10">
        <f t="shared" si="7"/>
        <v>6.1966662875080256E-4</v>
      </c>
      <c r="O17" s="4">
        <v>8</v>
      </c>
      <c r="P17" s="3">
        <v>5.53</v>
      </c>
      <c r="Q17" s="3">
        <v>2.06</v>
      </c>
      <c r="R17" s="3">
        <f t="shared" si="8"/>
        <v>3.47</v>
      </c>
      <c r="S17" s="3">
        <f>AVERAGE(R10:R17)</f>
        <v>3.3775000000000004</v>
      </c>
      <c r="T17" s="3">
        <f t="shared" si="9"/>
        <v>4.5000000000001705E-3</v>
      </c>
      <c r="U17" s="3">
        <f>STDEVA(R10:R17)</f>
        <v>0.16166543936696637</v>
      </c>
      <c r="V17" s="2">
        <f t="shared" si="10"/>
        <v>0.16426759444642386</v>
      </c>
      <c r="W17" s="2">
        <f t="shared" si="11"/>
        <v>0.16228250579360931</v>
      </c>
      <c r="X17" s="2">
        <f t="shared" si="12"/>
        <v>0.16033318406993083</v>
      </c>
      <c r="Y17" s="10">
        <f t="shared" si="13"/>
        <v>2.1045281731160506E-4</v>
      </c>
      <c r="Z17" s="2">
        <f t="shared" si="14"/>
        <v>0.16532237982144349</v>
      </c>
      <c r="AA17" s="2">
        <f>AVERAGE(Z10:Z17)</f>
        <v>0.16739767843659953</v>
      </c>
      <c r="AB17" s="10">
        <f t="shared" si="15"/>
        <v>4.1505972303121363E-4</v>
      </c>
    </row>
    <row r="18" spans="3:28" x14ac:dyDescent="0.25">
      <c r="C18">
        <v>9</v>
      </c>
      <c r="D18" s="3">
        <v>9.5299999999999994</v>
      </c>
      <c r="E18" s="3">
        <v>5.95</v>
      </c>
      <c r="F18" s="3">
        <f t="shared" si="2"/>
        <v>3.5799999999999992</v>
      </c>
      <c r="G18" s="3">
        <f>AVERAGE(F10:F18)</f>
        <v>3.7588888888888881</v>
      </c>
      <c r="H18" s="3">
        <f t="shared" si="3"/>
        <v>-9.1111111111112919E-3</v>
      </c>
      <c r="I18" s="3">
        <f>STDEVA(F10:F18)</f>
        <v>0.24846752526459295</v>
      </c>
      <c r="J18" s="2">
        <f t="shared" si="4"/>
        <v>0.16947492452973983</v>
      </c>
      <c r="K18" s="2">
        <f t="shared" si="5"/>
        <v>0.16742690799455942</v>
      </c>
      <c r="L18" s="2">
        <f t="shared" si="6"/>
        <v>0.16541579221047614</v>
      </c>
      <c r="M18" s="10">
        <f t="shared" si="7"/>
        <v>-4.2610200048274826E-4</v>
      </c>
      <c r="O18" s="4">
        <v>9</v>
      </c>
      <c r="P18" s="3">
        <v>5.95</v>
      </c>
      <c r="Q18" s="3">
        <v>2.63</v>
      </c>
      <c r="R18" s="3">
        <f t="shared" si="8"/>
        <v>3.3200000000000003</v>
      </c>
      <c r="S18" s="3">
        <f>AVERAGE(R10:R18)</f>
        <v>3.3711111111111114</v>
      </c>
      <c r="T18" s="3">
        <f t="shared" si="9"/>
        <v>-1.8888888888888289E-3</v>
      </c>
      <c r="U18" s="3">
        <f>STDEVA(R10:R18)</f>
        <v>0.15243395655532627</v>
      </c>
      <c r="V18" s="2">
        <f t="shared" si="10"/>
        <v>0.15716668978735654</v>
      </c>
      <c r="W18" s="2">
        <f t="shared" si="11"/>
        <v>0.15526741188322277</v>
      </c>
      <c r="X18" s="2">
        <f t="shared" si="12"/>
        <v>0.15340235478736899</v>
      </c>
      <c r="Y18" s="10">
        <f t="shared" si="13"/>
        <v>-8.833821961227252E-5</v>
      </c>
      <c r="Z18" s="2">
        <f t="shared" si="14"/>
        <v>0.16134715993889109</v>
      </c>
      <c r="AA18" s="2">
        <f>AVERAGE(Z10:Z18)</f>
        <v>0.16672539860352081</v>
      </c>
      <c r="AB18" s="10">
        <f t="shared" si="15"/>
        <v>-2.5722011004750134E-4</v>
      </c>
    </row>
    <row r="19" spans="3:28" x14ac:dyDescent="0.25">
      <c r="C19" s="5">
        <v>10</v>
      </c>
      <c r="D19" s="6">
        <v>9.91</v>
      </c>
      <c r="E19" s="6">
        <v>6.06</v>
      </c>
      <c r="F19" s="6">
        <f t="shared" si="2"/>
        <v>3.8500000000000005</v>
      </c>
      <c r="G19" s="6">
        <f>AVERAGE(F10:F19)</f>
        <v>3.7679999999999993</v>
      </c>
      <c r="H19" s="6">
        <f t="shared" si="3"/>
        <v>0</v>
      </c>
      <c r="I19" s="6">
        <f>STDEVA(F10:F19)</f>
        <v>0.23602259778814974</v>
      </c>
      <c r="J19" s="7">
        <f t="shared" si="4"/>
        <v>0.18225655291606108</v>
      </c>
      <c r="K19" s="7">
        <f t="shared" si="5"/>
        <v>0.18005407703325532</v>
      </c>
      <c r="L19" s="7">
        <f t="shared" si="6"/>
        <v>0.17789128491908757</v>
      </c>
      <c r="M19" s="10">
        <f t="shared" si="7"/>
        <v>0</v>
      </c>
      <c r="O19" s="8">
        <v>10</v>
      </c>
      <c r="P19" s="6">
        <v>6.06</v>
      </c>
      <c r="Q19" s="6">
        <v>2.67</v>
      </c>
      <c r="R19" s="6">
        <f t="shared" si="8"/>
        <v>3.3899999999999997</v>
      </c>
      <c r="S19" s="6">
        <f>AVERAGE(R10:R19)</f>
        <v>3.3730000000000002</v>
      </c>
      <c r="T19" s="6">
        <f t="shared" si="9"/>
        <v>0</v>
      </c>
      <c r="U19" s="6">
        <f>STDEVA(R10:R19)</f>
        <v>0.14384018909887455</v>
      </c>
      <c r="V19" s="7">
        <f t="shared" si="10"/>
        <v>0.16048044529492128</v>
      </c>
      <c r="W19" s="7">
        <f t="shared" si="11"/>
        <v>0.15854112237473647</v>
      </c>
      <c r="X19" s="7">
        <f t="shared" si="12"/>
        <v>0.15663674178589784</v>
      </c>
      <c r="Y19" s="10">
        <f t="shared" si="13"/>
        <v>0</v>
      </c>
      <c r="Z19" s="7">
        <f t="shared" si="14"/>
        <v>0.16929759970399588</v>
      </c>
      <c r="AA19" s="2">
        <f>AVERAGE(Z10:Z19)</f>
        <v>0.16698261871356831</v>
      </c>
      <c r="AB19" s="10">
        <f t="shared" si="15"/>
        <v>0</v>
      </c>
    </row>
    <row r="20" spans="3:28" x14ac:dyDescent="0.25">
      <c r="F20" s="9">
        <f>AVERAGE(F10:F19)</f>
        <v>3.7679999999999993</v>
      </c>
      <c r="G20" s="9">
        <f>F20*46.7672</f>
        <v>176.21880959999999</v>
      </c>
      <c r="J20" s="10">
        <f t="shared" si="4"/>
        <v>0.1783747250357709</v>
      </c>
      <c r="K20" s="2">
        <f t="shared" si="5"/>
        <v>0.17621915902891061</v>
      </c>
      <c r="L20" s="10">
        <f t="shared" si="6"/>
        <v>0.17410243157795369</v>
      </c>
      <c r="R20" s="9">
        <f>AVERAGE(R10:R19)</f>
        <v>3.3730000000000002</v>
      </c>
      <c r="S20" s="9">
        <f>R20*46.7672</f>
        <v>157.74576560000003</v>
      </c>
      <c r="V20" s="10">
        <f t="shared" si="10"/>
        <v>0.15967567610022701</v>
      </c>
      <c r="W20" s="2">
        <f t="shared" si="11"/>
        <v>0.15774607839822602</v>
      </c>
      <c r="X20" s="10">
        <f t="shared" si="12"/>
        <v>0.15585124780054085</v>
      </c>
      <c r="Z20" s="2">
        <f t="shared" si="14"/>
        <v>0.16698261871356831</v>
      </c>
    </row>
    <row r="21" spans="3:28" x14ac:dyDescent="0.25">
      <c r="F21" s="3">
        <f>STDEVA(F10:F19)</f>
        <v>0.23602259778814974</v>
      </c>
      <c r="J21" s="10">
        <f>STDEVA(J10:J19)</f>
        <v>1.1173159761860285E-2</v>
      </c>
      <c r="K21" s="2">
        <f t="shared" ref="K21:L21" si="16">STDEVA(K10:K19)</f>
        <v>1.1038137923048454E-2</v>
      </c>
      <c r="L21" s="10">
        <f t="shared" si="16"/>
        <v>1.0905548880642843E-2</v>
      </c>
      <c r="R21" s="3">
        <f>STDEVA(R10:R19)</f>
        <v>0.14384018909887455</v>
      </c>
      <c r="V21" s="10">
        <f>STDEVA(V10:V19)</f>
        <v>6.8093031262221448E-3</v>
      </c>
      <c r="W21" s="2">
        <f t="shared" ref="W21:X21" si="17">STDEVA(W10:W19)</f>
        <v>6.7270162307757802E-3</v>
      </c>
      <c r="X21" s="10">
        <f t="shared" si="17"/>
        <v>6.6462119641047517E-3</v>
      </c>
      <c r="Z21" s="2">
        <f t="shared" ref="Z21" si="18">STDEVA(Z10:Z19)</f>
        <v>8.028347415293317E-3</v>
      </c>
    </row>
    <row r="25" spans="3:28" x14ac:dyDescent="0.25">
      <c r="W25" s="2"/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0.17621915902891061</v>
      </c>
      <c r="E41" s="11">
        <f>$K$20</f>
        <v>0.17621915902891061</v>
      </c>
      <c r="F41">
        <f>C41*AVERAGE($K$20,$W$20)</f>
        <v>0.16698261871356831</v>
      </c>
      <c r="G41" s="12">
        <f>(F41-E41)/E41</f>
        <v>-5.2415074309978653E-2</v>
      </c>
    </row>
    <row r="42" spans="3:7" x14ac:dyDescent="0.25">
      <c r="C42">
        <v>2</v>
      </c>
      <c r="D42" s="2">
        <f>$W$20</f>
        <v>0.15774607839822602</v>
      </c>
      <c r="E42" s="11">
        <f>SUM(D42,E41)</f>
        <v>0.33396523742713663</v>
      </c>
      <c r="F42">
        <f t="shared" ref="F42:F90" si="19">C42*AVERAGE($K$20,$W$20)</f>
        <v>0.33396523742713663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0.17621915902891061</v>
      </c>
      <c r="E43" s="11">
        <f t="shared" ref="E43:E90" si="22">SUM(D43,E42)</f>
        <v>0.5101843964560473</v>
      </c>
      <c r="F43">
        <f t="shared" si="19"/>
        <v>0.50094785614070492</v>
      </c>
      <c r="G43" s="12">
        <f t="shared" si="20"/>
        <v>-1.8104317535979585E-2</v>
      </c>
    </row>
    <row r="44" spans="3:7" x14ac:dyDescent="0.25">
      <c r="C44">
        <v>4</v>
      </c>
      <c r="D44" s="2">
        <f t="shared" ref="D44" si="23">$W$20</f>
        <v>0.15774607839822602</v>
      </c>
      <c r="E44" s="11">
        <f t="shared" si="22"/>
        <v>0.66793047485427337</v>
      </c>
      <c r="F44">
        <f t="shared" si="19"/>
        <v>0.66793047485427326</v>
      </c>
      <c r="G44" s="12">
        <f t="shared" si="20"/>
        <v>-1.6621835152339485E-16</v>
      </c>
    </row>
    <row r="45" spans="3:7" x14ac:dyDescent="0.25">
      <c r="C45">
        <v>5</v>
      </c>
      <c r="D45" s="2">
        <f t="shared" ref="D45" si="24">$K$20</f>
        <v>0.17621915902891061</v>
      </c>
      <c r="E45" s="11">
        <f t="shared" si="22"/>
        <v>0.84414963388318398</v>
      </c>
      <c r="F45">
        <f t="shared" si="19"/>
        <v>0.8349130935678416</v>
      </c>
      <c r="G45" s="12">
        <f t="shared" si="20"/>
        <v>-1.0941828254847718E-2</v>
      </c>
    </row>
    <row r="46" spans="3:7" x14ac:dyDescent="0.25">
      <c r="C46">
        <v>6</v>
      </c>
      <c r="D46" s="2">
        <f t="shared" ref="D46" si="25">$W$20</f>
        <v>0.15774607839822602</v>
      </c>
      <c r="E46" s="11">
        <f t="shared" si="22"/>
        <v>1.0018957122814101</v>
      </c>
      <c r="F46">
        <f t="shared" si="19"/>
        <v>1.0018957122814098</v>
      </c>
      <c r="G46" s="12">
        <f t="shared" si="20"/>
        <v>-2.2162446869785979E-16</v>
      </c>
    </row>
    <row r="47" spans="3:7" x14ac:dyDescent="0.25">
      <c r="C47">
        <v>7</v>
      </c>
      <c r="D47" s="2">
        <f t="shared" ref="D47" si="26">$K$20</f>
        <v>0.17621915902891061</v>
      </c>
      <c r="E47" s="11">
        <f t="shared" si="22"/>
        <v>1.1781148713103207</v>
      </c>
      <c r="F47">
        <f t="shared" si="19"/>
        <v>1.1688783309949782</v>
      </c>
      <c r="G47" s="12">
        <f t="shared" si="20"/>
        <v>-7.840101623595875E-3</v>
      </c>
    </row>
    <row r="48" spans="3:7" x14ac:dyDescent="0.25">
      <c r="C48">
        <v>8</v>
      </c>
      <c r="D48" s="2">
        <f t="shared" ref="D48" si="27">$W$20</f>
        <v>0.15774607839822602</v>
      </c>
      <c r="E48" s="11">
        <f t="shared" si="22"/>
        <v>1.3358609497085467</v>
      </c>
      <c r="F48">
        <f t="shared" si="19"/>
        <v>1.3358609497085465</v>
      </c>
      <c r="G48" s="12">
        <f t="shared" si="20"/>
        <v>-1.6621835152339485E-16</v>
      </c>
    </row>
    <row r="49" spans="3:7" x14ac:dyDescent="0.25">
      <c r="C49">
        <v>9</v>
      </c>
      <c r="D49" s="2">
        <f t="shared" ref="D49" si="28">$K$20</f>
        <v>0.17621915902891061</v>
      </c>
      <c r="E49" s="11">
        <f t="shared" si="22"/>
        <v>1.5120801087374574</v>
      </c>
      <c r="F49">
        <f t="shared" si="19"/>
        <v>1.5028435684221149</v>
      </c>
      <c r="G49" s="12">
        <f t="shared" si="20"/>
        <v>-6.1084993195596833E-3</v>
      </c>
    </row>
    <row r="50" spans="3:7" x14ac:dyDescent="0.25">
      <c r="C50">
        <v>10</v>
      </c>
      <c r="D50" s="2">
        <f t="shared" ref="D50" si="29">$W$20</f>
        <v>0.15774607839822602</v>
      </c>
      <c r="E50" s="11">
        <f t="shared" si="22"/>
        <v>1.6698261871356834</v>
      </c>
      <c r="F50">
        <f t="shared" si="19"/>
        <v>1.6698261871356832</v>
      </c>
      <c r="G50" s="12">
        <f t="shared" si="20"/>
        <v>-1.3297468121871589E-16</v>
      </c>
    </row>
    <row r="51" spans="3:7" x14ac:dyDescent="0.25">
      <c r="C51">
        <v>11</v>
      </c>
      <c r="D51" s="2">
        <f t="shared" ref="D51" si="30">$K$20</f>
        <v>0.17621915902891061</v>
      </c>
      <c r="E51" s="11">
        <f t="shared" si="22"/>
        <v>1.846045346164594</v>
      </c>
      <c r="F51">
        <f t="shared" si="19"/>
        <v>1.8368088058492515</v>
      </c>
      <c r="G51" s="12">
        <f t="shared" si="20"/>
        <v>-5.0034200592811206E-3</v>
      </c>
    </row>
    <row r="52" spans="3:7" x14ac:dyDescent="0.25">
      <c r="C52">
        <v>12</v>
      </c>
      <c r="D52" s="2">
        <f t="shared" ref="D52" si="31">$W$20</f>
        <v>0.15774607839822602</v>
      </c>
      <c r="E52" s="11">
        <f t="shared" si="22"/>
        <v>2.0037914245628201</v>
      </c>
      <c r="F52">
        <f t="shared" si="19"/>
        <v>2.0037914245628197</v>
      </c>
      <c r="G52" s="12">
        <f t="shared" si="20"/>
        <v>-2.2162446869785979E-16</v>
      </c>
    </row>
    <row r="53" spans="3:7" x14ac:dyDescent="0.25">
      <c r="C53">
        <v>13</v>
      </c>
      <c r="D53" s="2">
        <f t="shared" ref="D53" si="32">$K$20</f>
        <v>0.17621915902891061</v>
      </c>
      <c r="E53" s="11">
        <f t="shared" si="22"/>
        <v>2.1800105835917307</v>
      </c>
      <c r="F53">
        <f t="shared" si="19"/>
        <v>2.170774043276388</v>
      </c>
      <c r="G53" s="12">
        <f t="shared" si="20"/>
        <v>-4.2369245291116065E-3</v>
      </c>
    </row>
    <row r="54" spans="3:7" x14ac:dyDescent="0.25">
      <c r="C54">
        <v>14</v>
      </c>
      <c r="D54" s="2">
        <f t="shared" ref="D54" si="33">$W$20</f>
        <v>0.15774607839822602</v>
      </c>
      <c r="E54" s="11">
        <f t="shared" si="22"/>
        <v>2.3377566619899568</v>
      </c>
      <c r="F54">
        <f t="shared" si="19"/>
        <v>2.3377566619899564</v>
      </c>
      <c r="G54" s="12">
        <f t="shared" si="20"/>
        <v>-1.8996383031245125E-16</v>
      </c>
    </row>
    <row r="55" spans="3:7" x14ac:dyDescent="0.25">
      <c r="C55">
        <v>15</v>
      </c>
      <c r="D55" s="2">
        <f t="shared" ref="D55" si="34">$K$20</f>
        <v>0.17621915902891061</v>
      </c>
      <c r="E55" s="11">
        <f t="shared" si="22"/>
        <v>2.5139758210188674</v>
      </c>
      <c r="F55">
        <f t="shared" si="19"/>
        <v>2.5047392807035247</v>
      </c>
      <c r="G55" s="12">
        <f t="shared" si="20"/>
        <v>-3.6740768300624763E-3</v>
      </c>
    </row>
    <row r="56" spans="3:7" x14ac:dyDescent="0.25">
      <c r="C56">
        <v>16</v>
      </c>
      <c r="D56" s="2">
        <f t="shared" ref="D56" si="35">$W$20</f>
        <v>0.15774607839822602</v>
      </c>
      <c r="E56" s="11">
        <f t="shared" si="22"/>
        <v>2.6717218994170935</v>
      </c>
      <c r="F56">
        <f t="shared" si="19"/>
        <v>2.671721899417093</v>
      </c>
      <c r="G56" s="12">
        <f t="shared" si="20"/>
        <v>-1.6621835152339485E-16</v>
      </c>
    </row>
    <row r="57" spans="3:7" x14ac:dyDescent="0.25">
      <c r="C57">
        <v>17</v>
      </c>
      <c r="D57" s="2">
        <f t="shared" ref="D57" si="36">$K$20</f>
        <v>0.17621915902891061</v>
      </c>
      <c r="E57" s="11">
        <f t="shared" si="22"/>
        <v>2.8479410584460041</v>
      </c>
      <c r="F57">
        <f t="shared" si="19"/>
        <v>2.8387045181306614</v>
      </c>
      <c r="G57" s="12">
        <f t="shared" si="20"/>
        <v>-3.2432343667894181E-3</v>
      </c>
    </row>
    <row r="58" spans="3:7" x14ac:dyDescent="0.25">
      <c r="C58">
        <v>18</v>
      </c>
      <c r="D58" s="2">
        <f t="shared" ref="D58" si="37">$W$20</f>
        <v>0.15774607839822602</v>
      </c>
      <c r="E58" s="11">
        <f t="shared" si="22"/>
        <v>3.0056871368442302</v>
      </c>
      <c r="F58">
        <f t="shared" si="19"/>
        <v>3.0056871368442297</v>
      </c>
      <c r="G58" s="12">
        <f t="shared" si="20"/>
        <v>-1.4774964579857319E-16</v>
      </c>
    </row>
    <row r="59" spans="3:7" x14ac:dyDescent="0.25">
      <c r="C59">
        <v>19</v>
      </c>
      <c r="D59" s="2">
        <f t="shared" ref="D59" si="38">$K$20</f>
        <v>0.17621915902891061</v>
      </c>
      <c r="E59" s="11">
        <f t="shared" si="22"/>
        <v>3.1819062958731408</v>
      </c>
      <c r="F59">
        <f t="shared" si="19"/>
        <v>3.1726697555577981</v>
      </c>
      <c r="G59" s="12">
        <f t="shared" si="20"/>
        <v>-2.9028322824346813E-3</v>
      </c>
    </row>
    <row r="60" spans="3:7" x14ac:dyDescent="0.25">
      <c r="C60">
        <v>20</v>
      </c>
      <c r="D60" s="2">
        <f t="shared" ref="D60" si="39">$W$20</f>
        <v>0.15774607839822602</v>
      </c>
      <c r="E60" s="11">
        <f t="shared" si="22"/>
        <v>3.3396523742713669</v>
      </c>
      <c r="F60">
        <f t="shared" si="19"/>
        <v>3.3396523742713664</v>
      </c>
      <c r="G60" s="12">
        <f t="shared" si="20"/>
        <v>-1.3297468121871589E-16</v>
      </c>
    </row>
    <row r="61" spans="3:7" x14ac:dyDescent="0.25">
      <c r="C61">
        <v>21</v>
      </c>
      <c r="D61" s="2">
        <f t="shared" ref="D61" si="40">$K$20</f>
        <v>0.17621915902891061</v>
      </c>
      <c r="E61" s="11">
        <f t="shared" si="22"/>
        <v>3.5158715333002775</v>
      </c>
      <c r="F61">
        <f t="shared" si="19"/>
        <v>3.5066349929849348</v>
      </c>
      <c r="G61" s="12">
        <f t="shared" si="20"/>
        <v>-2.6270983532417518E-3</v>
      </c>
    </row>
    <row r="62" spans="3:7" x14ac:dyDescent="0.25">
      <c r="C62">
        <v>22</v>
      </c>
      <c r="D62" s="2">
        <f t="shared" ref="D62" si="41">$W$20</f>
        <v>0.15774607839822602</v>
      </c>
      <c r="E62" s="11">
        <f t="shared" si="22"/>
        <v>3.6736176116985035</v>
      </c>
      <c r="F62">
        <f t="shared" si="19"/>
        <v>3.6736176116985031</v>
      </c>
      <c r="G62" s="12">
        <f t="shared" si="20"/>
        <v>-1.2088607383519626E-16</v>
      </c>
    </row>
    <row r="63" spans="3:7" x14ac:dyDescent="0.25">
      <c r="C63">
        <v>23</v>
      </c>
      <c r="D63" s="2">
        <f t="shared" ref="D63" si="42">$K$20</f>
        <v>0.17621915902891061</v>
      </c>
      <c r="E63" s="11">
        <f t="shared" si="22"/>
        <v>3.8498367707274141</v>
      </c>
      <c r="F63">
        <f t="shared" si="19"/>
        <v>3.8406002304120714</v>
      </c>
      <c r="G63" s="12">
        <f t="shared" si="20"/>
        <v>-2.3992031001349437E-3</v>
      </c>
    </row>
    <row r="64" spans="3:7" x14ac:dyDescent="0.25">
      <c r="C64">
        <v>24</v>
      </c>
      <c r="D64" s="2">
        <f t="shared" ref="D64" si="43">$W$20</f>
        <v>0.15774607839822602</v>
      </c>
      <c r="E64" s="11">
        <f t="shared" si="22"/>
        <v>4.0075828491256402</v>
      </c>
      <c r="F64">
        <f t="shared" si="19"/>
        <v>4.0075828491256393</v>
      </c>
      <c r="G64" s="12">
        <f t="shared" si="20"/>
        <v>-2.2162446869785979E-16</v>
      </c>
    </row>
    <row r="65" spans="3:7" x14ac:dyDescent="0.25">
      <c r="C65">
        <v>25</v>
      </c>
      <c r="D65" s="2">
        <f t="shared" ref="D65" si="44">$K$20</f>
        <v>0.17621915902891061</v>
      </c>
      <c r="E65" s="11">
        <f t="shared" si="22"/>
        <v>4.1838020081545508</v>
      </c>
      <c r="F65">
        <f t="shared" si="19"/>
        <v>4.1745654678392077</v>
      </c>
      <c r="G65" s="12">
        <f t="shared" si="20"/>
        <v>-2.2076905879724784E-3</v>
      </c>
    </row>
    <row r="66" spans="3:7" x14ac:dyDescent="0.25">
      <c r="C66">
        <v>26</v>
      </c>
      <c r="D66" s="2">
        <f t="shared" ref="D66" si="45">$W$20</f>
        <v>0.15774607839822602</v>
      </c>
      <c r="E66" s="11">
        <f t="shared" si="22"/>
        <v>4.3415480865527769</v>
      </c>
      <c r="F66">
        <f t="shared" si="19"/>
        <v>4.341548086552776</v>
      </c>
      <c r="G66" s="12">
        <f t="shared" si="20"/>
        <v>-2.0457643264417827E-16</v>
      </c>
    </row>
    <row r="67" spans="3:7" x14ac:dyDescent="0.25">
      <c r="C67">
        <v>27</v>
      </c>
      <c r="D67" s="2">
        <f t="shared" ref="D67" si="46">$K$20</f>
        <v>0.17621915902891061</v>
      </c>
      <c r="E67" s="11">
        <f t="shared" si="22"/>
        <v>4.5177672455816875</v>
      </c>
      <c r="F67">
        <f t="shared" si="19"/>
        <v>4.5085307052663444</v>
      </c>
      <c r="G67" s="12">
        <f t="shared" si="20"/>
        <v>-2.0444922930406301E-3</v>
      </c>
    </row>
    <row r="68" spans="3:7" x14ac:dyDescent="0.25">
      <c r="C68">
        <v>28</v>
      </c>
      <c r="D68" s="2">
        <f t="shared" ref="D68" si="47">$W$20</f>
        <v>0.15774607839822602</v>
      </c>
      <c r="E68" s="11">
        <f t="shared" si="22"/>
        <v>4.6755133239799136</v>
      </c>
      <c r="F68">
        <f t="shared" si="19"/>
        <v>4.6755133239799127</v>
      </c>
      <c r="G68" s="12">
        <f t="shared" si="20"/>
        <v>-1.8996383031245125E-16</v>
      </c>
    </row>
    <row r="69" spans="3:7" x14ac:dyDescent="0.25">
      <c r="C69">
        <v>29</v>
      </c>
      <c r="D69" s="2">
        <f t="shared" ref="D69" si="48">$K$20</f>
        <v>0.17621915902891061</v>
      </c>
      <c r="E69" s="11">
        <f t="shared" si="22"/>
        <v>4.8517324830088242</v>
      </c>
      <c r="F69">
        <f t="shared" si="19"/>
        <v>4.842495942693481</v>
      </c>
      <c r="G69" s="12">
        <f t="shared" si="20"/>
        <v>-1.9037612538799899E-3</v>
      </c>
    </row>
    <row r="70" spans="3:7" x14ac:dyDescent="0.25">
      <c r="C70">
        <v>30</v>
      </c>
      <c r="D70" s="2">
        <f t="shared" ref="D70" si="49">$W$20</f>
        <v>0.15774607839822602</v>
      </c>
      <c r="E70" s="11">
        <f t="shared" si="22"/>
        <v>5.0094785614070503</v>
      </c>
      <c r="F70">
        <f t="shared" si="19"/>
        <v>5.0094785614070494</v>
      </c>
      <c r="G70" s="12">
        <f t="shared" si="20"/>
        <v>-1.7729957495828784E-16</v>
      </c>
    </row>
    <row r="71" spans="3:7" x14ac:dyDescent="0.25">
      <c r="C71">
        <v>31</v>
      </c>
      <c r="D71" s="2">
        <f t="shared" ref="D71" si="50">$K$20</f>
        <v>0.17621915902891061</v>
      </c>
      <c r="E71" s="11">
        <f t="shared" si="22"/>
        <v>5.1856977204359609</v>
      </c>
      <c r="F71">
        <f t="shared" si="19"/>
        <v>5.1764611801206177</v>
      </c>
      <c r="G71" s="12">
        <f t="shared" si="20"/>
        <v>-1.7811567147355133E-3</v>
      </c>
    </row>
    <row r="72" spans="3:7" x14ac:dyDescent="0.25">
      <c r="C72">
        <v>32</v>
      </c>
      <c r="D72" s="2">
        <f t="shared" ref="D72" si="51">$W$20</f>
        <v>0.15774607839822602</v>
      </c>
      <c r="E72" s="11">
        <f t="shared" si="22"/>
        <v>5.343443798834187</v>
      </c>
      <c r="F72">
        <f t="shared" si="19"/>
        <v>5.3434437988341861</v>
      </c>
      <c r="G72" s="12">
        <f t="shared" si="20"/>
        <v>-1.6621835152339485E-16</v>
      </c>
    </row>
    <row r="73" spans="3:7" x14ac:dyDescent="0.25">
      <c r="C73">
        <v>33</v>
      </c>
      <c r="D73" s="2">
        <f t="shared" ref="D73" si="52">$K$20</f>
        <v>0.17621915902891061</v>
      </c>
      <c r="E73" s="11">
        <f t="shared" si="22"/>
        <v>5.5196629578630976</v>
      </c>
      <c r="F73">
        <f t="shared" si="19"/>
        <v>5.5104264175477544</v>
      </c>
      <c r="G73" s="12">
        <f t="shared" si="20"/>
        <v>-1.6733884633635355E-3</v>
      </c>
    </row>
    <row r="74" spans="3:7" x14ac:dyDescent="0.25">
      <c r="C74">
        <v>34</v>
      </c>
      <c r="D74" s="2">
        <f t="shared" ref="D74" si="53">$W$20</f>
        <v>0.15774607839822602</v>
      </c>
      <c r="E74" s="11">
        <f t="shared" si="22"/>
        <v>5.6774090362613236</v>
      </c>
      <c r="F74">
        <f t="shared" si="19"/>
        <v>5.6774090362613228</v>
      </c>
      <c r="G74" s="12">
        <f t="shared" si="20"/>
        <v>-1.5644080143378338E-16</v>
      </c>
    </row>
    <row r="75" spans="3:7" x14ac:dyDescent="0.25">
      <c r="C75">
        <v>35</v>
      </c>
      <c r="D75" s="2">
        <f t="shared" ref="D75" si="54">$K$20</f>
        <v>0.17621915902891061</v>
      </c>
      <c r="E75" s="11">
        <f t="shared" si="22"/>
        <v>5.8536281952902343</v>
      </c>
      <c r="F75">
        <f t="shared" si="19"/>
        <v>5.8443916549748911</v>
      </c>
      <c r="G75" s="12">
        <f t="shared" si="20"/>
        <v>-1.5779171493629841E-3</v>
      </c>
    </row>
    <row r="76" spans="3:7" x14ac:dyDescent="0.25">
      <c r="C76">
        <v>36</v>
      </c>
      <c r="D76" s="2">
        <f t="shared" ref="D76" si="55">$W$20</f>
        <v>0.15774607839822602</v>
      </c>
      <c r="E76" s="11">
        <f t="shared" si="22"/>
        <v>6.0113742736884603</v>
      </c>
      <c r="F76">
        <f t="shared" si="19"/>
        <v>6.0113742736884594</v>
      </c>
      <c r="G76" s="12">
        <f t="shared" si="20"/>
        <v>-1.4774964579857319E-16</v>
      </c>
    </row>
    <row r="77" spans="3:7" x14ac:dyDescent="0.25">
      <c r="C77">
        <v>37</v>
      </c>
      <c r="D77" s="2">
        <f t="shared" ref="D77" si="56">$K$20</f>
        <v>0.17621915902891061</v>
      </c>
      <c r="E77" s="11">
        <f t="shared" si="22"/>
        <v>6.1875934327173709</v>
      </c>
      <c r="F77">
        <f t="shared" si="19"/>
        <v>6.1783568924020278</v>
      </c>
      <c r="G77" s="12">
        <f t="shared" si="20"/>
        <v>-1.4927516514747473E-3</v>
      </c>
    </row>
    <row r="78" spans="3:7" x14ac:dyDescent="0.25">
      <c r="C78">
        <v>38</v>
      </c>
      <c r="D78" s="2">
        <f t="shared" ref="D78" si="57">$W$20</f>
        <v>0.15774607839822602</v>
      </c>
      <c r="E78" s="11">
        <f t="shared" si="22"/>
        <v>6.345339511115597</v>
      </c>
      <c r="F78">
        <f t="shared" si="19"/>
        <v>6.3453395111155961</v>
      </c>
      <c r="G78" s="12">
        <f t="shared" si="20"/>
        <v>-1.3997334865127987E-16</v>
      </c>
    </row>
    <row r="79" spans="3:7" x14ac:dyDescent="0.25">
      <c r="C79">
        <v>39</v>
      </c>
      <c r="D79" s="2">
        <f t="shared" ref="D79" si="58">$K$20</f>
        <v>0.17621915902891061</v>
      </c>
      <c r="E79" s="11">
        <f t="shared" si="22"/>
        <v>6.5215586701445076</v>
      </c>
      <c r="F79">
        <f t="shared" si="19"/>
        <v>6.5123221298291645</v>
      </c>
      <c r="G79" s="12">
        <f t="shared" si="20"/>
        <v>-1.4163087050995569E-3</v>
      </c>
    </row>
    <row r="80" spans="3:7" x14ac:dyDescent="0.25">
      <c r="C80">
        <v>40</v>
      </c>
      <c r="D80" s="2">
        <f t="shared" ref="D80" si="59">$W$20</f>
        <v>0.15774607839822602</v>
      </c>
      <c r="E80" s="11">
        <f t="shared" si="22"/>
        <v>6.6793047485427337</v>
      </c>
      <c r="F80">
        <f t="shared" si="19"/>
        <v>6.6793047485427328</v>
      </c>
      <c r="G80" s="12">
        <f t="shared" si="20"/>
        <v>-1.3297468121871589E-16</v>
      </c>
    </row>
    <row r="81" spans="3:7" x14ac:dyDescent="0.25">
      <c r="C81">
        <v>41</v>
      </c>
      <c r="D81" s="2">
        <f t="shared" ref="D81" si="60">$K$20</f>
        <v>0.17621915902891061</v>
      </c>
      <c r="E81" s="11">
        <f t="shared" si="22"/>
        <v>6.8555239075716443</v>
      </c>
      <c r="F81">
        <f t="shared" si="19"/>
        <v>6.8462873672563012</v>
      </c>
      <c r="G81" s="12">
        <f t="shared" si="20"/>
        <v>-1.3473135590909072E-3</v>
      </c>
    </row>
    <row r="82" spans="3:7" x14ac:dyDescent="0.25">
      <c r="C82">
        <v>42</v>
      </c>
      <c r="D82" s="2">
        <f t="shared" ref="D82" si="61">$W$20</f>
        <v>0.15774607839822602</v>
      </c>
      <c r="E82" s="11">
        <f t="shared" si="22"/>
        <v>7.0132699859698704</v>
      </c>
      <c r="F82">
        <f t="shared" si="19"/>
        <v>7.0132699859698695</v>
      </c>
      <c r="G82" s="12">
        <f t="shared" si="20"/>
        <v>-1.2664255354163416E-16</v>
      </c>
    </row>
    <row r="83" spans="3:7" x14ac:dyDescent="0.25">
      <c r="C83">
        <v>43</v>
      </c>
      <c r="D83" s="2">
        <f t="shared" ref="D83" si="62">$K$20</f>
        <v>0.17621915902891061</v>
      </c>
      <c r="E83" s="11">
        <f t="shared" si="22"/>
        <v>7.189489144998781</v>
      </c>
      <c r="F83">
        <f t="shared" si="19"/>
        <v>7.1802526046834378</v>
      </c>
      <c r="G83" s="12">
        <f t="shared" si="20"/>
        <v>-1.2847283206162657E-3</v>
      </c>
    </row>
    <row r="84" spans="3:7" x14ac:dyDescent="0.25">
      <c r="C84">
        <v>44</v>
      </c>
      <c r="D84" s="2">
        <f t="shared" ref="D84" si="63">$W$20</f>
        <v>0.15774607839822602</v>
      </c>
      <c r="E84" s="11">
        <f t="shared" si="22"/>
        <v>7.3472352233970071</v>
      </c>
      <c r="F84">
        <f t="shared" si="19"/>
        <v>7.3472352233970062</v>
      </c>
      <c r="G84" s="12">
        <f t="shared" si="20"/>
        <v>-1.2088607383519626E-16</v>
      </c>
    </row>
    <row r="85" spans="3:7" x14ac:dyDescent="0.25">
      <c r="C85">
        <v>45</v>
      </c>
      <c r="D85" s="2">
        <f t="shared" ref="D85" si="64">$K$20</f>
        <v>0.17621915902891061</v>
      </c>
      <c r="E85" s="11">
        <f t="shared" si="22"/>
        <v>7.5234543824259177</v>
      </c>
      <c r="F85">
        <f t="shared" si="19"/>
        <v>7.5142178421105745</v>
      </c>
      <c r="G85" s="12">
        <f t="shared" si="20"/>
        <v>-1.2276993845963691E-3</v>
      </c>
    </row>
    <row r="86" spans="3:7" x14ac:dyDescent="0.25">
      <c r="C86">
        <v>46</v>
      </c>
      <c r="D86" s="2">
        <f t="shared" ref="D86" si="65">$W$20</f>
        <v>0.15774607839822602</v>
      </c>
      <c r="E86" s="11">
        <f t="shared" si="22"/>
        <v>7.6812004608241438</v>
      </c>
      <c r="F86">
        <f t="shared" si="19"/>
        <v>7.6812004608241429</v>
      </c>
      <c r="G86" s="12">
        <f t="shared" si="20"/>
        <v>-1.1563015758149206E-16</v>
      </c>
    </row>
    <row r="87" spans="3:7" x14ac:dyDescent="0.25">
      <c r="C87">
        <v>47</v>
      </c>
      <c r="D87" s="2">
        <f t="shared" ref="D87" si="66">$K$20</f>
        <v>0.17621915902891061</v>
      </c>
      <c r="E87" s="11">
        <f t="shared" si="22"/>
        <v>7.8574196198530544</v>
      </c>
      <c r="F87">
        <f t="shared" si="19"/>
        <v>7.8481830795377112</v>
      </c>
      <c r="G87" s="12">
        <f t="shared" si="20"/>
        <v>-1.1755182696372138E-3</v>
      </c>
    </row>
    <row r="88" spans="3:7" x14ac:dyDescent="0.25">
      <c r="C88">
        <v>48</v>
      </c>
      <c r="D88" s="2">
        <f t="shared" ref="D88" si="67">$W$20</f>
        <v>0.15774607839822602</v>
      </c>
      <c r="E88" s="11">
        <f t="shared" si="22"/>
        <v>8.0151656982512804</v>
      </c>
      <c r="F88">
        <f t="shared" si="19"/>
        <v>8.0151656982512787</v>
      </c>
      <c r="G88" s="12">
        <f t="shared" si="20"/>
        <v>-2.2162446869785979E-16</v>
      </c>
    </row>
    <row r="89" spans="3:7" x14ac:dyDescent="0.25">
      <c r="C89">
        <v>49</v>
      </c>
      <c r="D89" s="2">
        <f t="shared" ref="D89" si="68">$K$20</f>
        <v>0.17621915902891061</v>
      </c>
      <c r="E89" s="11">
        <f t="shared" si="22"/>
        <v>8.1913848572801911</v>
      </c>
      <c r="F89">
        <f t="shared" si="19"/>
        <v>8.182148316964847</v>
      </c>
      <c r="G89" s="12">
        <f t="shared" si="20"/>
        <v>-1.1275920343475204E-3</v>
      </c>
    </row>
    <row r="90" spans="3:7" x14ac:dyDescent="0.25">
      <c r="C90">
        <v>50</v>
      </c>
      <c r="D90" s="2">
        <f t="shared" ref="D90" si="69">$W$20</f>
        <v>0.15774607839822602</v>
      </c>
      <c r="E90" s="11">
        <f t="shared" si="22"/>
        <v>8.3491309356784171</v>
      </c>
      <c r="F90">
        <f t="shared" si="19"/>
        <v>8.3491309356784154</v>
      </c>
      <c r="G90" s="12">
        <f t="shared" si="20"/>
        <v>-2.1275948994994539E-16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9.52</v>
      </c>
      <c r="E10" s="3">
        <v>5.0599999999999996</v>
      </c>
      <c r="F10" s="3">
        <f>D10-E10</f>
        <v>4.46</v>
      </c>
      <c r="G10" s="3">
        <f>AVERAGE(F10)</f>
        <v>4.46</v>
      </c>
      <c r="H10" s="3">
        <f>G10-$F$20</f>
        <v>0.48899999999999988</v>
      </c>
      <c r="J10" s="2">
        <f>F10*$C$4/1000</f>
        <v>0.21113356519626814</v>
      </c>
      <c r="K10" s="2">
        <f>F10*$C$5/1000</f>
        <v>0.20858212560216069</v>
      </c>
      <c r="L10" s="2">
        <f>F10*$C$6/1000</f>
        <v>0.20607665733483907</v>
      </c>
      <c r="M10" s="10">
        <f>H10*$C$5/1000</f>
        <v>2.286920614786021E-2</v>
      </c>
      <c r="O10" s="4">
        <v>1</v>
      </c>
      <c r="P10" s="3">
        <v>5.05</v>
      </c>
      <c r="Q10" s="3">
        <v>1.84</v>
      </c>
      <c r="R10" s="3">
        <f>P10-Q10</f>
        <v>3.21</v>
      </c>
      <c r="S10" s="3">
        <f>AVERAGE(R10)</f>
        <v>3.21</v>
      </c>
      <c r="T10" s="3">
        <f>S10-$R$20</f>
        <v>-6.6999999999999726E-2</v>
      </c>
      <c r="V10" s="2">
        <f>R10*$C$4/1000</f>
        <v>0.15195935970404051</v>
      </c>
      <c r="W10" s="2">
        <f>R10*$C$5/1000</f>
        <v>0.1501230096822726</v>
      </c>
      <c r="X10" s="2">
        <f>R10*$C$6/1000</f>
        <v>0.14831974664682362</v>
      </c>
      <c r="Y10" s="10">
        <f>T10*$C$5/1000</f>
        <v>-3.1334086133059883E-3</v>
      </c>
      <c r="Z10" s="2">
        <f>AVERAGE(W10,K10)</f>
        <v>0.17935256764221663</v>
      </c>
      <c r="AA10" s="2">
        <f>Z10</f>
        <v>0.17935256764221663</v>
      </c>
      <c r="AB10" s="10">
        <f>AA10-$Z$20</f>
        <v>9.8678987672771168E-3</v>
      </c>
    </row>
    <row r="11" spans="1:28" x14ac:dyDescent="0.25">
      <c r="C11">
        <v>2</v>
      </c>
      <c r="D11" s="3">
        <v>9.25</v>
      </c>
      <c r="E11" s="3">
        <v>5.3</v>
      </c>
      <c r="F11" s="3">
        <f t="shared" ref="F11:F19" si="2">D11-E11</f>
        <v>3.95</v>
      </c>
      <c r="G11" s="3">
        <f>AVERAGE(F10:F11)</f>
        <v>4.2050000000000001</v>
      </c>
      <c r="H11" s="3">
        <f t="shared" ref="H11:H19" si="3">G11-$F$20</f>
        <v>0.23399999999999999</v>
      </c>
      <c r="I11" s="3">
        <f>STDEVA(F10:F11)</f>
        <v>0.36062445840513907</v>
      </c>
      <c r="J11" s="2">
        <f t="shared" ref="J11:J20" si="4">F11*$C$4/1000</f>
        <v>0.18699048935543927</v>
      </c>
      <c r="K11" s="2">
        <f t="shared" ref="K11:K20" si="5">F11*$C$5/1000</f>
        <v>0.18473080630684635</v>
      </c>
      <c r="L11" s="2">
        <f t="shared" ref="L11:L20" si="6">F11*$C$6/1000</f>
        <v>0.18251183777412877</v>
      </c>
      <c r="M11" s="10">
        <f t="shared" ref="M11:M19" si="7">H11*$C$5/1000</f>
        <v>1.0943546500203048E-2</v>
      </c>
      <c r="O11" s="4">
        <v>2</v>
      </c>
      <c r="P11" s="3">
        <v>5.29</v>
      </c>
      <c r="Q11" s="3">
        <v>2.08</v>
      </c>
      <c r="R11" s="3">
        <f t="shared" ref="R11:R19" si="8">P11-Q11</f>
        <v>3.21</v>
      </c>
      <c r="S11" s="3">
        <f>AVERAGE(R10:R11)</f>
        <v>3.21</v>
      </c>
      <c r="T11" s="3">
        <f t="shared" ref="T11:T19" si="9">S11-$R$20</f>
        <v>-6.6999999999999726E-2</v>
      </c>
      <c r="U11" s="3">
        <f>STDEVA(R10:R11)</f>
        <v>0</v>
      </c>
      <c r="V11" s="2">
        <f t="shared" ref="V11:V20" si="10">R11*$C$4/1000</f>
        <v>0.15195935970404051</v>
      </c>
      <c r="W11" s="2">
        <f t="shared" ref="W11:W20" si="11">R11*$C$5/1000</f>
        <v>0.1501230096822726</v>
      </c>
      <c r="X11" s="2">
        <f t="shared" ref="X11:X20" si="12">R11*$C$6/1000</f>
        <v>0.14831974664682362</v>
      </c>
      <c r="Y11" s="10">
        <f t="shared" ref="Y11:Y19" si="13">T11*$C$5/1000</f>
        <v>-3.1334086133059883E-3</v>
      </c>
      <c r="Z11" s="2">
        <f t="shared" ref="Z11:Z20" si="14">AVERAGE(W11,K11)</f>
        <v>0.16742690799455948</v>
      </c>
      <c r="AA11" s="2">
        <f>AVERAGE(Z10:Z11)</f>
        <v>0.17338973781838807</v>
      </c>
      <c r="AB11" s="10">
        <f t="shared" ref="AB11:AB19" si="15">AA11-$Z$20</f>
        <v>3.905068943448553E-3</v>
      </c>
    </row>
    <row r="12" spans="1:28" x14ac:dyDescent="0.25">
      <c r="C12">
        <v>3</v>
      </c>
      <c r="D12" s="3">
        <v>9.42</v>
      </c>
      <c r="E12" s="3">
        <v>5</v>
      </c>
      <c r="F12" s="3">
        <f t="shared" si="2"/>
        <v>4.42</v>
      </c>
      <c r="G12" s="3">
        <f>AVERAGE(F10:F12)</f>
        <v>4.2766666666666664</v>
      </c>
      <c r="H12" s="3">
        <f t="shared" si="3"/>
        <v>0.30566666666666631</v>
      </c>
      <c r="I12" s="3">
        <f>STDEVA(F10:F12)</f>
        <v>0.28360771028541037</v>
      </c>
      <c r="J12" s="2">
        <f t="shared" si="4"/>
        <v>0.20923999062051685</v>
      </c>
      <c r="K12" s="2">
        <f t="shared" si="5"/>
        <v>0.20671143389272426</v>
      </c>
      <c r="L12" s="2">
        <f t="shared" si="6"/>
        <v>0.20422843619282255</v>
      </c>
      <c r="M12" s="10">
        <f t="shared" si="7"/>
        <v>1.4295202479609949E-2</v>
      </c>
      <c r="O12" s="4">
        <v>3</v>
      </c>
      <c r="P12" s="3">
        <v>5.01</v>
      </c>
      <c r="Q12" s="3">
        <v>1.82</v>
      </c>
      <c r="R12" s="3">
        <f t="shared" si="8"/>
        <v>3.1899999999999995</v>
      </c>
      <c r="S12" s="3">
        <f>AVERAGE(R10:R12)</f>
        <v>3.2033333333333331</v>
      </c>
      <c r="T12" s="3">
        <f t="shared" si="9"/>
        <v>-7.3666666666666547E-2</v>
      </c>
      <c r="U12" s="3">
        <f>STDEVA(R10:R12)</f>
        <v>1.1547005383792781E-2</v>
      </c>
      <c r="V12" s="2">
        <f t="shared" si="10"/>
        <v>0.15101257241616486</v>
      </c>
      <c r="W12" s="2">
        <f t="shared" si="11"/>
        <v>0.14918766382755436</v>
      </c>
      <c r="X12" s="2">
        <f t="shared" si="12"/>
        <v>0.14739563607581535</v>
      </c>
      <c r="Y12" s="10">
        <f t="shared" si="13"/>
        <v>-3.4451905648787318E-3</v>
      </c>
      <c r="Z12" s="2">
        <f t="shared" si="14"/>
        <v>0.17794954886013931</v>
      </c>
      <c r="AA12" s="2">
        <f>AVERAGE(Z10:Z12)</f>
        <v>0.17490967483230513</v>
      </c>
      <c r="AB12" s="10">
        <f t="shared" si="15"/>
        <v>5.425005957365614E-3</v>
      </c>
    </row>
    <row r="13" spans="1:28" x14ac:dyDescent="0.25">
      <c r="C13">
        <v>4</v>
      </c>
      <c r="D13" s="3">
        <v>9.26</v>
      </c>
      <c r="E13" s="3">
        <v>5.16</v>
      </c>
      <c r="F13" s="3">
        <f t="shared" si="2"/>
        <v>4.0999999999999996</v>
      </c>
      <c r="G13" s="3">
        <f>AVERAGE(F10:F13)</f>
        <v>4.2324999999999999</v>
      </c>
      <c r="H13" s="3">
        <f t="shared" si="3"/>
        <v>0.26149999999999984</v>
      </c>
      <c r="I13" s="3">
        <f>STDEVA(F10:F13)</f>
        <v>0.24784067462787454</v>
      </c>
      <c r="J13" s="2">
        <f t="shared" si="4"/>
        <v>0.19409139401450656</v>
      </c>
      <c r="K13" s="2">
        <f t="shared" si="5"/>
        <v>0.1917459002172329</v>
      </c>
      <c r="L13" s="2">
        <f t="shared" si="6"/>
        <v>0.18944266705669061</v>
      </c>
      <c r="M13" s="10">
        <f t="shared" si="7"/>
        <v>1.222964705044058E-2</v>
      </c>
      <c r="O13" s="4">
        <v>4</v>
      </c>
      <c r="P13" s="3">
        <v>5.16</v>
      </c>
      <c r="Q13" s="3">
        <v>2.13</v>
      </c>
      <c r="R13" s="3">
        <f t="shared" si="8"/>
        <v>3.0300000000000002</v>
      </c>
      <c r="S13" s="3">
        <f>AVERAGE(R10:R13)</f>
        <v>3.16</v>
      </c>
      <c r="T13" s="3">
        <f t="shared" si="9"/>
        <v>-0.11699999999999955</v>
      </c>
      <c r="U13" s="3">
        <f>STDEVA(R10:R13)</f>
        <v>8.7177978870813272E-2</v>
      </c>
      <c r="V13" s="2">
        <f t="shared" si="10"/>
        <v>0.14343827411315974</v>
      </c>
      <c r="W13" s="2">
        <f t="shared" si="11"/>
        <v>0.14170489698980873</v>
      </c>
      <c r="X13" s="2">
        <f t="shared" si="12"/>
        <v>0.14000275150774943</v>
      </c>
      <c r="Y13" s="10">
        <f t="shared" si="13"/>
        <v>-5.4717732501015038E-3</v>
      </c>
      <c r="Z13" s="2">
        <f t="shared" si="14"/>
        <v>0.16672539860352081</v>
      </c>
      <c r="AA13" s="2">
        <f>AVERAGE(Z10:Z13)</f>
        <v>0.17286360577510906</v>
      </c>
      <c r="AB13" s="10">
        <f t="shared" si="15"/>
        <v>3.3789369001695491E-3</v>
      </c>
    </row>
    <row r="14" spans="1:28" x14ac:dyDescent="0.25">
      <c r="C14">
        <v>5</v>
      </c>
      <c r="D14" s="3">
        <v>9.4700000000000006</v>
      </c>
      <c r="E14" s="3">
        <v>6.3</v>
      </c>
      <c r="F14" s="3">
        <f t="shared" si="2"/>
        <v>3.1700000000000008</v>
      </c>
      <c r="G14" s="3">
        <f>AVERAGE(F10:F14)</f>
        <v>4.0200000000000005</v>
      </c>
      <c r="H14" s="3">
        <f t="shared" si="3"/>
        <v>4.9000000000000377E-2</v>
      </c>
      <c r="I14" s="3">
        <f>STDEVA(F10:F14)</f>
        <v>0.52139236664914901</v>
      </c>
      <c r="J14" s="2">
        <f t="shared" si="4"/>
        <v>0.15006578512828928</v>
      </c>
      <c r="K14" s="2">
        <f t="shared" si="5"/>
        <v>0.14825231797283622</v>
      </c>
      <c r="L14" s="2">
        <f t="shared" si="6"/>
        <v>0.14647152550480719</v>
      </c>
      <c r="M14" s="10">
        <f t="shared" si="7"/>
        <v>2.2915973440596304E-3</v>
      </c>
      <c r="O14" s="4">
        <v>5</v>
      </c>
      <c r="P14" s="3">
        <v>6.3</v>
      </c>
      <c r="Q14" s="3">
        <v>2.84</v>
      </c>
      <c r="R14" s="3">
        <f t="shared" si="8"/>
        <v>3.46</v>
      </c>
      <c r="S14" s="3">
        <f>AVERAGE(R10:R14)</f>
        <v>3.22</v>
      </c>
      <c r="T14" s="3">
        <f t="shared" si="9"/>
        <v>-5.6999999999999496E-2</v>
      </c>
      <c r="U14" s="3">
        <f>STDEVA(R10:R14)</f>
        <v>0.15394804318340646</v>
      </c>
      <c r="V14" s="2">
        <f t="shared" si="10"/>
        <v>0.16379420080248605</v>
      </c>
      <c r="W14" s="2">
        <f t="shared" si="11"/>
        <v>0.1618148328662502</v>
      </c>
      <c r="X14" s="2">
        <f t="shared" si="12"/>
        <v>0.15987112878442669</v>
      </c>
      <c r="Y14" s="10">
        <f t="shared" si="13"/>
        <v>-2.6657356859468729E-3</v>
      </c>
      <c r="Z14" s="2">
        <f t="shared" si="14"/>
        <v>0.15503357541954321</v>
      </c>
      <c r="AA14" s="2">
        <f>AVERAGE(Z10:Z14)</f>
        <v>0.16929759970399588</v>
      </c>
      <c r="AB14" s="10">
        <f t="shared" si="15"/>
        <v>-1.8706917094363229E-4</v>
      </c>
    </row>
    <row r="15" spans="1:28" x14ac:dyDescent="0.25">
      <c r="C15">
        <v>6</v>
      </c>
      <c r="D15" s="3">
        <v>10.199999999999999</v>
      </c>
      <c r="E15" s="3">
        <v>6.4</v>
      </c>
      <c r="F15" s="3">
        <f t="shared" si="2"/>
        <v>3.7999999999999989</v>
      </c>
      <c r="G15" s="3">
        <f>AVERAGE(F10:F15)</f>
        <v>3.9833333333333329</v>
      </c>
      <c r="H15" s="3">
        <f t="shared" si="3"/>
        <v>1.2333333333332863E-2</v>
      </c>
      <c r="I15" s="3">
        <f>STDEVA(F10:F15)</f>
        <v>0.47491753670155268</v>
      </c>
      <c r="J15" s="2">
        <f t="shared" si="4"/>
        <v>0.1798895846963719</v>
      </c>
      <c r="K15" s="2">
        <f t="shared" si="5"/>
        <v>0.1777157123964597</v>
      </c>
      <c r="L15" s="2">
        <f t="shared" si="6"/>
        <v>0.17558100849156688</v>
      </c>
      <c r="M15" s="10">
        <f t="shared" si="7"/>
        <v>5.7679661040954048E-4</v>
      </c>
      <c r="O15" s="4">
        <v>6</v>
      </c>
      <c r="P15" s="3">
        <v>6.39</v>
      </c>
      <c r="Q15" s="3">
        <v>3.83</v>
      </c>
      <c r="R15" s="3">
        <f t="shared" si="8"/>
        <v>2.5599999999999996</v>
      </c>
      <c r="S15" s="3">
        <f>AVERAGE(R10:R15)</f>
        <v>3.11</v>
      </c>
      <c r="T15" s="3">
        <f t="shared" si="9"/>
        <v>-0.16699999999999982</v>
      </c>
      <c r="U15" s="3">
        <f>STDEVA(R10:R15)</f>
        <v>0.30258882993263325</v>
      </c>
      <c r="V15" s="2">
        <f t="shared" si="10"/>
        <v>0.12118877284808213</v>
      </c>
      <c r="W15" s="2">
        <f t="shared" si="11"/>
        <v>0.11972426940393077</v>
      </c>
      <c r="X15" s="2">
        <f t="shared" si="12"/>
        <v>0.11828615308905559</v>
      </c>
      <c r="Y15" s="10">
        <f t="shared" si="13"/>
        <v>-7.8101378868970393E-3</v>
      </c>
      <c r="Z15" s="2">
        <f t="shared" si="14"/>
        <v>0.14871999090019522</v>
      </c>
      <c r="AA15" s="2">
        <f>AVERAGE(Z10:Z15)</f>
        <v>0.16586799823669576</v>
      </c>
      <c r="AB15" s="10">
        <f t="shared" si="15"/>
        <v>-3.6166706382437519E-3</v>
      </c>
    </row>
    <row r="16" spans="1:28" x14ac:dyDescent="0.25">
      <c r="C16">
        <v>7</v>
      </c>
      <c r="D16" s="3">
        <v>8.7899999999999991</v>
      </c>
      <c r="E16" s="3">
        <v>4.8499999999999996</v>
      </c>
      <c r="F16" s="3">
        <f t="shared" si="2"/>
        <v>3.9399999999999995</v>
      </c>
      <c r="G16" s="3">
        <f>AVERAGE(F10:F16)</f>
        <v>3.9771428571428564</v>
      </c>
      <c r="H16" s="3">
        <f t="shared" si="3"/>
        <v>6.1428571428563394E-3</v>
      </c>
      <c r="I16" s="3">
        <f>STDEVA(F10:F16)</f>
        <v>0.43384768009500407</v>
      </c>
      <c r="J16" s="2">
        <f t="shared" si="4"/>
        <v>0.18651709571150141</v>
      </c>
      <c r="K16" s="2">
        <f t="shared" si="5"/>
        <v>0.18426313337948722</v>
      </c>
      <c r="L16" s="2">
        <f t="shared" si="6"/>
        <v>0.18204978248862463</v>
      </c>
      <c r="M16" s="10">
        <f t="shared" si="7"/>
        <v>2.8728479823484097E-4</v>
      </c>
      <c r="O16" s="4">
        <v>7</v>
      </c>
      <c r="P16" s="3">
        <v>4.8499999999999996</v>
      </c>
      <c r="Q16" s="3">
        <v>1.1499999999999999</v>
      </c>
      <c r="R16" s="3">
        <f t="shared" si="8"/>
        <v>3.6999999999999997</v>
      </c>
      <c r="S16" s="3">
        <f>AVERAGE(R10:R16)</f>
        <v>3.1942857142857144</v>
      </c>
      <c r="T16" s="3">
        <f t="shared" si="9"/>
        <v>-8.2714285714285296E-2</v>
      </c>
      <c r="U16" s="3">
        <f>STDEVA(R10:R16)</f>
        <v>0.35500503014544743</v>
      </c>
      <c r="V16" s="2">
        <f t="shared" si="10"/>
        <v>0.1751556482569937</v>
      </c>
      <c r="W16" s="2">
        <f t="shared" si="11"/>
        <v>0.17303898312286869</v>
      </c>
      <c r="X16" s="2">
        <f t="shared" si="12"/>
        <v>0.17096045563652568</v>
      </c>
      <c r="Y16" s="10">
        <f t="shared" si="13"/>
        <v>-3.8683232134417173E-3</v>
      </c>
      <c r="Z16" s="2">
        <f t="shared" si="14"/>
        <v>0.17865105825117794</v>
      </c>
      <c r="AA16" s="2">
        <f>AVERAGE(Z10:Z16)</f>
        <v>0.16769414966733609</v>
      </c>
      <c r="AB16" s="10">
        <f t="shared" si="15"/>
        <v>-1.7905192076034249E-3</v>
      </c>
    </row>
    <row r="17" spans="3:28" x14ac:dyDescent="0.25">
      <c r="C17">
        <v>8</v>
      </c>
      <c r="D17" s="3">
        <v>8.5500000000000007</v>
      </c>
      <c r="E17" s="3">
        <v>4.5999999999999996</v>
      </c>
      <c r="F17" s="3">
        <f t="shared" si="2"/>
        <v>3.9500000000000011</v>
      </c>
      <c r="G17" s="3">
        <f>AVERAGE(F10:F17)</f>
        <v>3.9737499999999999</v>
      </c>
      <c r="H17" s="3">
        <f t="shared" si="3"/>
        <v>2.7499999999998082E-3</v>
      </c>
      <c r="I17" s="3">
        <f>STDEVA(F10:F17)</f>
        <v>0.40177952376183323</v>
      </c>
      <c r="J17" s="2">
        <f t="shared" si="4"/>
        <v>0.1869904893554393</v>
      </c>
      <c r="K17" s="2">
        <f t="shared" si="5"/>
        <v>0.18473080630684641</v>
      </c>
      <c r="L17" s="2">
        <f t="shared" si="6"/>
        <v>0.18251183777412883</v>
      </c>
      <c r="M17" s="10">
        <f t="shared" si="7"/>
        <v>1.2861005502374481E-4</v>
      </c>
      <c r="O17" s="4">
        <v>8</v>
      </c>
      <c r="P17" s="3">
        <v>4.5999999999999996</v>
      </c>
      <c r="Q17" s="3">
        <v>1.31</v>
      </c>
      <c r="R17" s="3">
        <f t="shared" si="8"/>
        <v>3.2899999999999996</v>
      </c>
      <c r="S17" s="3">
        <f>AVERAGE(R10:R17)</f>
        <v>3.2062499999999998</v>
      </c>
      <c r="T17" s="3">
        <f t="shared" si="9"/>
        <v>-7.0749999999999869E-2</v>
      </c>
      <c r="U17" s="3">
        <f>STDEVA(R10:R17)</f>
        <v>0.33040829719778958</v>
      </c>
      <c r="V17" s="2">
        <f t="shared" si="10"/>
        <v>0.15574650885554306</v>
      </c>
      <c r="W17" s="2">
        <f t="shared" si="11"/>
        <v>0.15386439310114541</v>
      </c>
      <c r="X17" s="2">
        <f t="shared" si="12"/>
        <v>0.15201618893085661</v>
      </c>
      <c r="Y17" s="10">
        <f t="shared" si="13"/>
        <v>-3.3087859610656592E-3</v>
      </c>
      <c r="Z17" s="2">
        <f t="shared" si="14"/>
        <v>0.16929759970399591</v>
      </c>
      <c r="AA17" s="2">
        <f>AVERAGE(Z10:Z17)</f>
        <v>0.16789458092191856</v>
      </c>
      <c r="AB17" s="10">
        <f t="shared" si="15"/>
        <v>-1.5900879530209577E-3</v>
      </c>
    </row>
    <row r="18" spans="3:28" x14ac:dyDescent="0.25">
      <c r="C18">
        <v>9</v>
      </c>
      <c r="D18" s="3">
        <v>8.7100000000000009</v>
      </c>
      <c r="E18" s="3">
        <v>5</v>
      </c>
      <c r="F18" s="3">
        <f t="shared" si="2"/>
        <v>3.7100000000000009</v>
      </c>
      <c r="G18" s="3">
        <f>AVERAGE(F10:F18)</f>
        <v>3.9444444444444446</v>
      </c>
      <c r="H18" s="3">
        <f t="shared" si="3"/>
        <v>-2.6555555555555443E-2</v>
      </c>
      <c r="I18" s="3">
        <f>STDEVA(F10:F18)</f>
        <v>0.38597639536346984</v>
      </c>
      <c r="J18" s="2">
        <f t="shared" si="4"/>
        <v>0.17562904190093162</v>
      </c>
      <c r="K18" s="2">
        <f t="shared" si="5"/>
        <v>0.17350665605022786</v>
      </c>
      <c r="L18" s="2">
        <f t="shared" si="6"/>
        <v>0.17142251092202984</v>
      </c>
      <c r="M18" s="10">
        <f t="shared" si="7"/>
        <v>-1.2419314404313949E-3</v>
      </c>
      <c r="O18" s="4">
        <v>9</v>
      </c>
      <c r="P18" s="3">
        <v>5</v>
      </c>
      <c r="Q18" s="3">
        <v>1.31</v>
      </c>
      <c r="R18" s="3">
        <f t="shared" si="8"/>
        <v>3.69</v>
      </c>
      <c r="S18" s="3">
        <f>AVERAGE(R10:R18)</f>
        <v>3.26</v>
      </c>
      <c r="T18" s="3">
        <f t="shared" si="9"/>
        <v>-1.6999999999999904E-2</v>
      </c>
      <c r="U18" s="3">
        <f>STDEVA(R10:R18)</f>
        <v>0.34860436027106734</v>
      </c>
      <c r="V18" s="2">
        <f t="shared" si="10"/>
        <v>0.17468225461305589</v>
      </c>
      <c r="W18" s="2">
        <f t="shared" si="11"/>
        <v>0.17257131019550961</v>
      </c>
      <c r="X18" s="2">
        <f t="shared" si="12"/>
        <v>0.17049840035102157</v>
      </c>
      <c r="Y18" s="10">
        <f t="shared" si="13"/>
        <v>-7.9504397651047345E-4</v>
      </c>
      <c r="Z18" s="2">
        <f t="shared" si="14"/>
        <v>0.17303898312286875</v>
      </c>
      <c r="AA18" s="2">
        <f>AVERAGE(Z10:Z18)</f>
        <v>0.16846618116646858</v>
      </c>
      <c r="AB18" s="10">
        <f t="shared" si="15"/>
        <v>-1.0184877084709332E-3</v>
      </c>
    </row>
    <row r="19" spans="3:28" x14ac:dyDescent="0.25">
      <c r="C19" s="5">
        <v>10</v>
      </c>
      <c r="D19" s="6">
        <v>8.77</v>
      </c>
      <c r="E19" s="6">
        <v>4.5599999999999996</v>
      </c>
      <c r="F19" s="6">
        <f t="shared" si="2"/>
        <v>4.21</v>
      </c>
      <c r="G19" s="6">
        <f>AVERAGE(F10:F19)</f>
        <v>3.9710000000000001</v>
      </c>
      <c r="H19" s="6">
        <f t="shared" si="3"/>
        <v>0</v>
      </c>
      <c r="I19" s="6">
        <f>STDEVA(F10:F19)</f>
        <v>0.37346575032613966</v>
      </c>
      <c r="J19" s="7">
        <f t="shared" si="4"/>
        <v>0.19929872409782259</v>
      </c>
      <c r="K19" s="7">
        <f t="shared" si="5"/>
        <v>0.19689030241818306</v>
      </c>
      <c r="L19" s="7">
        <f t="shared" si="6"/>
        <v>0.19452527519723598</v>
      </c>
      <c r="M19" s="10">
        <f t="shared" si="7"/>
        <v>0</v>
      </c>
      <c r="O19" s="8">
        <v>10</v>
      </c>
      <c r="P19" s="6">
        <v>4.5599999999999996</v>
      </c>
      <c r="Q19" s="6">
        <v>1.1299999999999999</v>
      </c>
      <c r="R19" s="6">
        <f t="shared" si="8"/>
        <v>3.4299999999999997</v>
      </c>
      <c r="S19" s="6">
        <f>AVERAGE(R10:R19)</f>
        <v>3.2769999999999997</v>
      </c>
      <c r="T19" s="6">
        <f t="shared" si="9"/>
        <v>0</v>
      </c>
      <c r="U19" s="6">
        <f>STDEVA(R10:R19)</f>
        <v>0.33303486637621327</v>
      </c>
      <c r="V19" s="7">
        <f t="shared" si="10"/>
        <v>0.16237401987067254</v>
      </c>
      <c r="W19" s="7">
        <f t="shared" si="11"/>
        <v>0.16041181408417288</v>
      </c>
      <c r="X19" s="7">
        <f t="shared" si="12"/>
        <v>0.15848496292791434</v>
      </c>
      <c r="Y19" s="10">
        <f t="shared" si="13"/>
        <v>0</v>
      </c>
      <c r="Z19" s="7">
        <f t="shared" si="14"/>
        <v>0.17865105825117797</v>
      </c>
      <c r="AA19" s="2">
        <f>AVERAGE(Z10:Z19)</f>
        <v>0.16948466887493951</v>
      </c>
      <c r="AB19" s="10">
        <f t="shared" si="15"/>
        <v>0</v>
      </c>
    </row>
    <row r="20" spans="3:28" x14ac:dyDescent="0.25">
      <c r="F20" s="9">
        <f>AVERAGE(F10:F19)</f>
        <v>3.9710000000000001</v>
      </c>
      <c r="G20" s="9">
        <f>F20*46.7672</f>
        <v>185.71255120000001</v>
      </c>
      <c r="J20" s="10">
        <f t="shared" si="4"/>
        <v>0.18798461600770869</v>
      </c>
      <c r="K20" s="2">
        <f t="shared" si="5"/>
        <v>0.18571291945430046</v>
      </c>
      <c r="L20" s="10">
        <f t="shared" si="6"/>
        <v>0.18348215387368744</v>
      </c>
      <c r="R20" s="9">
        <f>AVERAGE(R10:R19)</f>
        <v>3.2769999999999997</v>
      </c>
      <c r="S20" s="9">
        <f>R20*46.7672</f>
        <v>153.2561144</v>
      </c>
      <c r="V20" s="10">
        <f t="shared" si="10"/>
        <v>0.15513109711842391</v>
      </c>
      <c r="W20" s="2">
        <f t="shared" si="11"/>
        <v>0.15325641829557859</v>
      </c>
      <c r="X20" s="10">
        <f t="shared" si="12"/>
        <v>0.15141551705970124</v>
      </c>
      <c r="Z20" s="2">
        <f t="shared" si="14"/>
        <v>0.16948466887493951</v>
      </c>
    </row>
    <row r="21" spans="3:28" x14ac:dyDescent="0.25">
      <c r="F21" s="3">
        <f>STDEVA(F10:F19)</f>
        <v>0.37346575032613966</v>
      </c>
      <c r="J21" s="10">
        <f>STDEVA(J10:J19)</f>
        <v>1.7679631243286368E-2</v>
      </c>
      <c r="K21" s="2">
        <f t="shared" ref="K21:L21" si="16">STDEVA(K10:K19)</f>
        <v>1.7465982072339025E-2</v>
      </c>
      <c r="L21" s="10">
        <f t="shared" si="16"/>
        <v>1.7256182389295608E-2</v>
      </c>
      <c r="R21" s="3">
        <f>STDEVA(R10:R19)</f>
        <v>0.33303486637621327</v>
      </c>
      <c r="V21" s="10">
        <f>STDEVA(V10:V19)</f>
        <v>1.5765658895218086E-2</v>
      </c>
      <c r="W21" s="2">
        <f t="shared" ref="W21:X21" si="17">STDEVA(W10:W19)</f>
        <v>1.5575139087081188E-2</v>
      </c>
      <c r="X21" s="10">
        <f t="shared" si="17"/>
        <v>1.5388052026628884E-2</v>
      </c>
      <c r="Z21" s="2">
        <f t="shared" ref="Z21" si="18">STDEVA(Z10:Z19)</f>
        <v>1.0549339410647871E-2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0.18571291945430046</v>
      </c>
      <c r="E41" s="11">
        <f>$K$20</f>
        <v>0.18571291945430046</v>
      </c>
      <c r="F41">
        <f>C41*AVERAGE($K$20,$W$20)</f>
        <v>0.16948466887493951</v>
      </c>
      <c r="G41" s="12">
        <f>(F41-E41)/E41</f>
        <v>-8.7383530596827075E-2</v>
      </c>
    </row>
    <row r="42" spans="3:7" x14ac:dyDescent="0.25">
      <c r="C42">
        <v>2</v>
      </c>
      <c r="D42" s="2">
        <f>$W$20</f>
        <v>0.15325641829557859</v>
      </c>
      <c r="E42" s="11">
        <f>SUM(D42,E41)</f>
        <v>0.33896933774987903</v>
      </c>
      <c r="F42">
        <f t="shared" ref="F42:F90" si="19">C42*AVERAGE($K$20,$W$20)</f>
        <v>0.33896933774987903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0.18571291945430046</v>
      </c>
      <c r="E43" s="11">
        <f t="shared" ref="E43:E90" si="22">SUM(D43,E42)</f>
        <v>0.52468225720417949</v>
      </c>
      <c r="F43">
        <f t="shared" si="19"/>
        <v>0.50845400662481854</v>
      </c>
      <c r="G43" s="12">
        <f t="shared" si="20"/>
        <v>-3.0929672876370475E-2</v>
      </c>
    </row>
    <row r="44" spans="3:7" x14ac:dyDescent="0.25">
      <c r="C44">
        <v>4</v>
      </c>
      <c r="D44" s="2">
        <f t="shared" ref="D44" si="23">$W$20</f>
        <v>0.15325641829557859</v>
      </c>
      <c r="E44" s="11">
        <f t="shared" si="22"/>
        <v>0.67793867549975806</v>
      </c>
      <c r="F44">
        <f t="shared" si="19"/>
        <v>0.67793867549975806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0.18571291945430046</v>
      </c>
      <c r="E45" s="11">
        <f t="shared" si="22"/>
        <v>0.86365159495405852</v>
      </c>
      <c r="F45">
        <f t="shared" si="19"/>
        <v>0.84742334437469757</v>
      </c>
      <c r="G45" s="12">
        <f t="shared" si="20"/>
        <v>-1.8790274543780818E-2</v>
      </c>
    </row>
    <row r="46" spans="3:7" x14ac:dyDescent="0.25">
      <c r="C46">
        <v>6</v>
      </c>
      <c r="D46" s="2">
        <f t="shared" ref="D46" si="25">$W$20</f>
        <v>0.15325641829557859</v>
      </c>
      <c r="E46" s="11">
        <f t="shared" si="22"/>
        <v>1.0169080132496371</v>
      </c>
      <c r="F46">
        <f t="shared" si="19"/>
        <v>1.0169080132496371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0.18571291945430046</v>
      </c>
      <c r="E47" s="11">
        <f t="shared" si="22"/>
        <v>1.2026209327039377</v>
      </c>
      <c r="F47">
        <f t="shared" si="19"/>
        <v>1.1863926821245765</v>
      </c>
      <c r="G47" s="12">
        <f t="shared" si="20"/>
        <v>-1.3494069609177721E-2</v>
      </c>
    </row>
    <row r="48" spans="3:7" x14ac:dyDescent="0.25">
      <c r="C48">
        <v>8</v>
      </c>
      <c r="D48" s="2">
        <f t="shared" ref="D48" si="27">$W$20</f>
        <v>0.15325641829557859</v>
      </c>
      <c r="E48" s="11">
        <f t="shared" si="22"/>
        <v>1.3558773509995163</v>
      </c>
      <c r="F48">
        <f t="shared" si="19"/>
        <v>1.3558773509995161</v>
      </c>
      <c r="G48" s="12">
        <f t="shared" si="20"/>
        <v>-1.6376452100283701E-16</v>
      </c>
    </row>
    <row r="49" spans="3:7" x14ac:dyDescent="0.25">
      <c r="C49">
        <v>9</v>
      </c>
      <c r="D49" s="2">
        <f t="shared" ref="D49" si="28">$K$20</f>
        <v>0.18571291945430046</v>
      </c>
      <c r="E49" s="11">
        <f t="shared" si="22"/>
        <v>1.5415902704538169</v>
      </c>
      <c r="F49">
        <f t="shared" si="19"/>
        <v>1.5253620198744557</v>
      </c>
      <c r="G49" s="12">
        <f t="shared" si="20"/>
        <v>-1.0526954464096261E-2</v>
      </c>
    </row>
    <row r="50" spans="3:7" x14ac:dyDescent="0.25">
      <c r="C50">
        <v>10</v>
      </c>
      <c r="D50" s="2">
        <f t="shared" ref="D50" si="29">$W$20</f>
        <v>0.15325641829557859</v>
      </c>
      <c r="E50" s="11">
        <f t="shared" si="22"/>
        <v>1.6948466887493956</v>
      </c>
      <c r="F50">
        <f t="shared" si="19"/>
        <v>1.6948466887493951</v>
      </c>
      <c r="G50" s="12">
        <f t="shared" si="20"/>
        <v>-2.620232336045392E-16</v>
      </c>
    </row>
    <row r="51" spans="3:7" x14ac:dyDescent="0.25">
      <c r="C51">
        <v>11</v>
      </c>
      <c r="D51" s="2">
        <f t="shared" ref="D51" si="30">$K$20</f>
        <v>0.18571291945430046</v>
      </c>
      <c r="E51" s="11">
        <f t="shared" si="22"/>
        <v>1.8805596082036962</v>
      </c>
      <c r="F51">
        <f t="shared" si="19"/>
        <v>1.8643313576243346</v>
      </c>
      <c r="G51" s="12">
        <f t="shared" si="20"/>
        <v>-8.6294794956607527E-3</v>
      </c>
    </row>
    <row r="52" spans="3:7" x14ac:dyDescent="0.25">
      <c r="C52">
        <v>12</v>
      </c>
      <c r="D52" s="2">
        <f t="shared" ref="D52" si="31">$W$20</f>
        <v>0.15325641829557859</v>
      </c>
      <c r="E52" s="11">
        <f t="shared" si="22"/>
        <v>2.0338160264992746</v>
      </c>
      <c r="F52">
        <f t="shared" si="19"/>
        <v>2.0338160264992742</v>
      </c>
      <c r="G52" s="12">
        <f t="shared" si="20"/>
        <v>-2.1835269467044933E-16</v>
      </c>
    </row>
    <row r="53" spans="3:7" x14ac:dyDescent="0.25">
      <c r="C53">
        <v>13</v>
      </c>
      <c r="D53" s="2">
        <f t="shared" ref="D53" si="32">$K$20</f>
        <v>0.18571291945430046</v>
      </c>
      <c r="E53" s="11">
        <f t="shared" si="22"/>
        <v>2.219528945953575</v>
      </c>
      <c r="F53">
        <f t="shared" si="19"/>
        <v>2.2033006953742138</v>
      </c>
      <c r="G53" s="12">
        <f t="shared" si="20"/>
        <v>-7.3115742008892952E-3</v>
      </c>
    </row>
    <row r="54" spans="3:7" x14ac:dyDescent="0.25">
      <c r="C54">
        <v>14</v>
      </c>
      <c r="D54" s="2">
        <f t="shared" ref="D54" si="33">$W$20</f>
        <v>0.15325641829557859</v>
      </c>
      <c r="E54" s="11">
        <f t="shared" si="22"/>
        <v>2.3727853642491534</v>
      </c>
      <c r="F54">
        <f t="shared" si="19"/>
        <v>2.372785364249153</v>
      </c>
      <c r="G54" s="12">
        <f t="shared" si="20"/>
        <v>-1.8715945257467088E-16</v>
      </c>
    </row>
    <row r="55" spans="3:7" x14ac:dyDescent="0.25">
      <c r="C55">
        <v>15</v>
      </c>
      <c r="D55" s="2">
        <f t="shared" ref="D55" si="34">$K$20</f>
        <v>0.18571291945430046</v>
      </c>
      <c r="E55" s="11">
        <f t="shared" si="22"/>
        <v>2.5584982837034538</v>
      </c>
      <c r="F55">
        <f t="shared" si="19"/>
        <v>2.5422700331240926</v>
      </c>
      <c r="G55" s="12">
        <f t="shared" si="20"/>
        <v>-6.3428811669439941E-3</v>
      </c>
    </row>
    <row r="56" spans="3:7" x14ac:dyDescent="0.25">
      <c r="C56">
        <v>16</v>
      </c>
      <c r="D56" s="2">
        <f t="shared" ref="D56" si="35">$W$20</f>
        <v>0.15325641829557859</v>
      </c>
      <c r="E56" s="11">
        <f t="shared" si="22"/>
        <v>2.7117547019990322</v>
      </c>
      <c r="F56">
        <f t="shared" si="19"/>
        <v>2.7117547019990322</v>
      </c>
      <c r="G56" s="12">
        <f t="shared" si="20"/>
        <v>0</v>
      </c>
    </row>
    <row r="57" spans="3:7" x14ac:dyDescent="0.25">
      <c r="C57">
        <v>17</v>
      </c>
      <c r="D57" s="2">
        <f t="shared" ref="D57" si="36">$K$20</f>
        <v>0.18571291945430046</v>
      </c>
      <c r="E57" s="11">
        <f t="shared" si="22"/>
        <v>2.8974676214533326</v>
      </c>
      <c r="F57">
        <f t="shared" si="19"/>
        <v>2.8812393708739719</v>
      </c>
      <c r="G57" s="12">
        <f t="shared" si="20"/>
        <v>-5.6008393188603928E-3</v>
      </c>
    </row>
    <row r="58" spans="3:7" x14ac:dyDescent="0.25">
      <c r="C58">
        <v>18</v>
      </c>
      <c r="D58" s="2">
        <f t="shared" ref="D58" si="37">$W$20</f>
        <v>0.15325641829557859</v>
      </c>
      <c r="E58" s="11">
        <f t="shared" si="22"/>
        <v>3.050724039748911</v>
      </c>
      <c r="F58">
        <f t="shared" si="19"/>
        <v>3.0507240397489115</v>
      </c>
      <c r="G58" s="12">
        <f t="shared" si="20"/>
        <v>1.4556846311363293E-16</v>
      </c>
    </row>
    <row r="59" spans="3:7" x14ac:dyDescent="0.25">
      <c r="C59">
        <v>19</v>
      </c>
      <c r="D59" s="2">
        <f t="shared" ref="D59" si="38">$K$20</f>
        <v>0.18571291945430046</v>
      </c>
      <c r="E59" s="11">
        <f t="shared" si="22"/>
        <v>3.2364369592032114</v>
      </c>
      <c r="F59">
        <f t="shared" si="19"/>
        <v>3.2202087086238507</v>
      </c>
      <c r="G59" s="12">
        <f t="shared" si="20"/>
        <v>-5.0142334869874954E-3</v>
      </c>
    </row>
    <row r="60" spans="3:7" x14ac:dyDescent="0.25">
      <c r="C60">
        <v>20</v>
      </c>
      <c r="D60" s="2">
        <f t="shared" ref="D60" si="39">$W$20</f>
        <v>0.15325641829557859</v>
      </c>
      <c r="E60" s="11">
        <f t="shared" si="22"/>
        <v>3.3896933774987899</v>
      </c>
      <c r="F60">
        <f t="shared" si="19"/>
        <v>3.3896933774987903</v>
      </c>
      <c r="G60" s="12">
        <f t="shared" si="20"/>
        <v>1.3101161680226965E-16</v>
      </c>
    </row>
    <row r="61" spans="3:7" x14ac:dyDescent="0.25">
      <c r="C61">
        <v>21</v>
      </c>
      <c r="D61" s="2">
        <f t="shared" ref="D61" si="40">$K$20</f>
        <v>0.18571291945430046</v>
      </c>
      <c r="E61" s="11">
        <f t="shared" si="22"/>
        <v>3.5754062969530902</v>
      </c>
      <c r="F61">
        <f t="shared" si="19"/>
        <v>3.5591780463737299</v>
      </c>
      <c r="G61" s="12">
        <f t="shared" si="20"/>
        <v>-4.5388549528454329E-3</v>
      </c>
    </row>
    <row r="62" spans="3:7" x14ac:dyDescent="0.25">
      <c r="C62">
        <v>22</v>
      </c>
      <c r="D62" s="2">
        <f t="shared" ref="D62" si="41">$W$20</f>
        <v>0.15325641829557859</v>
      </c>
      <c r="E62" s="11">
        <f t="shared" si="22"/>
        <v>3.7286627152486687</v>
      </c>
      <c r="F62">
        <f t="shared" si="19"/>
        <v>3.7286627152486691</v>
      </c>
      <c r="G62" s="12">
        <f t="shared" si="20"/>
        <v>1.1910146982024513E-16</v>
      </c>
    </row>
    <row r="63" spans="3:7" x14ac:dyDescent="0.25">
      <c r="C63">
        <v>23</v>
      </c>
      <c r="D63" s="2">
        <f t="shared" ref="D63" si="42">$K$20</f>
        <v>0.18571291945430046</v>
      </c>
      <c r="E63" s="11">
        <f t="shared" si="22"/>
        <v>3.914375634702969</v>
      </c>
      <c r="F63">
        <f t="shared" si="19"/>
        <v>3.8981473841236087</v>
      </c>
      <c r="G63" s="12">
        <f t="shared" si="20"/>
        <v>-4.1458081936461156E-3</v>
      </c>
    </row>
    <row r="64" spans="3:7" x14ac:dyDescent="0.25">
      <c r="C64">
        <v>24</v>
      </c>
      <c r="D64" s="2">
        <f t="shared" ref="D64" si="43">$W$20</f>
        <v>0.15325641829557859</v>
      </c>
      <c r="E64" s="11">
        <f t="shared" si="22"/>
        <v>4.0676320529985475</v>
      </c>
      <c r="F64">
        <f t="shared" si="19"/>
        <v>4.0676320529985484</v>
      </c>
      <c r="G64" s="12">
        <f t="shared" si="20"/>
        <v>2.1835269467044943E-16</v>
      </c>
    </row>
    <row r="65" spans="3:7" x14ac:dyDescent="0.25">
      <c r="C65">
        <v>25</v>
      </c>
      <c r="D65" s="2">
        <f t="shared" ref="D65" si="44">$K$20</f>
        <v>0.18571291945430046</v>
      </c>
      <c r="E65" s="11">
        <f t="shared" si="22"/>
        <v>4.2533449724528483</v>
      </c>
      <c r="F65">
        <f t="shared" si="19"/>
        <v>4.2371167218734875</v>
      </c>
      <c r="G65" s="12">
        <f t="shared" si="20"/>
        <v>-3.8154089744576033E-3</v>
      </c>
    </row>
    <row r="66" spans="3:7" x14ac:dyDescent="0.25">
      <c r="C66">
        <v>26</v>
      </c>
      <c r="D66" s="2">
        <f t="shared" ref="D66" si="45">$W$20</f>
        <v>0.15325641829557859</v>
      </c>
      <c r="E66" s="11">
        <f t="shared" si="22"/>
        <v>4.4066013907484267</v>
      </c>
      <c r="F66">
        <f t="shared" si="19"/>
        <v>4.4066013907484276</v>
      </c>
      <c r="G66" s="12">
        <f t="shared" si="20"/>
        <v>2.015563335419533E-16</v>
      </c>
    </row>
    <row r="67" spans="3:7" x14ac:dyDescent="0.25">
      <c r="C67">
        <v>27</v>
      </c>
      <c r="D67" s="2">
        <f t="shared" ref="D67" si="46">$K$20</f>
        <v>0.18571291945430046</v>
      </c>
      <c r="E67" s="11">
        <f t="shared" si="22"/>
        <v>4.5923143102027275</v>
      </c>
      <c r="F67">
        <f t="shared" si="19"/>
        <v>4.5760860596233668</v>
      </c>
      <c r="G67" s="12">
        <f t="shared" si="20"/>
        <v>-3.533784815927447E-3</v>
      </c>
    </row>
    <row r="68" spans="3:7" x14ac:dyDescent="0.25">
      <c r="C68">
        <v>28</v>
      </c>
      <c r="D68" s="2">
        <f t="shared" ref="D68" si="47">$W$20</f>
        <v>0.15325641829557859</v>
      </c>
      <c r="E68" s="11">
        <f t="shared" si="22"/>
        <v>4.745570728498306</v>
      </c>
      <c r="F68">
        <f t="shared" si="19"/>
        <v>4.745570728498306</v>
      </c>
      <c r="G68" s="12">
        <f t="shared" si="20"/>
        <v>0</v>
      </c>
    </row>
    <row r="69" spans="3:7" x14ac:dyDescent="0.25">
      <c r="C69">
        <v>29</v>
      </c>
      <c r="D69" s="2">
        <f t="shared" ref="D69" si="48">$K$20</f>
        <v>0.18571291945430046</v>
      </c>
      <c r="E69" s="11">
        <f t="shared" si="22"/>
        <v>4.9312836479526068</v>
      </c>
      <c r="F69">
        <f t="shared" si="19"/>
        <v>4.915055397373246</v>
      </c>
      <c r="G69" s="12">
        <f t="shared" si="20"/>
        <v>-3.2908775357301636E-3</v>
      </c>
    </row>
    <row r="70" spans="3:7" x14ac:dyDescent="0.25">
      <c r="C70">
        <v>30</v>
      </c>
      <c r="D70" s="2">
        <f t="shared" ref="D70" si="49">$W$20</f>
        <v>0.15325641829557859</v>
      </c>
      <c r="E70" s="11">
        <f t="shared" si="22"/>
        <v>5.0845400662481852</v>
      </c>
      <c r="F70">
        <f t="shared" si="19"/>
        <v>5.0845400662481852</v>
      </c>
      <c r="G70" s="12">
        <f t="shared" si="20"/>
        <v>0</v>
      </c>
    </row>
    <row r="71" spans="3:7" x14ac:dyDescent="0.25">
      <c r="C71">
        <v>31</v>
      </c>
      <c r="D71" s="2">
        <f t="shared" ref="D71" si="50">$K$20</f>
        <v>0.18571291945430046</v>
      </c>
      <c r="E71" s="11">
        <f t="shared" si="22"/>
        <v>5.270252985702486</v>
      </c>
      <c r="F71">
        <f t="shared" si="19"/>
        <v>5.2540247351231253</v>
      </c>
      <c r="G71" s="12">
        <f t="shared" si="20"/>
        <v>-3.0792166188958799E-3</v>
      </c>
    </row>
    <row r="72" spans="3:7" x14ac:dyDescent="0.25">
      <c r="C72">
        <v>32</v>
      </c>
      <c r="D72" s="2">
        <f t="shared" ref="D72" si="51">$W$20</f>
        <v>0.15325641829557859</v>
      </c>
      <c r="E72" s="11">
        <f t="shared" si="22"/>
        <v>5.4235094039980645</v>
      </c>
      <c r="F72">
        <f t="shared" si="19"/>
        <v>5.4235094039980645</v>
      </c>
      <c r="G72" s="12">
        <f t="shared" si="20"/>
        <v>0</v>
      </c>
    </row>
    <row r="73" spans="3:7" x14ac:dyDescent="0.25">
      <c r="C73">
        <v>33</v>
      </c>
      <c r="D73" s="2">
        <f t="shared" ref="D73" si="52">$K$20</f>
        <v>0.18571291945430046</v>
      </c>
      <c r="E73" s="11">
        <f t="shared" si="22"/>
        <v>5.6092223234523653</v>
      </c>
      <c r="F73">
        <f t="shared" si="19"/>
        <v>5.5929940728730037</v>
      </c>
      <c r="G73" s="12">
        <f t="shared" si="20"/>
        <v>-2.8931373448170703E-3</v>
      </c>
    </row>
    <row r="74" spans="3:7" x14ac:dyDescent="0.25">
      <c r="C74">
        <v>34</v>
      </c>
      <c r="D74" s="2">
        <f t="shared" ref="D74" si="53">$W$20</f>
        <v>0.15325641829557859</v>
      </c>
      <c r="E74" s="11">
        <f t="shared" si="22"/>
        <v>5.7624787417479437</v>
      </c>
      <c r="F74">
        <f t="shared" si="19"/>
        <v>5.7624787417479437</v>
      </c>
      <c r="G74" s="12">
        <f t="shared" si="20"/>
        <v>0</v>
      </c>
    </row>
    <row r="75" spans="3:7" x14ac:dyDescent="0.25">
      <c r="C75">
        <v>35</v>
      </c>
      <c r="D75" s="2">
        <f t="shared" ref="D75" si="54">$K$20</f>
        <v>0.18571291945430046</v>
      </c>
      <c r="E75" s="11">
        <f t="shared" si="22"/>
        <v>5.9481916612022445</v>
      </c>
      <c r="F75">
        <f t="shared" si="19"/>
        <v>5.9319634106228829</v>
      </c>
      <c r="G75" s="12">
        <f t="shared" si="20"/>
        <v>-2.7282662536266644E-3</v>
      </c>
    </row>
    <row r="76" spans="3:7" x14ac:dyDescent="0.25">
      <c r="C76">
        <v>36</v>
      </c>
      <c r="D76" s="2">
        <f t="shared" ref="D76" si="55">$W$20</f>
        <v>0.15325641829557859</v>
      </c>
      <c r="E76" s="11">
        <f t="shared" si="22"/>
        <v>6.101448079497823</v>
      </c>
      <c r="F76">
        <f t="shared" si="19"/>
        <v>6.101448079497823</v>
      </c>
      <c r="G76" s="12">
        <f t="shared" si="20"/>
        <v>0</v>
      </c>
    </row>
    <row r="77" spans="3:7" x14ac:dyDescent="0.25">
      <c r="C77">
        <v>37</v>
      </c>
      <c r="D77" s="2">
        <f t="shared" ref="D77" si="56">$K$20</f>
        <v>0.18571291945430046</v>
      </c>
      <c r="E77" s="11">
        <f t="shared" si="22"/>
        <v>6.2871609989521238</v>
      </c>
      <c r="F77">
        <f t="shared" si="19"/>
        <v>6.2709327483727622</v>
      </c>
      <c r="G77" s="12">
        <f t="shared" si="20"/>
        <v>-2.5811730576115934E-3</v>
      </c>
    </row>
    <row r="78" spans="3:7" x14ac:dyDescent="0.25">
      <c r="C78">
        <v>38</v>
      </c>
      <c r="D78" s="2">
        <f t="shared" ref="D78" si="57">$W$20</f>
        <v>0.15325641829557859</v>
      </c>
      <c r="E78" s="11">
        <f t="shared" si="22"/>
        <v>6.4404174172477022</v>
      </c>
      <c r="F78">
        <f t="shared" si="19"/>
        <v>6.4404174172477013</v>
      </c>
      <c r="G78" s="12">
        <f t="shared" si="20"/>
        <v>-1.3790696505502064E-16</v>
      </c>
    </row>
    <row r="79" spans="3:7" x14ac:dyDescent="0.25">
      <c r="C79">
        <v>39</v>
      </c>
      <c r="D79" s="2">
        <f t="shared" ref="D79" si="58">$K$20</f>
        <v>0.18571291945430046</v>
      </c>
      <c r="E79" s="11">
        <f t="shared" si="22"/>
        <v>6.626130336702003</v>
      </c>
      <c r="F79">
        <f t="shared" si="19"/>
        <v>6.6099020861226414</v>
      </c>
      <c r="G79" s="12">
        <f t="shared" si="20"/>
        <v>-2.4491293944934435E-3</v>
      </c>
    </row>
    <row r="80" spans="3:7" x14ac:dyDescent="0.25">
      <c r="C80">
        <v>40</v>
      </c>
      <c r="D80" s="2">
        <f t="shared" ref="D80" si="59">$W$20</f>
        <v>0.15325641829557859</v>
      </c>
      <c r="E80" s="11">
        <f t="shared" si="22"/>
        <v>6.7793867549975815</v>
      </c>
      <c r="F80">
        <f t="shared" si="19"/>
        <v>6.7793867549975806</v>
      </c>
      <c r="G80" s="12">
        <f t="shared" si="20"/>
        <v>-1.3101161680226963E-16</v>
      </c>
    </row>
    <row r="81" spans="3:7" x14ac:dyDescent="0.25">
      <c r="C81">
        <v>41</v>
      </c>
      <c r="D81" s="2">
        <f t="shared" ref="D81" si="60">$K$20</f>
        <v>0.18571291945430046</v>
      </c>
      <c r="E81" s="11">
        <f t="shared" si="22"/>
        <v>6.9650996744518823</v>
      </c>
      <c r="F81">
        <f t="shared" si="19"/>
        <v>6.9488714238725198</v>
      </c>
      <c r="G81" s="12">
        <f t="shared" si="20"/>
        <v>-2.3299380249916643E-3</v>
      </c>
    </row>
    <row r="82" spans="3:7" x14ac:dyDescent="0.25">
      <c r="C82">
        <v>42</v>
      </c>
      <c r="D82" s="2">
        <f t="shared" ref="D82" si="61">$W$20</f>
        <v>0.15325641829557859</v>
      </c>
      <c r="E82" s="11">
        <f t="shared" si="22"/>
        <v>7.1183560927474607</v>
      </c>
      <c r="F82">
        <f t="shared" si="19"/>
        <v>7.1183560927474598</v>
      </c>
      <c r="G82" s="12">
        <f t="shared" si="20"/>
        <v>-1.2477296838311392E-16</v>
      </c>
    </row>
    <row r="83" spans="3:7" x14ac:dyDescent="0.25">
      <c r="C83">
        <v>43</v>
      </c>
      <c r="D83" s="2">
        <f t="shared" ref="D83" si="62">$K$20</f>
        <v>0.18571291945430046</v>
      </c>
      <c r="E83" s="11">
        <f t="shared" si="22"/>
        <v>7.3040690122017615</v>
      </c>
      <c r="F83">
        <f t="shared" si="19"/>
        <v>7.287840761622399</v>
      </c>
      <c r="G83" s="12">
        <f t="shared" si="20"/>
        <v>-2.2218095902780369E-3</v>
      </c>
    </row>
    <row r="84" spans="3:7" x14ac:dyDescent="0.25">
      <c r="C84">
        <v>44</v>
      </c>
      <c r="D84" s="2">
        <f t="shared" ref="D84" si="63">$W$20</f>
        <v>0.15325641829557859</v>
      </c>
      <c r="E84" s="11">
        <f t="shared" si="22"/>
        <v>7.45732543049734</v>
      </c>
      <c r="F84">
        <f t="shared" si="19"/>
        <v>7.4573254304973382</v>
      </c>
      <c r="G84" s="12">
        <f t="shared" si="20"/>
        <v>-2.3820293964049022E-16</v>
      </c>
    </row>
    <row r="85" spans="3:7" x14ac:dyDescent="0.25">
      <c r="C85">
        <v>45</v>
      </c>
      <c r="D85" s="2">
        <f t="shared" ref="D85" si="64">$K$20</f>
        <v>0.18571291945430046</v>
      </c>
      <c r="E85" s="11">
        <f t="shared" si="22"/>
        <v>7.6430383499516408</v>
      </c>
      <c r="F85">
        <f t="shared" si="19"/>
        <v>7.6268100993722783</v>
      </c>
      <c r="G85" s="12">
        <f t="shared" si="20"/>
        <v>-2.1232721643304566E-3</v>
      </c>
    </row>
    <row r="86" spans="3:7" x14ac:dyDescent="0.25">
      <c r="C86">
        <v>46</v>
      </c>
      <c r="D86" s="2">
        <f t="shared" ref="D86" si="65">$W$20</f>
        <v>0.15325641829557859</v>
      </c>
      <c r="E86" s="11">
        <f t="shared" si="22"/>
        <v>7.7962947682472192</v>
      </c>
      <c r="F86">
        <f t="shared" si="19"/>
        <v>7.7962947682472175</v>
      </c>
      <c r="G86" s="12">
        <f t="shared" si="20"/>
        <v>-2.2784629009090367E-16</v>
      </c>
    </row>
    <row r="87" spans="3:7" x14ac:dyDescent="0.25">
      <c r="C87">
        <v>47</v>
      </c>
      <c r="D87" s="2">
        <f t="shared" ref="D87" si="66">$K$20</f>
        <v>0.18571291945430046</v>
      </c>
      <c r="E87" s="11">
        <f t="shared" si="22"/>
        <v>7.98200768770152</v>
      </c>
      <c r="F87">
        <f t="shared" si="19"/>
        <v>7.9657794371221575</v>
      </c>
      <c r="G87" s="12">
        <f t="shared" si="20"/>
        <v>-2.0331038523511559E-3</v>
      </c>
    </row>
    <row r="88" spans="3:7" x14ac:dyDescent="0.25">
      <c r="C88">
        <v>48</v>
      </c>
      <c r="D88" s="2">
        <f t="shared" ref="D88" si="67">$W$20</f>
        <v>0.15325641829557859</v>
      </c>
      <c r="E88" s="11">
        <f t="shared" si="22"/>
        <v>8.1352641059970985</v>
      </c>
      <c r="F88">
        <f t="shared" si="19"/>
        <v>8.1352641059970967</v>
      </c>
      <c r="G88" s="12">
        <f t="shared" si="20"/>
        <v>-2.1835269467044933E-16</v>
      </c>
    </row>
    <row r="89" spans="3:7" x14ac:dyDescent="0.25">
      <c r="C89">
        <v>49</v>
      </c>
      <c r="D89" s="2">
        <f t="shared" ref="D89" si="68">$K$20</f>
        <v>0.18571291945430046</v>
      </c>
      <c r="E89" s="11">
        <f t="shared" si="22"/>
        <v>8.3209770254513984</v>
      </c>
      <c r="F89">
        <f t="shared" si="19"/>
        <v>8.3047487748720368</v>
      </c>
      <c r="G89" s="12">
        <f t="shared" si="20"/>
        <v>-1.9502818635028331E-3</v>
      </c>
    </row>
    <row r="90" spans="3:7" x14ac:dyDescent="0.25">
      <c r="C90">
        <v>50</v>
      </c>
      <c r="D90" s="2">
        <f t="shared" ref="D90" si="69">$W$20</f>
        <v>0.15325641829557859</v>
      </c>
      <c r="E90" s="11">
        <f t="shared" si="22"/>
        <v>8.4742334437469768</v>
      </c>
      <c r="F90">
        <f t="shared" si="19"/>
        <v>8.4742334437469751</v>
      </c>
      <c r="G90" s="12">
        <f t="shared" si="20"/>
        <v>-2.096185868836314E-16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9.8800000000000008</v>
      </c>
      <c r="E10" s="3">
        <v>6.26</v>
      </c>
      <c r="F10" s="3">
        <f>D10-E10</f>
        <v>3.620000000000001</v>
      </c>
      <c r="G10" s="3">
        <f>AVERAGE(F10)</f>
        <v>3.620000000000001</v>
      </c>
      <c r="H10" s="3">
        <f>G10-$F$20</f>
        <v>0.42100000000000115</v>
      </c>
      <c r="J10" s="2">
        <f>F10*$C$4/1000</f>
        <v>0.17136849910549123</v>
      </c>
      <c r="K10" s="2">
        <f>F10*$C$5/1000</f>
        <v>0.16929759970399594</v>
      </c>
      <c r="L10" s="2">
        <f>F10*$C$6/1000</f>
        <v>0.16726401335249272</v>
      </c>
      <c r="M10" s="10">
        <f>H10*$C$5/1000</f>
        <v>1.968903024181836E-2</v>
      </c>
      <c r="O10" s="4">
        <v>1</v>
      </c>
      <c r="P10" s="3">
        <v>6.26</v>
      </c>
      <c r="Q10" s="3">
        <v>1.63</v>
      </c>
      <c r="R10" s="3">
        <f>P10-Q10</f>
        <v>4.63</v>
      </c>
      <c r="S10" s="3">
        <f>AVERAGE(R10)</f>
        <v>4.63</v>
      </c>
      <c r="T10" s="3">
        <f>S10-$R$20</f>
        <v>0.34100000000000019</v>
      </c>
      <c r="V10" s="2">
        <f>R10*$C$4/1000</f>
        <v>0.21918125714321107</v>
      </c>
      <c r="W10" s="2">
        <f>R10*$C$5/1000</f>
        <v>0.21653256536726545</v>
      </c>
      <c r="X10" s="2">
        <f>R10*$C$6/1000</f>
        <v>0.21393159718840918</v>
      </c>
      <c r="Y10" s="10">
        <f>T10*$C$5/1000</f>
        <v>1.5947646822945478E-2</v>
      </c>
      <c r="Z10" s="2">
        <f>AVERAGE(W10,K10)</f>
        <v>0.19291508253563069</v>
      </c>
      <c r="AA10" s="2">
        <f>Z10</f>
        <v>0.19291508253563069</v>
      </c>
      <c r="AB10" s="10">
        <f>AA10-$Z$20</f>
        <v>1.7818338532381933E-2</v>
      </c>
    </row>
    <row r="11" spans="1:28" x14ac:dyDescent="0.25">
      <c r="C11">
        <v>2</v>
      </c>
      <c r="D11" s="3">
        <v>9.06</v>
      </c>
      <c r="E11" s="3">
        <v>6.05</v>
      </c>
      <c r="F11" s="3">
        <f t="shared" ref="F11:F19" si="2">D11-E11</f>
        <v>3.0100000000000007</v>
      </c>
      <c r="G11" s="3">
        <f>AVERAGE(F10:F11)</f>
        <v>3.3150000000000008</v>
      </c>
      <c r="H11" s="3">
        <f t="shared" ref="H11:H19" si="3">G11-$F$20</f>
        <v>0.11600000000000099</v>
      </c>
      <c r="I11" s="3">
        <f>STDEVA(F10:F11)</f>
        <v>0.43133513652379418</v>
      </c>
      <c r="J11" s="2">
        <f t="shared" ref="J11:J20" si="4">F11*$C$4/1000</f>
        <v>0.14249148682528412</v>
      </c>
      <c r="K11" s="2">
        <f t="shared" ref="K11:K20" si="5">F11*$C$5/1000</f>
        <v>0.14076955113509051</v>
      </c>
      <c r="L11" s="2">
        <f t="shared" ref="L11:L20" si="6">F11*$C$6/1000</f>
        <v>0.13907864093674119</v>
      </c>
      <c r="M11" s="10">
        <f t="shared" ref="M11:M19" si="7">H11*$C$5/1000</f>
        <v>5.4250059573656599E-3</v>
      </c>
      <c r="O11" s="4">
        <v>2</v>
      </c>
      <c r="P11" s="3">
        <v>6.06</v>
      </c>
      <c r="Q11" s="3">
        <v>1.83</v>
      </c>
      <c r="R11" s="3">
        <f t="shared" ref="R11:R19" si="8">P11-Q11</f>
        <v>4.2299999999999995</v>
      </c>
      <c r="S11" s="3">
        <f>AVERAGE(R10:R11)</f>
        <v>4.43</v>
      </c>
      <c r="T11" s="3">
        <f t="shared" ref="T11:T19" si="9">S11-$R$20</f>
        <v>0.14100000000000001</v>
      </c>
      <c r="U11" s="3">
        <f>STDEVA(R10:R11)</f>
        <v>0.28284271247461928</v>
      </c>
      <c r="V11" s="2">
        <f t="shared" ref="V11:V20" si="10">R11*$C$4/1000</f>
        <v>0.20024551138569821</v>
      </c>
      <c r="W11" s="2">
        <f t="shared" ref="W11:W20" si="11">R11*$C$5/1000</f>
        <v>0.19782564827290125</v>
      </c>
      <c r="X11" s="2">
        <f t="shared" ref="X11:X20" si="12">R11*$C$6/1000</f>
        <v>0.19544938576824422</v>
      </c>
      <c r="Y11" s="10">
        <f t="shared" ref="Y11:Y19" si="13">T11*$C$5/1000</f>
        <v>6.5941882757633765E-3</v>
      </c>
      <c r="Z11" s="2">
        <f t="shared" ref="Z11:Z20" si="14">AVERAGE(W11,K11)</f>
        <v>0.16929759970399588</v>
      </c>
      <c r="AA11" s="2">
        <f>AVERAGE(Z10:Z11)</f>
        <v>0.18110634111981327</v>
      </c>
      <c r="AB11" s="10">
        <f t="shared" ref="AB11:AB19" si="15">AA11-$Z$20</f>
        <v>6.0095971165645135E-3</v>
      </c>
    </row>
    <row r="12" spans="1:28" x14ac:dyDescent="0.25">
      <c r="C12">
        <v>3</v>
      </c>
      <c r="D12" s="3">
        <v>9.27</v>
      </c>
      <c r="E12" s="3">
        <v>6.14</v>
      </c>
      <c r="F12" s="3">
        <f t="shared" si="2"/>
        <v>3.13</v>
      </c>
      <c r="G12" s="3">
        <f>AVERAGE(F10:F12)</f>
        <v>3.2533333333333339</v>
      </c>
      <c r="H12" s="3">
        <f t="shared" si="3"/>
        <v>5.4333333333334011E-2</v>
      </c>
      <c r="I12" s="3">
        <f>STDEVA(F10:F12)</f>
        <v>0.32316146634977</v>
      </c>
      <c r="J12" s="2">
        <f t="shared" si="4"/>
        <v>0.14817221055253793</v>
      </c>
      <c r="K12" s="2">
        <f t="shared" si="5"/>
        <v>0.14638162626339976</v>
      </c>
      <c r="L12" s="2">
        <f t="shared" si="6"/>
        <v>0.14462330436279064</v>
      </c>
      <c r="M12" s="10">
        <f t="shared" si="7"/>
        <v>2.5410229053178333E-3</v>
      </c>
      <c r="O12" s="4">
        <v>3</v>
      </c>
      <c r="P12" s="3">
        <v>6.14</v>
      </c>
      <c r="Q12" s="3">
        <v>1.81</v>
      </c>
      <c r="R12" s="3">
        <f t="shared" si="8"/>
        <v>4.33</v>
      </c>
      <c r="S12" s="3">
        <f>AVERAGE(R10:R12)</f>
        <v>4.3966666666666665</v>
      </c>
      <c r="T12" s="3">
        <f t="shared" si="9"/>
        <v>0.1076666666666668</v>
      </c>
      <c r="U12" s="3">
        <f>STDEVA(R10:R12)</f>
        <v>0.20816659994661341</v>
      </c>
      <c r="V12" s="2">
        <f t="shared" si="10"/>
        <v>0.20497944782507646</v>
      </c>
      <c r="W12" s="2">
        <f t="shared" si="11"/>
        <v>0.20250237754649231</v>
      </c>
      <c r="X12" s="2">
        <f t="shared" si="12"/>
        <v>0.20006993862328545</v>
      </c>
      <c r="Y12" s="10">
        <f t="shared" si="13"/>
        <v>5.0352785178997004E-3</v>
      </c>
      <c r="Z12" s="2">
        <f t="shared" si="14"/>
        <v>0.17444200190494602</v>
      </c>
      <c r="AA12" s="2">
        <f>AVERAGE(Z10:Z12)</f>
        <v>0.1788848947148575</v>
      </c>
      <c r="AB12" s="10">
        <f t="shared" si="15"/>
        <v>3.7881507116087343E-3</v>
      </c>
    </row>
    <row r="13" spans="1:28" x14ac:dyDescent="0.25">
      <c r="C13">
        <v>4</v>
      </c>
      <c r="D13" s="3">
        <v>9.15</v>
      </c>
      <c r="E13" s="3">
        <v>6.26</v>
      </c>
      <c r="F13" s="3">
        <f t="shared" si="2"/>
        <v>2.8900000000000006</v>
      </c>
      <c r="G13" s="3">
        <f>AVERAGE(F10:F13)</f>
        <v>3.1625000000000005</v>
      </c>
      <c r="H13" s="3">
        <f t="shared" si="3"/>
        <v>-3.6499999999999311E-2</v>
      </c>
      <c r="I13" s="3">
        <f>STDEVA(F10:F13)</f>
        <v>0.32035136959282712</v>
      </c>
      <c r="J13" s="2">
        <f t="shared" si="4"/>
        <v>0.13681076309803025</v>
      </c>
      <c r="K13" s="2">
        <f t="shared" si="5"/>
        <v>0.13515747600678127</v>
      </c>
      <c r="L13" s="2">
        <f t="shared" si="6"/>
        <v>0.13353397751069171</v>
      </c>
      <c r="M13" s="10">
        <f t="shared" si="7"/>
        <v>-1.7070061848606999E-3</v>
      </c>
      <c r="O13" s="4">
        <v>4</v>
      </c>
      <c r="P13" s="3">
        <v>6.26</v>
      </c>
      <c r="Q13" s="3">
        <v>2.27</v>
      </c>
      <c r="R13" s="3">
        <f t="shared" si="8"/>
        <v>3.9899999999999998</v>
      </c>
      <c r="S13" s="3">
        <f>AVERAGE(R10:R13)</f>
        <v>4.2949999999999999</v>
      </c>
      <c r="T13" s="3">
        <f t="shared" si="9"/>
        <v>6.0000000000002274E-3</v>
      </c>
      <c r="U13" s="3">
        <f>STDEVA(R10:R13)</f>
        <v>0.26501572280401281</v>
      </c>
      <c r="V13" s="2">
        <f t="shared" si="10"/>
        <v>0.18888406393119053</v>
      </c>
      <c r="W13" s="2">
        <f t="shared" si="11"/>
        <v>0.18660149801628276</v>
      </c>
      <c r="X13" s="2">
        <f t="shared" si="12"/>
        <v>0.18436005891614524</v>
      </c>
      <c r="Y13" s="10">
        <f t="shared" si="13"/>
        <v>2.8060375641547343E-4</v>
      </c>
      <c r="Z13" s="2">
        <f t="shared" si="14"/>
        <v>0.16087948701153201</v>
      </c>
      <c r="AA13" s="2">
        <f>AVERAGE(Z10:Z13)</f>
        <v>0.17438354278902612</v>
      </c>
      <c r="AB13" s="10">
        <f t="shared" si="15"/>
        <v>-7.1320121422263627E-4</v>
      </c>
    </row>
    <row r="14" spans="1:28" x14ac:dyDescent="0.25">
      <c r="C14">
        <v>5</v>
      </c>
      <c r="D14" s="3">
        <v>9.69</v>
      </c>
      <c r="E14" s="3">
        <v>6.34</v>
      </c>
      <c r="F14" s="3">
        <f t="shared" si="2"/>
        <v>3.3499999999999996</v>
      </c>
      <c r="G14" s="3">
        <f>AVERAGE(F10:F14)</f>
        <v>3.2</v>
      </c>
      <c r="H14" s="3">
        <f t="shared" si="3"/>
        <v>1.000000000000334E-3</v>
      </c>
      <c r="I14" s="3">
        <f>STDEVA(F10:F14)</f>
        <v>0.28982753492378888</v>
      </c>
      <c r="J14" s="2">
        <f t="shared" si="4"/>
        <v>0.15858687071916999</v>
      </c>
      <c r="K14" s="2">
        <f t="shared" si="5"/>
        <v>0.15667043066530004</v>
      </c>
      <c r="L14" s="2">
        <f t="shared" si="6"/>
        <v>0.15478852064388135</v>
      </c>
      <c r="M14" s="10">
        <f t="shared" si="7"/>
        <v>4.6767292735926084E-5</v>
      </c>
      <c r="O14" s="4">
        <v>5</v>
      </c>
      <c r="P14" s="3">
        <v>6.34</v>
      </c>
      <c r="Q14" s="3">
        <v>2.1</v>
      </c>
      <c r="R14" s="3">
        <f t="shared" si="8"/>
        <v>4.24</v>
      </c>
      <c r="S14" s="3">
        <f>AVERAGE(R10:R14)</f>
        <v>4.2840000000000007</v>
      </c>
      <c r="T14" s="3">
        <f t="shared" si="9"/>
        <v>-4.9999999999990052E-3</v>
      </c>
      <c r="U14" s="3">
        <f>STDEVA(R10:R14)</f>
        <v>0.2308246087400562</v>
      </c>
      <c r="V14" s="2">
        <f t="shared" si="10"/>
        <v>0.2007189050296361</v>
      </c>
      <c r="W14" s="2">
        <f t="shared" si="11"/>
        <v>0.19829332120026039</v>
      </c>
      <c r="X14" s="2">
        <f t="shared" si="12"/>
        <v>0.19591144105374836</v>
      </c>
      <c r="Y14" s="10">
        <f t="shared" si="13"/>
        <v>-2.338364636795058E-4</v>
      </c>
      <c r="Z14" s="2">
        <f t="shared" si="14"/>
        <v>0.1774818759327802</v>
      </c>
      <c r="AA14" s="2">
        <f>AVERAGE(Z10:Z14)</f>
        <v>0.17500320941777694</v>
      </c>
      <c r="AB14" s="10">
        <f t="shared" si="15"/>
        <v>-9.3534585471816145E-5</v>
      </c>
    </row>
    <row r="15" spans="1:28" x14ac:dyDescent="0.25">
      <c r="C15">
        <v>6</v>
      </c>
      <c r="D15" s="3">
        <v>5.75</v>
      </c>
      <c r="E15" s="3">
        <v>2.46</v>
      </c>
      <c r="F15" s="3">
        <f t="shared" si="2"/>
        <v>3.29</v>
      </c>
      <c r="G15" s="3">
        <f>AVERAGE(F10:F15)</f>
        <v>3.2149999999999999</v>
      </c>
      <c r="H15" s="3">
        <f t="shared" si="3"/>
        <v>1.6000000000000014E-2</v>
      </c>
      <c r="I15" s="3">
        <f>STDEVA(F10:F15)</f>
        <v>0.26182054923172099</v>
      </c>
      <c r="J15" s="2">
        <f t="shared" si="4"/>
        <v>0.15574650885554309</v>
      </c>
      <c r="K15" s="2">
        <f t="shared" si="5"/>
        <v>0.15386439310114541</v>
      </c>
      <c r="L15" s="2">
        <f t="shared" si="6"/>
        <v>0.15201618893085664</v>
      </c>
      <c r="M15" s="10">
        <f t="shared" si="7"/>
        <v>7.4827668377456808E-4</v>
      </c>
      <c r="O15" s="4">
        <v>6</v>
      </c>
      <c r="P15" s="3">
        <v>5.32</v>
      </c>
      <c r="Q15" s="3">
        <v>1.1100000000000001</v>
      </c>
      <c r="R15" s="3">
        <f t="shared" si="8"/>
        <v>4.21</v>
      </c>
      <c r="S15" s="3">
        <f>AVERAGE(R10:R15)</f>
        <v>4.2716666666666674</v>
      </c>
      <c r="T15" s="3">
        <f t="shared" si="9"/>
        <v>-1.7333333333332313E-2</v>
      </c>
      <c r="U15" s="3">
        <f>STDEVA(R10:R15)</f>
        <v>0.20865441923589034</v>
      </c>
      <c r="V15" s="2">
        <f t="shared" si="10"/>
        <v>0.19929872409782259</v>
      </c>
      <c r="W15" s="2">
        <f t="shared" si="11"/>
        <v>0.19689030241818306</v>
      </c>
      <c r="X15" s="2">
        <f t="shared" si="12"/>
        <v>0.19452527519723598</v>
      </c>
      <c r="Y15" s="10">
        <f t="shared" si="13"/>
        <v>-8.1063307408906708E-4</v>
      </c>
      <c r="Z15" s="2">
        <f t="shared" si="14"/>
        <v>0.17537734775966424</v>
      </c>
      <c r="AA15" s="2">
        <f>AVERAGE(Z10:Z15)</f>
        <v>0.17506556580809149</v>
      </c>
      <c r="AB15" s="10">
        <f t="shared" si="15"/>
        <v>-3.1178195157272048E-5</v>
      </c>
    </row>
    <row r="16" spans="1:28" x14ac:dyDescent="0.25">
      <c r="C16">
        <v>7</v>
      </c>
      <c r="D16" s="3">
        <v>8.5399999999999991</v>
      </c>
      <c r="E16" s="3">
        <v>5.73</v>
      </c>
      <c r="F16" s="3">
        <f t="shared" si="2"/>
        <v>2.8099999999999987</v>
      </c>
      <c r="G16" s="3">
        <f>AVERAGE(F10:F16)</f>
        <v>3.157142857142857</v>
      </c>
      <c r="H16" s="3">
        <f t="shared" si="3"/>
        <v>-4.1857142857142815E-2</v>
      </c>
      <c r="I16" s="3">
        <f>STDEVA(F10:F16)</f>
        <v>0.28382590237175864</v>
      </c>
      <c r="J16" s="2">
        <f t="shared" si="4"/>
        <v>0.13302361394652759</v>
      </c>
      <c r="K16" s="2">
        <f t="shared" si="5"/>
        <v>0.13141609258790835</v>
      </c>
      <c r="L16" s="2">
        <f t="shared" si="6"/>
        <v>0.12983753522665864</v>
      </c>
      <c r="M16" s="10">
        <f t="shared" si="7"/>
        <v>-1.9575452530888218E-3</v>
      </c>
      <c r="O16" s="4">
        <v>7</v>
      </c>
      <c r="P16" s="3">
        <v>5.73</v>
      </c>
      <c r="Q16" s="3">
        <v>1.26</v>
      </c>
      <c r="R16" s="3">
        <f t="shared" si="8"/>
        <v>4.4700000000000006</v>
      </c>
      <c r="S16" s="3">
        <f>AVERAGE(R10:R16)</f>
        <v>4.3</v>
      </c>
      <c r="T16" s="3">
        <f t="shared" si="9"/>
        <v>1.1000000000000121E-2</v>
      </c>
      <c r="U16" s="3">
        <f>STDEVA(R10:R16)</f>
        <v>0.20469489490458734</v>
      </c>
      <c r="V16" s="2">
        <f t="shared" si="10"/>
        <v>0.21160695884020597</v>
      </c>
      <c r="W16" s="2">
        <f t="shared" si="11"/>
        <v>0.20904979852951983</v>
      </c>
      <c r="X16" s="2">
        <f t="shared" si="12"/>
        <v>0.20653871262034321</v>
      </c>
      <c r="Y16" s="10">
        <f t="shared" si="13"/>
        <v>5.1444022009502078E-4</v>
      </c>
      <c r="Z16" s="2">
        <f t="shared" si="14"/>
        <v>0.1702329455587141</v>
      </c>
      <c r="AA16" s="2">
        <f>AVERAGE(Z10:Z16)</f>
        <v>0.17437519148675187</v>
      </c>
      <c r="AB16" s="10">
        <f t="shared" si="15"/>
        <v>-7.2155251649688723E-4</v>
      </c>
    </row>
    <row r="17" spans="3:28" x14ac:dyDescent="0.25">
      <c r="C17">
        <v>8</v>
      </c>
      <c r="D17" s="3">
        <v>8.67</v>
      </c>
      <c r="E17" s="3">
        <v>5.12</v>
      </c>
      <c r="F17" s="3">
        <f t="shared" si="2"/>
        <v>3.55</v>
      </c>
      <c r="G17" s="3">
        <f>AVERAGE(F10:F17)</f>
        <v>3.2062499999999998</v>
      </c>
      <c r="H17" s="3">
        <f t="shared" si="3"/>
        <v>7.2499999999999787E-3</v>
      </c>
      <c r="I17" s="3">
        <f>STDEVA(F10:F17)</f>
        <v>0.29722225930870583</v>
      </c>
      <c r="J17" s="2">
        <f t="shared" si="4"/>
        <v>0.16805474359792641</v>
      </c>
      <c r="K17" s="2">
        <f t="shared" si="5"/>
        <v>0.16602388921248215</v>
      </c>
      <c r="L17" s="2">
        <f t="shared" si="6"/>
        <v>0.16402962635396381</v>
      </c>
      <c r="M17" s="10">
        <f t="shared" si="7"/>
        <v>3.390628723353499E-4</v>
      </c>
      <c r="O17" s="4">
        <v>8</v>
      </c>
      <c r="P17" s="3">
        <v>5.12</v>
      </c>
      <c r="Q17" s="3">
        <v>1.02</v>
      </c>
      <c r="R17" s="3">
        <f t="shared" si="8"/>
        <v>4.0999999999999996</v>
      </c>
      <c r="S17" s="3">
        <f>AVERAGE(R10:R17)</f>
        <v>4.2750000000000004</v>
      </c>
      <c r="T17" s="3">
        <f t="shared" si="9"/>
        <v>-1.3999999999999346E-2</v>
      </c>
      <c r="U17" s="3">
        <f>STDEVA(R10:R17)</f>
        <v>0.20227280023346139</v>
      </c>
      <c r="V17" s="2">
        <f t="shared" si="10"/>
        <v>0.19409139401450656</v>
      </c>
      <c r="W17" s="2">
        <f t="shared" si="11"/>
        <v>0.1917459002172329</v>
      </c>
      <c r="X17" s="2">
        <f t="shared" si="12"/>
        <v>0.18944266705669061</v>
      </c>
      <c r="Y17" s="10">
        <f t="shared" si="13"/>
        <v>-6.5474209830271594E-4</v>
      </c>
      <c r="Z17" s="2">
        <f t="shared" si="14"/>
        <v>0.17888489471485752</v>
      </c>
      <c r="AA17" s="2">
        <f>AVERAGE(Z10:Z17)</f>
        <v>0.17493890439026508</v>
      </c>
      <c r="AB17" s="10">
        <f t="shared" si="15"/>
        <v>-1.5783961298368454E-4</v>
      </c>
    </row>
    <row r="18" spans="3:28" x14ac:dyDescent="0.25">
      <c r="C18">
        <v>9</v>
      </c>
      <c r="D18" s="3">
        <v>8.43</v>
      </c>
      <c r="E18" s="3">
        <v>5.16</v>
      </c>
      <c r="F18" s="3">
        <f t="shared" si="2"/>
        <v>3.2699999999999996</v>
      </c>
      <c r="G18" s="3">
        <f>AVERAGE(F10:F18)</f>
        <v>3.2133333333333329</v>
      </c>
      <c r="H18" s="3">
        <f t="shared" si="3"/>
        <v>1.4333333333333087E-2</v>
      </c>
      <c r="I18" s="3">
        <f>STDEVA(F10:F18)</f>
        <v>0.27883686987197392</v>
      </c>
      <c r="J18" s="2">
        <f t="shared" si="4"/>
        <v>0.15479972156766741</v>
      </c>
      <c r="K18" s="2">
        <f t="shared" si="5"/>
        <v>0.15292904724642722</v>
      </c>
      <c r="L18" s="2">
        <f t="shared" si="6"/>
        <v>0.15109207835984836</v>
      </c>
      <c r="M18" s="10">
        <f t="shared" si="7"/>
        <v>6.7033119588137181E-4</v>
      </c>
      <c r="O18" s="4">
        <v>9</v>
      </c>
      <c r="P18" s="3">
        <v>5.16</v>
      </c>
      <c r="Q18" s="3">
        <v>0.73</v>
      </c>
      <c r="R18" s="3">
        <f t="shared" si="8"/>
        <v>4.43</v>
      </c>
      <c r="S18" s="3">
        <f>AVERAGE(R10:R18)</f>
        <v>4.2922222222222226</v>
      </c>
      <c r="T18" s="3">
        <f t="shared" si="9"/>
        <v>3.2222222222229036E-3</v>
      </c>
      <c r="U18" s="3">
        <f>STDEVA(R10:R18)</f>
        <v>0.19613629048303249</v>
      </c>
      <c r="V18" s="2">
        <f t="shared" si="10"/>
        <v>0.20971338426445466</v>
      </c>
      <c r="W18" s="2">
        <f t="shared" si="11"/>
        <v>0.20717910682008334</v>
      </c>
      <c r="X18" s="2">
        <f t="shared" si="12"/>
        <v>0.20469049147832669</v>
      </c>
      <c r="Y18" s="10">
        <f t="shared" si="13"/>
        <v>1.5069460992685448E-4</v>
      </c>
      <c r="Z18" s="2">
        <f t="shared" si="14"/>
        <v>0.18005407703325527</v>
      </c>
      <c r="AA18" s="2">
        <f>AVERAGE(Z10:Z18)</f>
        <v>0.17550725690615288</v>
      </c>
      <c r="AB18" s="10">
        <f t="shared" si="15"/>
        <v>4.1051290290411435E-4</v>
      </c>
    </row>
    <row r="19" spans="3:28" x14ac:dyDescent="0.25">
      <c r="C19" s="5">
        <v>10</v>
      </c>
      <c r="D19" s="6">
        <v>8.11</v>
      </c>
      <c r="E19" s="6">
        <v>5.04</v>
      </c>
      <c r="F19" s="6">
        <f t="shared" si="2"/>
        <v>3.0699999999999994</v>
      </c>
      <c r="G19" s="6">
        <f>AVERAGE(F10:F19)</f>
        <v>3.1989999999999998</v>
      </c>
      <c r="H19" s="6">
        <f t="shared" si="3"/>
        <v>0</v>
      </c>
      <c r="I19" s="6">
        <f>STDEVA(F10:F19)</f>
        <v>0.26676873046808858</v>
      </c>
      <c r="J19" s="7">
        <f t="shared" si="4"/>
        <v>0.14533184868891097</v>
      </c>
      <c r="K19" s="7">
        <f t="shared" si="5"/>
        <v>0.14357558869924511</v>
      </c>
      <c r="L19" s="7">
        <f t="shared" si="6"/>
        <v>0.14185097264976587</v>
      </c>
      <c r="M19" s="10">
        <f t="shared" si="7"/>
        <v>0</v>
      </c>
      <c r="O19" s="8">
        <v>10</v>
      </c>
      <c r="P19" s="6">
        <v>5.0599999999999996</v>
      </c>
      <c r="Q19" s="6">
        <v>0.8</v>
      </c>
      <c r="R19" s="6">
        <f t="shared" si="8"/>
        <v>4.26</v>
      </c>
      <c r="S19" s="6">
        <f>AVERAGE(R10:R19)</f>
        <v>4.2889999999999997</v>
      </c>
      <c r="T19" s="6">
        <f t="shared" si="9"/>
        <v>0</v>
      </c>
      <c r="U19" s="6">
        <f>STDEVA(R10:R19)</f>
        <v>0.18519959203218814</v>
      </c>
      <c r="V19" s="7">
        <f t="shared" si="10"/>
        <v>0.20166569231751169</v>
      </c>
      <c r="W19" s="7">
        <f t="shared" si="11"/>
        <v>0.19922866705497858</v>
      </c>
      <c r="X19" s="7">
        <f t="shared" si="12"/>
        <v>0.19683555162475658</v>
      </c>
      <c r="Y19" s="10">
        <f t="shared" si="13"/>
        <v>0</v>
      </c>
      <c r="Z19" s="7">
        <f t="shared" si="14"/>
        <v>0.17140212787711184</v>
      </c>
      <c r="AA19" s="2">
        <f>AVERAGE(Z10:Z19)</f>
        <v>0.17509674400324876</v>
      </c>
      <c r="AB19" s="10">
        <f t="shared" si="15"/>
        <v>0</v>
      </c>
    </row>
    <row r="20" spans="3:28" x14ac:dyDescent="0.25">
      <c r="F20" s="9">
        <f>AVERAGE(F10:F19)</f>
        <v>3.1989999999999998</v>
      </c>
      <c r="G20" s="9">
        <f>F20*46.7672</f>
        <v>149.60827280000001</v>
      </c>
      <c r="J20" s="10">
        <f t="shared" si="4"/>
        <v>0.1514386266957089</v>
      </c>
      <c r="K20" s="2">
        <f t="shared" si="5"/>
        <v>0.14960856946217757</v>
      </c>
      <c r="L20" s="10">
        <f t="shared" si="6"/>
        <v>0.14781148583276907</v>
      </c>
      <c r="R20" s="9">
        <f>AVERAGE(R10:R19)</f>
        <v>4.2889999999999997</v>
      </c>
      <c r="S20" s="9">
        <f>R20*46.7672</f>
        <v>200.58452080000001</v>
      </c>
      <c r="V20" s="10">
        <f t="shared" si="10"/>
        <v>0.20303853388493137</v>
      </c>
      <c r="W20" s="2">
        <f t="shared" si="11"/>
        <v>0.20058491854431998</v>
      </c>
      <c r="X20" s="10">
        <f t="shared" si="12"/>
        <v>0.19817551195271854</v>
      </c>
      <c r="Z20" s="2">
        <f t="shared" si="14"/>
        <v>0.17509674400324876</v>
      </c>
    </row>
    <row r="21" spans="3:28" x14ac:dyDescent="0.25">
      <c r="F21" s="3">
        <f>STDEVA(F10:F19)</f>
        <v>0.26676873046808858</v>
      </c>
      <c r="J21" s="10">
        <f>STDEVA(J10:J19)</f>
        <v>1.2628662140495494E-2</v>
      </c>
      <c r="K21" s="2">
        <f t="shared" ref="K21:L21" si="16">STDEVA(K10:K19)</f>
        <v>1.2476051310588298E-2</v>
      </c>
      <c r="L21" s="10">
        <f t="shared" si="16"/>
        <v>1.2326190192000517E-2</v>
      </c>
      <c r="R21" s="3">
        <f>STDEVA(R10:R19)</f>
        <v>0.18519959203218814</v>
      </c>
      <c r="V21" s="10">
        <f>STDEVA(V10:V19)</f>
        <v>8.7672309727915357E-3</v>
      </c>
      <c r="W21" s="2">
        <f t="shared" ref="W21:X21" si="17">STDEVA(W10:W19)</f>
        <v>8.6612835351405331E-3</v>
      </c>
      <c r="X21" s="10">
        <f t="shared" si="17"/>
        <v>8.5572450371679942E-3</v>
      </c>
      <c r="Z21" s="2">
        <f t="shared" ref="Z21" si="18">STDEVA(Z10:Z19)</f>
        <v>8.4042442931079736E-3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0.14960856946217757</v>
      </c>
      <c r="E41" s="11">
        <f>$K$20</f>
        <v>0.14960856946217757</v>
      </c>
      <c r="F41">
        <f>C41*AVERAGE($K$20,$W$20)</f>
        <v>0.17509674400324876</v>
      </c>
      <c r="G41" s="12">
        <f>(F41-E41)/E41</f>
        <v>0.17036573929352913</v>
      </c>
    </row>
    <row r="42" spans="3:7" x14ac:dyDescent="0.25">
      <c r="C42">
        <v>2</v>
      </c>
      <c r="D42" s="2">
        <f>$W$20</f>
        <v>0.20058491854431998</v>
      </c>
      <c r="E42" s="11">
        <f>SUM(D42,E41)</f>
        <v>0.35019348800649752</v>
      </c>
      <c r="F42">
        <f t="shared" ref="F42:F90" si="19">C42*AVERAGE($K$20,$W$20)</f>
        <v>0.35019348800649752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0.14960856946217757</v>
      </c>
      <c r="E43" s="11">
        <f t="shared" ref="E43:E90" si="22">SUM(D43,E42)</f>
        <v>0.49980205746867512</v>
      </c>
      <c r="F43">
        <f t="shared" si="19"/>
        <v>0.52529023200974634</v>
      </c>
      <c r="G43" s="12">
        <f t="shared" si="20"/>
        <v>5.0996537849723994E-2</v>
      </c>
    </row>
    <row r="44" spans="3:7" x14ac:dyDescent="0.25">
      <c r="C44">
        <v>4</v>
      </c>
      <c r="D44" s="2">
        <f t="shared" ref="D44" si="23">$W$20</f>
        <v>0.20058491854431998</v>
      </c>
      <c r="E44" s="11">
        <f t="shared" si="22"/>
        <v>0.70038697601299504</v>
      </c>
      <c r="F44">
        <f t="shared" si="19"/>
        <v>0.70038697601299504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0.14960856946217757</v>
      </c>
      <c r="E45" s="11">
        <f t="shared" si="22"/>
        <v>0.84999554547517264</v>
      </c>
      <c r="F45">
        <f t="shared" si="19"/>
        <v>0.87548372001624375</v>
      </c>
      <c r="G45" s="12">
        <f t="shared" si="20"/>
        <v>2.9986244841815571E-2</v>
      </c>
    </row>
    <row r="46" spans="3:7" x14ac:dyDescent="0.25">
      <c r="C46">
        <v>6</v>
      </c>
      <c r="D46" s="2">
        <f t="shared" ref="D46" si="25">$W$20</f>
        <v>0.20058491854431998</v>
      </c>
      <c r="E46" s="11">
        <f t="shared" si="22"/>
        <v>1.0505804640194927</v>
      </c>
      <c r="F46">
        <f t="shared" si="19"/>
        <v>1.0505804640194927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0.14960856946217757</v>
      </c>
      <c r="E47" s="11">
        <f t="shared" si="22"/>
        <v>1.2001890334816703</v>
      </c>
      <c r="F47">
        <f t="shared" si="19"/>
        <v>1.2256772080227414</v>
      </c>
      <c r="G47" s="12">
        <f t="shared" si="20"/>
        <v>2.1236800062346489E-2</v>
      </c>
    </row>
    <row r="48" spans="3:7" x14ac:dyDescent="0.25">
      <c r="C48">
        <v>8</v>
      </c>
      <c r="D48" s="2">
        <f t="shared" ref="D48" si="27">$W$20</f>
        <v>0.20058491854431998</v>
      </c>
      <c r="E48" s="11">
        <f t="shared" si="22"/>
        <v>1.4007739520259903</v>
      </c>
      <c r="F48">
        <f t="shared" si="19"/>
        <v>1.4007739520259901</v>
      </c>
      <c r="G48" s="12">
        <f t="shared" si="20"/>
        <v>-1.58515658150182E-16</v>
      </c>
    </row>
    <row r="49" spans="3:7" x14ac:dyDescent="0.25">
      <c r="C49">
        <v>9</v>
      </c>
      <c r="D49" s="2">
        <f t="shared" ref="D49" si="28">$K$20</f>
        <v>0.14960856946217757</v>
      </c>
      <c r="E49" s="11">
        <f t="shared" si="22"/>
        <v>1.5503825214881679</v>
      </c>
      <c r="F49">
        <f t="shared" si="19"/>
        <v>1.5758706960292388</v>
      </c>
      <c r="G49" s="12">
        <f t="shared" si="20"/>
        <v>1.6439926397393539E-2</v>
      </c>
    </row>
    <row r="50" spans="3:7" x14ac:dyDescent="0.25">
      <c r="C50">
        <v>10</v>
      </c>
      <c r="D50" s="2">
        <f t="shared" ref="D50" si="29">$W$20</f>
        <v>0.20058491854431998</v>
      </c>
      <c r="E50" s="11">
        <f t="shared" si="22"/>
        <v>1.7509674400324879</v>
      </c>
      <c r="F50">
        <f t="shared" si="19"/>
        <v>1.7509674400324875</v>
      </c>
      <c r="G50" s="12">
        <f t="shared" si="20"/>
        <v>-2.5362505304029117E-16</v>
      </c>
    </row>
    <row r="51" spans="3:7" x14ac:dyDescent="0.25">
      <c r="C51">
        <v>11</v>
      </c>
      <c r="D51" s="2">
        <f t="shared" ref="D51" si="30">$K$20</f>
        <v>0.14960856946217757</v>
      </c>
      <c r="E51" s="11">
        <f t="shared" si="22"/>
        <v>1.9005760094946655</v>
      </c>
      <c r="F51">
        <f t="shared" si="19"/>
        <v>1.9260641840357364</v>
      </c>
      <c r="G51" s="12">
        <f t="shared" si="20"/>
        <v>1.3410763060114499E-2</v>
      </c>
    </row>
    <row r="52" spans="3:7" x14ac:dyDescent="0.25">
      <c r="C52">
        <v>12</v>
      </c>
      <c r="D52" s="2">
        <f t="shared" ref="D52" si="31">$W$20</f>
        <v>0.20058491854431998</v>
      </c>
      <c r="E52" s="11">
        <f t="shared" si="22"/>
        <v>2.1011609280389854</v>
      </c>
      <c r="F52">
        <f t="shared" si="19"/>
        <v>2.1011609280389854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0.14960856946217757</v>
      </c>
      <c r="E53" s="11">
        <f t="shared" si="22"/>
        <v>2.250769497501163</v>
      </c>
      <c r="F53">
        <f t="shared" si="19"/>
        <v>2.2762576720422341</v>
      </c>
      <c r="G53" s="12">
        <f t="shared" si="20"/>
        <v>1.1324204708375713E-2</v>
      </c>
    </row>
    <row r="54" spans="3:7" x14ac:dyDescent="0.25">
      <c r="C54">
        <v>14</v>
      </c>
      <c r="D54" s="2">
        <f t="shared" ref="D54" si="33">$W$20</f>
        <v>0.20058491854431998</v>
      </c>
      <c r="E54" s="11">
        <f t="shared" si="22"/>
        <v>2.4513544160454828</v>
      </c>
      <c r="F54">
        <f t="shared" si="19"/>
        <v>2.4513544160454828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0.14960856946217757</v>
      </c>
      <c r="E55" s="11">
        <f t="shared" si="22"/>
        <v>2.6009629855076604</v>
      </c>
      <c r="F55">
        <f t="shared" si="19"/>
        <v>2.6264511600487315</v>
      </c>
      <c r="G55" s="12">
        <f t="shared" si="20"/>
        <v>9.7995145194641371E-3</v>
      </c>
    </row>
    <row r="56" spans="3:7" x14ac:dyDescent="0.25">
      <c r="C56">
        <v>16</v>
      </c>
      <c r="D56" s="2">
        <f t="shared" ref="D56" si="35">$W$20</f>
        <v>0.20058491854431998</v>
      </c>
      <c r="E56" s="11">
        <f t="shared" si="22"/>
        <v>2.8015479040519802</v>
      </c>
      <c r="F56">
        <f t="shared" si="19"/>
        <v>2.8015479040519802</v>
      </c>
      <c r="G56" s="12">
        <f t="shared" si="20"/>
        <v>0</v>
      </c>
    </row>
    <row r="57" spans="3:7" x14ac:dyDescent="0.25">
      <c r="C57">
        <v>17</v>
      </c>
      <c r="D57" s="2">
        <f t="shared" ref="D57" si="36">$K$20</f>
        <v>0.14960856946217757</v>
      </c>
      <c r="E57" s="11">
        <f t="shared" si="22"/>
        <v>2.9511564735141578</v>
      </c>
      <c r="F57">
        <f t="shared" si="19"/>
        <v>2.9766446480552289</v>
      </c>
      <c r="G57" s="12">
        <f t="shared" si="20"/>
        <v>8.6366733752753118E-3</v>
      </c>
    </row>
    <row r="58" spans="3:7" x14ac:dyDescent="0.25">
      <c r="C58">
        <v>18</v>
      </c>
      <c r="D58" s="2">
        <f t="shared" ref="D58" si="37">$W$20</f>
        <v>0.20058491854431998</v>
      </c>
      <c r="E58" s="11">
        <f t="shared" si="22"/>
        <v>3.1517413920584776</v>
      </c>
      <c r="F58">
        <f t="shared" si="19"/>
        <v>3.1517413920584776</v>
      </c>
      <c r="G58" s="12">
        <f t="shared" si="20"/>
        <v>0</v>
      </c>
    </row>
    <row r="59" spans="3:7" x14ac:dyDescent="0.25">
      <c r="C59">
        <v>19</v>
      </c>
      <c r="D59" s="2">
        <f t="shared" ref="D59" si="38">$K$20</f>
        <v>0.14960856946217757</v>
      </c>
      <c r="E59" s="11">
        <f t="shared" si="22"/>
        <v>3.3013499615206552</v>
      </c>
      <c r="F59">
        <f t="shared" si="19"/>
        <v>3.3268381360617263</v>
      </c>
      <c r="G59" s="12">
        <f t="shared" si="20"/>
        <v>7.7205309458712587E-3</v>
      </c>
    </row>
    <row r="60" spans="3:7" x14ac:dyDescent="0.25">
      <c r="C60">
        <v>20</v>
      </c>
      <c r="D60" s="2">
        <f t="shared" ref="D60" si="39">$W$20</f>
        <v>0.20058491854431998</v>
      </c>
      <c r="E60" s="11">
        <f t="shared" si="22"/>
        <v>3.501934880064975</v>
      </c>
      <c r="F60">
        <f t="shared" si="19"/>
        <v>3.501934880064975</v>
      </c>
      <c r="G60" s="12">
        <f t="shared" si="20"/>
        <v>0</v>
      </c>
    </row>
    <row r="61" spans="3:7" x14ac:dyDescent="0.25">
      <c r="C61">
        <v>21</v>
      </c>
      <c r="D61" s="2">
        <f t="shared" ref="D61" si="40">$K$20</f>
        <v>0.14960856946217757</v>
      </c>
      <c r="E61" s="11">
        <f t="shared" si="22"/>
        <v>3.6515434495271526</v>
      </c>
      <c r="F61">
        <f t="shared" si="19"/>
        <v>3.6770316240682241</v>
      </c>
      <c r="G61" s="12">
        <f t="shared" si="20"/>
        <v>6.9801098887025646E-3</v>
      </c>
    </row>
    <row r="62" spans="3:7" x14ac:dyDescent="0.25">
      <c r="C62">
        <v>22</v>
      </c>
      <c r="D62" s="2">
        <f t="shared" ref="D62" si="41">$W$20</f>
        <v>0.20058491854431998</v>
      </c>
      <c r="E62" s="11">
        <f t="shared" si="22"/>
        <v>3.8521283680714724</v>
      </c>
      <c r="F62">
        <f t="shared" si="19"/>
        <v>3.8521283680714729</v>
      </c>
      <c r="G62" s="12">
        <f t="shared" si="20"/>
        <v>1.1528411501831421E-16</v>
      </c>
    </row>
    <row r="63" spans="3:7" x14ac:dyDescent="0.25">
      <c r="C63">
        <v>23</v>
      </c>
      <c r="D63" s="2">
        <f t="shared" ref="D63" si="42">$K$20</f>
        <v>0.14960856946217757</v>
      </c>
      <c r="E63" s="11">
        <f t="shared" si="22"/>
        <v>4.00173693753365</v>
      </c>
      <c r="F63">
        <f t="shared" si="19"/>
        <v>4.0272251120747216</v>
      </c>
      <c r="G63" s="12">
        <f t="shared" si="20"/>
        <v>6.3692778758167E-3</v>
      </c>
    </row>
    <row r="64" spans="3:7" x14ac:dyDescent="0.25">
      <c r="C64">
        <v>24</v>
      </c>
      <c r="D64" s="2">
        <f t="shared" ref="D64" si="43">$W$20</f>
        <v>0.20058491854431998</v>
      </c>
      <c r="E64" s="11">
        <f t="shared" si="22"/>
        <v>4.2023218560779698</v>
      </c>
      <c r="F64">
        <f t="shared" si="19"/>
        <v>4.2023218560779707</v>
      </c>
      <c r="G64" s="12">
        <f t="shared" si="20"/>
        <v>2.1135421086690938E-16</v>
      </c>
    </row>
    <row r="65" spans="3:7" x14ac:dyDescent="0.25">
      <c r="C65">
        <v>25</v>
      </c>
      <c r="D65" s="2">
        <f t="shared" ref="D65" si="44">$K$20</f>
        <v>0.14960856946217757</v>
      </c>
      <c r="E65" s="11">
        <f t="shared" si="22"/>
        <v>4.3519304255401474</v>
      </c>
      <c r="F65">
        <f t="shared" si="19"/>
        <v>4.377418600081219</v>
      </c>
      <c r="G65" s="12">
        <f t="shared" si="20"/>
        <v>5.8567513835904306E-3</v>
      </c>
    </row>
    <row r="66" spans="3:7" x14ac:dyDescent="0.25">
      <c r="C66">
        <v>26</v>
      </c>
      <c r="D66" s="2">
        <f t="shared" ref="D66" si="45">$W$20</f>
        <v>0.20058491854431998</v>
      </c>
      <c r="E66" s="11">
        <f t="shared" si="22"/>
        <v>4.5525153440844672</v>
      </c>
      <c r="F66">
        <f t="shared" si="19"/>
        <v>4.5525153440844681</v>
      </c>
      <c r="G66" s="12">
        <f t="shared" si="20"/>
        <v>1.9509619464637789E-16</v>
      </c>
    </row>
    <row r="67" spans="3:7" x14ac:dyDescent="0.25">
      <c r="C67">
        <v>27</v>
      </c>
      <c r="D67" s="2">
        <f t="shared" ref="D67" si="46">$K$20</f>
        <v>0.14960856946217757</v>
      </c>
      <c r="E67" s="11">
        <f t="shared" si="22"/>
        <v>4.7021239135466448</v>
      </c>
      <c r="F67">
        <f t="shared" si="19"/>
        <v>4.7276120880877164</v>
      </c>
      <c r="G67" s="12">
        <f t="shared" si="20"/>
        <v>5.4205663248561072E-3</v>
      </c>
    </row>
    <row r="68" spans="3:7" x14ac:dyDescent="0.25">
      <c r="C68">
        <v>28</v>
      </c>
      <c r="D68" s="2">
        <f t="shared" ref="D68" si="47">$W$20</f>
        <v>0.20058491854431998</v>
      </c>
      <c r="E68" s="11">
        <f t="shared" si="22"/>
        <v>4.9027088320909646</v>
      </c>
      <c r="F68">
        <f t="shared" si="19"/>
        <v>4.9027088320909655</v>
      </c>
      <c r="G68" s="12">
        <f t="shared" si="20"/>
        <v>1.8116075217163661E-16</v>
      </c>
    </row>
    <row r="69" spans="3:7" x14ac:dyDescent="0.25">
      <c r="C69">
        <v>29</v>
      </c>
      <c r="D69" s="2">
        <f t="shared" ref="D69" si="48">$K$20</f>
        <v>0.14960856946217757</v>
      </c>
      <c r="E69" s="11">
        <f t="shared" si="22"/>
        <v>5.0523174015531422</v>
      </c>
      <c r="F69">
        <f t="shared" si="19"/>
        <v>5.0778055760942138</v>
      </c>
      <c r="G69" s="12">
        <f t="shared" si="20"/>
        <v>5.0448482380058279E-3</v>
      </c>
    </row>
    <row r="70" spans="3:7" x14ac:dyDescent="0.25">
      <c r="C70">
        <v>30</v>
      </c>
      <c r="D70" s="2">
        <f t="shared" ref="D70" si="49">$W$20</f>
        <v>0.20058491854431998</v>
      </c>
      <c r="E70" s="11">
        <f t="shared" si="22"/>
        <v>5.2529023200974621</v>
      </c>
      <c r="F70">
        <f t="shared" si="19"/>
        <v>5.2529023200974629</v>
      </c>
      <c r="G70" s="12">
        <f t="shared" si="20"/>
        <v>1.6908336869352751E-16</v>
      </c>
    </row>
    <row r="71" spans="3:7" x14ac:dyDescent="0.25">
      <c r="C71">
        <v>31</v>
      </c>
      <c r="D71" s="2">
        <f t="shared" ref="D71" si="50">$K$20</f>
        <v>0.14960856946217757</v>
      </c>
      <c r="E71" s="11">
        <f t="shared" si="22"/>
        <v>5.4025108895596397</v>
      </c>
      <c r="F71">
        <f t="shared" si="19"/>
        <v>5.4279990641007112</v>
      </c>
      <c r="G71" s="12">
        <f t="shared" si="20"/>
        <v>4.7178386239493724E-3</v>
      </c>
    </row>
    <row r="72" spans="3:7" x14ac:dyDescent="0.25">
      <c r="C72">
        <v>32</v>
      </c>
      <c r="D72" s="2">
        <f t="shared" ref="D72" si="51">$W$20</f>
        <v>0.20058491854431998</v>
      </c>
      <c r="E72" s="11">
        <f t="shared" si="22"/>
        <v>5.6030958081039595</v>
      </c>
      <c r="F72">
        <f t="shared" si="19"/>
        <v>5.6030958081039604</v>
      </c>
      <c r="G72" s="12">
        <f t="shared" si="20"/>
        <v>1.5851565815018205E-16</v>
      </c>
    </row>
    <row r="73" spans="3:7" x14ac:dyDescent="0.25">
      <c r="C73">
        <v>33</v>
      </c>
      <c r="D73" s="2">
        <f t="shared" ref="D73" si="52">$K$20</f>
        <v>0.14960856946217757</v>
      </c>
      <c r="E73" s="11">
        <f t="shared" si="22"/>
        <v>5.7527043775661371</v>
      </c>
      <c r="F73">
        <f t="shared" si="19"/>
        <v>5.7781925521072095</v>
      </c>
      <c r="G73" s="12">
        <f t="shared" si="20"/>
        <v>4.4306421585765575E-3</v>
      </c>
    </row>
    <row r="74" spans="3:7" x14ac:dyDescent="0.25">
      <c r="C74">
        <v>34</v>
      </c>
      <c r="D74" s="2">
        <f t="shared" ref="D74" si="53">$W$20</f>
        <v>0.20058491854431998</v>
      </c>
      <c r="E74" s="11">
        <f t="shared" si="22"/>
        <v>5.9532892961104569</v>
      </c>
      <c r="F74">
        <f t="shared" si="19"/>
        <v>5.9532892961104578</v>
      </c>
      <c r="G74" s="12">
        <f t="shared" si="20"/>
        <v>1.4919120767075956E-16</v>
      </c>
    </row>
    <row r="75" spans="3:7" x14ac:dyDescent="0.25">
      <c r="C75">
        <v>35</v>
      </c>
      <c r="D75" s="2">
        <f t="shared" ref="D75" si="54">$K$20</f>
        <v>0.14960856946217757</v>
      </c>
      <c r="E75" s="11">
        <f t="shared" si="22"/>
        <v>6.1028978655726345</v>
      </c>
      <c r="F75">
        <f t="shared" si="19"/>
        <v>6.1283860401137069</v>
      </c>
      <c r="G75" s="12">
        <f t="shared" si="20"/>
        <v>4.1764052262540834E-3</v>
      </c>
    </row>
    <row r="76" spans="3:7" x14ac:dyDescent="0.25">
      <c r="C76">
        <v>36</v>
      </c>
      <c r="D76" s="2">
        <f t="shared" ref="D76" si="55">$W$20</f>
        <v>0.20058491854431998</v>
      </c>
      <c r="E76" s="11">
        <f t="shared" si="22"/>
        <v>6.3034827841169543</v>
      </c>
      <c r="F76">
        <f t="shared" si="19"/>
        <v>6.3034827841169552</v>
      </c>
      <c r="G76" s="12">
        <f t="shared" si="20"/>
        <v>1.4090280724460625E-16</v>
      </c>
    </row>
    <row r="77" spans="3:7" x14ac:dyDescent="0.25">
      <c r="C77">
        <v>37</v>
      </c>
      <c r="D77" s="2">
        <f t="shared" ref="D77" si="56">$K$20</f>
        <v>0.14960856946217757</v>
      </c>
      <c r="E77" s="11">
        <f t="shared" si="22"/>
        <v>6.4530913535791319</v>
      </c>
      <c r="F77">
        <f t="shared" si="19"/>
        <v>6.4785795281202043</v>
      </c>
      <c r="G77" s="12">
        <f t="shared" si="20"/>
        <v>3.9497619271941222E-3</v>
      </c>
    </row>
    <row r="78" spans="3:7" x14ac:dyDescent="0.25">
      <c r="C78">
        <v>38</v>
      </c>
      <c r="D78" s="2">
        <f t="shared" ref="D78" si="57">$W$20</f>
        <v>0.20058491854431998</v>
      </c>
      <c r="E78" s="11">
        <f t="shared" si="22"/>
        <v>6.6536762721234517</v>
      </c>
      <c r="F78">
        <f t="shared" si="19"/>
        <v>6.6536762721234526</v>
      </c>
      <c r="G78" s="12">
        <f t="shared" si="20"/>
        <v>1.3348687002120593E-16</v>
      </c>
    </row>
    <row r="79" spans="3:7" x14ac:dyDescent="0.25">
      <c r="C79">
        <v>39</v>
      </c>
      <c r="D79" s="2">
        <f t="shared" ref="D79" si="58">$K$20</f>
        <v>0.14960856946217757</v>
      </c>
      <c r="E79" s="11">
        <f t="shared" si="22"/>
        <v>6.8032848415856293</v>
      </c>
      <c r="F79">
        <f t="shared" si="19"/>
        <v>6.8287730161267017</v>
      </c>
      <c r="G79" s="12">
        <f t="shared" si="20"/>
        <v>3.7464511827101387E-3</v>
      </c>
    </row>
    <row r="80" spans="3:7" x14ac:dyDescent="0.25">
      <c r="C80">
        <v>40</v>
      </c>
      <c r="D80" s="2">
        <f t="shared" ref="D80" si="59">$W$20</f>
        <v>0.20058491854431998</v>
      </c>
      <c r="E80" s="11">
        <f t="shared" si="22"/>
        <v>7.0038697601299491</v>
      </c>
      <c r="F80">
        <f t="shared" si="19"/>
        <v>7.00386976012995</v>
      </c>
      <c r="G80" s="12">
        <f t="shared" si="20"/>
        <v>1.2681252652014564E-16</v>
      </c>
    </row>
    <row r="81" spans="3:7" x14ac:dyDescent="0.25">
      <c r="C81">
        <v>41</v>
      </c>
      <c r="D81" s="2">
        <f t="shared" ref="D81" si="60">$K$20</f>
        <v>0.14960856946217757</v>
      </c>
      <c r="E81" s="11">
        <f t="shared" si="22"/>
        <v>7.1534783295921267</v>
      </c>
      <c r="F81">
        <f t="shared" si="19"/>
        <v>7.1789665041331991</v>
      </c>
      <c r="G81" s="12">
        <f t="shared" si="20"/>
        <v>3.5630463065267595E-3</v>
      </c>
    </row>
    <row r="82" spans="3:7" x14ac:dyDescent="0.25">
      <c r="C82">
        <v>42</v>
      </c>
      <c r="D82" s="2">
        <f t="shared" ref="D82" si="61">$W$20</f>
        <v>0.20058491854431998</v>
      </c>
      <c r="E82" s="11">
        <f t="shared" si="22"/>
        <v>7.3540632481364465</v>
      </c>
      <c r="F82">
        <f t="shared" si="19"/>
        <v>7.3540632481364483</v>
      </c>
      <c r="G82" s="12">
        <f t="shared" si="20"/>
        <v>2.4154766956218217E-16</v>
      </c>
    </row>
    <row r="83" spans="3:7" x14ac:dyDescent="0.25">
      <c r="C83">
        <v>43</v>
      </c>
      <c r="D83" s="2">
        <f t="shared" ref="D83" si="62">$K$20</f>
        <v>0.14960856946217757</v>
      </c>
      <c r="E83" s="11">
        <f t="shared" si="22"/>
        <v>7.5036718175986241</v>
      </c>
      <c r="F83">
        <f t="shared" si="19"/>
        <v>7.5291599921396966</v>
      </c>
      <c r="G83" s="12">
        <f t="shared" si="20"/>
        <v>3.3967603009095004E-3</v>
      </c>
    </row>
    <row r="84" spans="3:7" x14ac:dyDescent="0.25">
      <c r="C84">
        <v>44</v>
      </c>
      <c r="D84" s="2">
        <f t="shared" ref="D84" si="63">$W$20</f>
        <v>0.20058491854431998</v>
      </c>
      <c r="E84" s="11">
        <f t="shared" si="22"/>
        <v>7.7042567361429439</v>
      </c>
      <c r="F84">
        <f t="shared" si="19"/>
        <v>7.7042567361429457</v>
      </c>
      <c r="G84" s="12">
        <f t="shared" si="20"/>
        <v>2.3056823003662843E-16</v>
      </c>
    </row>
    <row r="85" spans="3:7" x14ac:dyDescent="0.25">
      <c r="C85">
        <v>45</v>
      </c>
      <c r="D85" s="2">
        <f t="shared" ref="D85" si="64">$K$20</f>
        <v>0.14960856946217757</v>
      </c>
      <c r="E85" s="11">
        <f t="shared" si="22"/>
        <v>7.8538653056051215</v>
      </c>
      <c r="F85">
        <f t="shared" si="19"/>
        <v>7.879353480146194</v>
      </c>
      <c r="G85" s="12">
        <f t="shared" si="20"/>
        <v>3.2453032423260583E-3</v>
      </c>
    </row>
    <row r="86" spans="3:7" x14ac:dyDescent="0.25">
      <c r="C86">
        <v>46</v>
      </c>
      <c r="D86" s="2">
        <f t="shared" ref="D86" si="65">$W$20</f>
        <v>0.20058491854431998</v>
      </c>
      <c r="E86" s="11">
        <f t="shared" si="22"/>
        <v>8.0544502241494413</v>
      </c>
      <c r="F86">
        <f t="shared" si="19"/>
        <v>8.0544502241494431</v>
      </c>
      <c r="G86" s="12">
        <f t="shared" si="20"/>
        <v>2.2054352438286197E-16</v>
      </c>
    </row>
    <row r="87" spans="3:7" x14ac:dyDescent="0.25">
      <c r="C87">
        <v>47</v>
      </c>
      <c r="D87" s="2">
        <f t="shared" ref="D87" si="66">$K$20</f>
        <v>0.14960856946217757</v>
      </c>
      <c r="E87" s="11">
        <f t="shared" si="22"/>
        <v>8.2040587936116189</v>
      </c>
      <c r="F87">
        <f t="shared" si="19"/>
        <v>8.2295469681526914</v>
      </c>
      <c r="G87" s="12">
        <f t="shared" si="20"/>
        <v>3.1067761924036563E-3</v>
      </c>
    </row>
    <row r="88" spans="3:7" x14ac:dyDescent="0.25">
      <c r="C88">
        <v>48</v>
      </c>
      <c r="D88" s="2">
        <f t="shared" ref="D88" si="67">$W$20</f>
        <v>0.20058491854431998</v>
      </c>
      <c r="E88" s="11">
        <f t="shared" si="22"/>
        <v>8.4046437121559396</v>
      </c>
      <c r="F88">
        <f t="shared" si="19"/>
        <v>8.4046437121559414</v>
      </c>
      <c r="G88" s="12">
        <f t="shared" si="20"/>
        <v>2.1135421086690938E-16</v>
      </c>
    </row>
    <row r="89" spans="3:7" x14ac:dyDescent="0.25">
      <c r="C89">
        <v>49</v>
      </c>
      <c r="D89" s="2">
        <f t="shared" ref="D89" si="68">$K$20</f>
        <v>0.14960856946217757</v>
      </c>
      <c r="E89" s="11">
        <f t="shared" si="22"/>
        <v>8.5542522816181172</v>
      </c>
      <c r="F89">
        <f t="shared" si="19"/>
        <v>8.5797404561591897</v>
      </c>
      <c r="G89" s="12">
        <f t="shared" si="20"/>
        <v>2.9795911672891545E-3</v>
      </c>
    </row>
    <row r="90" spans="3:7" x14ac:dyDescent="0.25">
      <c r="C90">
        <v>50</v>
      </c>
      <c r="D90" s="2">
        <f t="shared" ref="D90" si="69">$W$20</f>
        <v>0.20058491854431998</v>
      </c>
      <c r="E90" s="11">
        <f t="shared" si="22"/>
        <v>8.7548372001624379</v>
      </c>
      <c r="F90">
        <f t="shared" si="19"/>
        <v>8.7548372001624379</v>
      </c>
      <c r="G90" s="12">
        <f t="shared" si="20"/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9.5399999999999991</v>
      </c>
      <c r="E10" s="3">
        <v>5.91</v>
      </c>
      <c r="F10" s="3">
        <f>D10-E10</f>
        <v>3.629999999999999</v>
      </c>
      <c r="G10" s="3">
        <f>AVERAGE(F10)</f>
        <v>3.629999999999999</v>
      </c>
      <c r="H10" s="3">
        <f>G10-$F$20</f>
        <v>0.19299999999999873</v>
      </c>
      <c r="J10" s="2">
        <f>F10*$C$4/1000</f>
        <v>0.17184189274942896</v>
      </c>
      <c r="K10" s="2">
        <f>F10*$C$5/1000</f>
        <v>0.16976527263135494</v>
      </c>
      <c r="L10" s="2">
        <f>F10*$C$6/1000</f>
        <v>0.16772606863799677</v>
      </c>
      <c r="M10" s="10">
        <f>H10*$C$5/1000</f>
        <v>9.0260874980306605E-3</v>
      </c>
      <c r="O10" s="4">
        <v>1</v>
      </c>
      <c r="P10" s="3">
        <v>5.91</v>
      </c>
      <c r="Q10" s="3">
        <v>1.39</v>
      </c>
      <c r="R10" s="3">
        <f>P10-Q10</f>
        <v>4.5200000000000005</v>
      </c>
      <c r="S10" s="3">
        <f>AVERAGE(R10)</f>
        <v>4.5200000000000005</v>
      </c>
      <c r="T10" s="3">
        <f>S10-$R$20</f>
        <v>0.30400000000000116</v>
      </c>
      <c r="V10" s="2">
        <f>R10*$C$4/1000</f>
        <v>0.21397392705989507</v>
      </c>
      <c r="W10" s="2">
        <f>R10*$C$5/1000</f>
        <v>0.21138816316631534</v>
      </c>
      <c r="X10" s="2">
        <f>R10*$C$6/1000</f>
        <v>0.20884898904786384</v>
      </c>
      <c r="Y10" s="10">
        <f>T10*$C$5/1000</f>
        <v>1.4217256991716836E-2</v>
      </c>
      <c r="Z10" s="2">
        <f>AVERAGE(W10,K10)</f>
        <v>0.19057671789883512</v>
      </c>
      <c r="AA10" s="2">
        <f>Z10</f>
        <v>0.19057671789883512</v>
      </c>
      <c r="AB10" s="10">
        <f>AA10-$Z$20</f>
        <v>1.1621672244873732E-2</v>
      </c>
    </row>
    <row r="11" spans="1:28" x14ac:dyDescent="0.25">
      <c r="C11">
        <v>2</v>
      </c>
      <c r="D11" s="3">
        <v>8.41</v>
      </c>
      <c r="E11" s="3">
        <v>5.53</v>
      </c>
      <c r="F11" s="3">
        <f t="shared" ref="F11:F19" si="2">D11-E11</f>
        <v>2.88</v>
      </c>
      <c r="G11" s="3">
        <f>AVERAGE(F10:F11)</f>
        <v>3.2549999999999994</v>
      </c>
      <c r="H11" s="3">
        <f t="shared" ref="H11:H19" si="3">G11-$F$20</f>
        <v>-0.18200000000000083</v>
      </c>
      <c r="I11" s="3">
        <f>STDEVA(F10:F11)</f>
        <v>0.5303300858899106</v>
      </c>
      <c r="J11" s="2">
        <f t="shared" ref="J11:J20" si="4">F11*$C$4/1000</f>
        <v>0.13633736945409242</v>
      </c>
      <c r="K11" s="2">
        <f t="shared" ref="K11:K20" si="5">F11*$C$5/1000</f>
        <v>0.13468980307942216</v>
      </c>
      <c r="L11" s="2">
        <f t="shared" ref="L11:L20" si="6">F11*$C$6/1000</f>
        <v>0.13307192222518757</v>
      </c>
      <c r="M11" s="10">
        <f t="shared" ref="M11:M19" si="7">H11*$C$5/1000</f>
        <v>-8.5116472779357445E-3</v>
      </c>
      <c r="O11" s="4">
        <v>2</v>
      </c>
      <c r="P11" s="3">
        <v>5.55</v>
      </c>
      <c r="Q11" s="3">
        <v>1.42</v>
      </c>
      <c r="R11" s="3">
        <f t="shared" ref="R11:R19" si="8">P11-Q11</f>
        <v>4.13</v>
      </c>
      <c r="S11" s="3">
        <f>AVERAGE(R10:R11)</f>
        <v>4.3250000000000002</v>
      </c>
      <c r="T11" s="3">
        <f t="shared" ref="T11:T19" si="9">S11-$R$20</f>
        <v>0.10900000000000087</v>
      </c>
      <c r="U11" s="3">
        <f>STDEVA(R10:R11)</f>
        <v>0.27577164466275395</v>
      </c>
      <c r="V11" s="2">
        <f t="shared" ref="V11:V20" si="10">R11*$C$4/1000</f>
        <v>0.19551157494632002</v>
      </c>
      <c r="W11" s="2">
        <f t="shared" ref="W11:W20" si="11">R11*$C$5/1000</f>
        <v>0.19314891899931022</v>
      </c>
      <c r="X11" s="2">
        <f t="shared" ref="X11:X20" si="12">R11*$C$6/1000</f>
        <v>0.19082883291320296</v>
      </c>
      <c r="Y11" s="10">
        <f t="shared" ref="Y11:Y19" si="13">T11*$C$5/1000</f>
        <v>5.0976349082142818E-3</v>
      </c>
      <c r="Z11" s="2">
        <f t="shared" ref="Z11:Z20" si="14">AVERAGE(W11,K11)</f>
        <v>0.16391936103936619</v>
      </c>
      <c r="AA11" s="2">
        <f>AVERAGE(Z10:Z11)</f>
        <v>0.17724803946910067</v>
      </c>
      <c r="AB11" s="10">
        <f t="shared" ref="AB11:AB19" si="15">AA11-$Z$20</f>
        <v>-1.707006184860721E-3</v>
      </c>
    </row>
    <row r="12" spans="1:28" x14ac:dyDescent="0.25">
      <c r="C12">
        <v>3</v>
      </c>
      <c r="D12" s="3">
        <v>8.8000000000000007</v>
      </c>
      <c r="E12" s="3">
        <v>5.49</v>
      </c>
      <c r="F12" s="3">
        <f t="shared" si="2"/>
        <v>3.3100000000000005</v>
      </c>
      <c r="G12" s="3">
        <f>AVERAGE(F10:F12)</f>
        <v>3.2733333333333334</v>
      </c>
      <c r="H12" s="3">
        <f t="shared" si="3"/>
        <v>-0.16366666666666685</v>
      </c>
      <c r="I12" s="3">
        <f>STDEVA(F10:F12)</f>
        <v>0.37634204300520696</v>
      </c>
      <c r="J12" s="2">
        <f t="shared" si="4"/>
        <v>0.15669329614341873</v>
      </c>
      <c r="K12" s="2">
        <f t="shared" si="5"/>
        <v>0.15479973895586366</v>
      </c>
      <c r="L12" s="2">
        <f t="shared" si="6"/>
        <v>0.15294029950186491</v>
      </c>
      <c r="M12" s="10">
        <f t="shared" si="7"/>
        <v>-7.6542469111106877E-3</v>
      </c>
      <c r="O12" s="4">
        <v>3</v>
      </c>
      <c r="P12" s="3">
        <v>5.49</v>
      </c>
      <c r="Q12" s="3">
        <v>1.28</v>
      </c>
      <c r="R12" s="3">
        <f t="shared" si="8"/>
        <v>4.21</v>
      </c>
      <c r="S12" s="3">
        <f>AVERAGE(R10:R12)</f>
        <v>4.2866666666666662</v>
      </c>
      <c r="T12" s="3">
        <f t="shared" si="9"/>
        <v>7.0666666666666877E-2</v>
      </c>
      <c r="U12" s="3">
        <f>STDEVA(R10:R12)</f>
        <v>0.20599352740640534</v>
      </c>
      <c r="V12" s="2">
        <f t="shared" si="10"/>
        <v>0.19929872409782259</v>
      </c>
      <c r="W12" s="2">
        <f t="shared" si="11"/>
        <v>0.19689030241818306</v>
      </c>
      <c r="X12" s="2">
        <f t="shared" si="12"/>
        <v>0.19452527519723598</v>
      </c>
      <c r="Y12" s="10">
        <f t="shared" si="13"/>
        <v>3.3048886866710162E-3</v>
      </c>
      <c r="Z12" s="2">
        <f t="shared" si="14"/>
        <v>0.17584502068702335</v>
      </c>
      <c r="AA12" s="2">
        <f>AVERAGE(Z10:Z12)</f>
        <v>0.17678036654174156</v>
      </c>
      <c r="AB12" s="10">
        <f t="shared" si="15"/>
        <v>-2.1746791122198295E-3</v>
      </c>
    </row>
    <row r="13" spans="1:28" x14ac:dyDescent="0.25">
      <c r="C13">
        <v>4</v>
      </c>
      <c r="D13" s="3">
        <v>8.73</v>
      </c>
      <c r="E13" s="3">
        <v>5.14</v>
      </c>
      <c r="F13" s="3">
        <f t="shared" si="2"/>
        <v>3.5900000000000007</v>
      </c>
      <c r="G13" s="3">
        <f>AVERAGE(F10:F13)</f>
        <v>3.3525</v>
      </c>
      <c r="H13" s="3">
        <f t="shared" si="3"/>
        <v>-8.4500000000000242E-2</v>
      </c>
      <c r="I13" s="3">
        <f>STDEVA(F10:F13)</f>
        <v>0.34567566687093643</v>
      </c>
      <c r="J13" s="2">
        <f t="shared" si="4"/>
        <v>0.16994831817367773</v>
      </c>
      <c r="K13" s="2">
        <f t="shared" si="5"/>
        <v>0.16789458092191861</v>
      </c>
      <c r="L13" s="2">
        <f t="shared" si="6"/>
        <v>0.16587784749598034</v>
      </c>
      <c r="M13" s="10">
        <f t="shared" si="7"/>
        <v>-3.9518362361844455E-3</v>
      </c>
      <c r="O13" s="4">
        <v>4</v>
      </c>
      <c r="P13" s="3">
        <v>5.14</v>
      </c>
      <c r="Q13" s="3">
        <v>0.64</v>
      </c>
      <c r="R13" s="3">
        <f t="shared" si="8"/>
        <v>4.5</v>
      </c>
      <c r="S13" s="3">
        <f>AVERAGE(R10:R13)</f>
        <v>4.34</v>
      </c>
      <c r="T13" s="3">
        <f t="shared" si="9"/>
        <v>0.12400000000000055</v>
      </c>
      <c r="U13" s="3">
        <f>STDEVA(R10:R13)</f>
        <v>0.19916492328386226</v>
      </c>
      <c r="V13" s="2">
        <f t="shared" si="10"/>
        <v>0.2130271397720194</v>
      </c>
      <c r="W13" s="2">
        <f t="shared" si="11"/>
        <v>0.2104528173115971</v>
      </c>
      <c r="X13" s="2">
        <f t="shared" si="12"/>
        <v>0.20792487847685556</v>
      </c>
      <c r="Y13" s="10">
        <f t="shared" si="13"/>
        <v>5.7991442992529237E-3</v>
      </c>
      <c r="Z13" s="2">
        <f t="shared" si="14"/>
        <v>0.18917369911675785</v>
      </c>
      <c r="AA13" s="2">
        <f>AVERAGE(Z10:Z13)</f>
        <v>0.17987869968549564</v>
      </c>
      <c r="AB13" s="10">
        <f t="shared" si="15"/>
        <v>9.2365403153424341E-4</v>
      </c>
    </row>
    <row r="14" spans="1:28" x14ac:dyDescent="0.25">
      <c r="C14">
        <v>5</v>
      </c>
      <c r="D14" s="3">
        <v>8.0500000000000007</v>
      </c>
      <c r="E14" s="3">
        <v>4.51</v>
      </c>
      <c r="F14" s="3">
        <f t="shared" si="2"/>
        <v>3.5400000000000009</v>
      </c>
      <c r="G14" s="3">
        <f>AVERAGE(F10:F14)</f>
        <v>3.3900000000000006</v>
      </c>
      <c r="H14" s="3">
        <f t="shared" si="3"/>
        <v>-4.6999999999999709E-2</v>
      </c>
      <c r="I14" s="3">
        <f>STDEVA(F10:F14)</f>
        <v>0.31088583113419632</v>
      </c>
      <c r="J14" s="2">
        <f t="shared" si="4"/>
        <v>0.16758134995398866</v>
      </c>
      <c r="K14" s="2">
        <f t="shared" si="5"/>
        <v>0.1655562162851231</v>
      </c>
      <c r="L14" s="2">
        <f t="shared" si="6"/>
        <v>0.16356757106845976</v>
      </c>
      <c r="M14" s="10">
        <f t="shared" si="7"/>
        <v>-2.1980627585877783E-3</v>
      </c>
      <c r="O14" s="4">
        <v>5</v>
      </c>
      <c r="P14" s="3">
        <v>4.51</v>
      </c>
      <c r="Q14" s="3">
        <v>0.21</v>
      </c>
      <c r="R14" s="3">
        <f t="shared" si="8"/>
        <v>4.3</v>
      </c>
      <c r="S14" s="3">
        <f>AVERAGE(R10:R14)</f>
        <v>4.3319999999999999</v>
      </c>
      <c r="T14" s="3">
        <f t="shared" si="9"/>
        <v>0.11600000000000055</v>
      </c>
      <c r="U14" s="3">
        <f>STDEVA(R10:R14)</f>
        <v>0.1734070356127457</v>
      </c>
      <c r="V14" s="2">
        <f t="shared" si="10"/>
        <v>0.20355926689326298</v>
      </c>
      <c r="W14" s="2">
        <f t="shared" si="11"/>
        <v>0.20109935876441501</v>
      </c>
      <c r="X14" s="2">
        <f t="shared" si="12"/>
        <v>0.19868377276677307</v>
      </c>
      <c r="Y14" s="10">
        <f t="shared" si="13"/>
        <v>5.42500595736564E-3</v>
      </c>
      <c r="Z14" s="2">
        <f t="shared" si="14"/>
        <v>0.18332778752476905</v>
      </c>
      <c r="AA14" s="2">
        <f>AVERAGE(Z10:Z14)</f>
        <v>0.18056851725335032</v>
      </c>
      <c r="AB14" s="10">
        <f t="shared" si="15"/>
        <v>1.6134715993889326E-3</v>
      </c>
    </row>
    <row r="15" spans="1:28" x14ac:dyDescent="0.25">
      <c r="C15">
        <v>6</v>
      </c>
      <c r="D15" s="3">
        <v>10.01</v>
      </c>
      <c r="E15" s="3">
        <v>6.44</v>
      </c>
      <c r="F15" s="3">
        <f t="shared" si="2"/>
        <v>3.5699999999999994</v>
      </c>
      <c r="G15" s="3">
        <f>AVERAGE(F10:F15)</f>
        <v>3.4200000000000004</v>
      </c>
      <c r="H15" s="3">
        <f t="shared" si="3"/>
        <v>-1.6999999999999904E-2</v>
      </c>
      <c r="I15" s="3">
        <f>STDEVA(F10:F15)</f>
        <v>0.28761084819596072</v>
      </c>
      <c r="J15" s="2">
        <f t="shared" si="4"/>
        <v>0.16900153088580203</v>
      </c>
      <c r="K15" s="2">
        <f t="shared" si="5"/>
        <v>0.16695923506720031</v>
      </c>
      <c r="L15" s="2">
        <f t="shared" si="6"/>
        <v>0.16495373692497206</v>
      </c>
      <c r="M15" s="10">
        <f t="shared" si="7"/>
        <v>-7.9504397651047345E-4</v>
      </c>
      <c r="O15" s="4">
        <v>6</v>
      </c>
      <c r="P15" s="3">
        <v>6.48</v>
      </c>
      <c r="Q15" s="3">
        <v>2.39</v>
      </c>
      <c r="R15" s="3">
        <f t="shared" si="8"/>
        <v>4.09</v>
      </c>
      <c r="S15" s="3">
        <f>AVERAGE(R10:R15)</f>
        <v>4.291666666666667</v>
      </c>
      <c r="T15" s="3">
        <f t="shared" si="9"/>
        <v>7.5666666666667659E-2</v>
      </c>
      <c r="U15" s="3">
        <f>STDEVA(R10:R15)</f>
        <v>0.18389308487995609</v>
      </c>
      <c r="V15" s="2">
        <f t="shared" si="10"/>
        <v>0.19361800037056875</v>
      </c>
      <c r="W15" s="2">
        <f t="shared" si="11"/>
        <v>0.19127822728987379</v>
      </c>
      <c r="X15" s="2">
        <f t="shared" si="12"/>
        <v>0.1889806117711865</v>
      </c>
      <c r="Y15" s="10">
        <f t="shared" si="13"/>
        <v>3.5387251503506052E-3</v>
      </c>
      <c r="Z15" s="2">
        <f t="shared" si="14"/>
        <v>0.17911873117853705</v>
      </c>
      <c r="AA15" s="2">
        <f>AVERAGE(Z10:Z15)</f>
        <v>0.18032688624088145</v>
      </c>
      <c r="AB15" s="10">
        <f t="shared" si="15"/>
        <v>1.3718405869200534E-3</v>
      </c>
    </row>
    <row r="16" spans="1:28" x14ac:dyDescent="0.25">
      <c r="C16">
        <v>7</v>
      </c>
      <c r="D16" s="3">
        <v>12.06</v>
      </c>
      <c r="E16" s="3">
        <v>9.06</v>
      </c>
      <c r="F16" s="3">
        <f t="shared" si="2"/>
        <v>3</v>
      </c>
      <c r="G16" s="3">
        <f>AVERAGE(F10:F16)</f>
        <v>3.3600000000000003</v>
      </c>
      <c r="H16" s="3">
        <f t="shared" si="3"/>
        <v>-7.6999999999999957E-2</v>
      </c>
      <c r="I16" s="3">
        <f>STDEVA(F10:F16)</f>
        <v>0.30681155997343601</v>
      </c>
      <c r="J16" s="2">
        <f t="shared" si="4"/>
        <v>0.14201809318134628</v>
      </c>
      <c r="K16" s="2">
        <f t="shared" si="5"/>
        <v>0.14030187820773138</v>
      </c>
      <c r="L16" s="2">
        <f t="shared" si="6"/>
        <v>0.13861658565123705</v>
      </c>
      <c r="M16" s="10">
        <f t="shared" si="7"/>
        <v>-3.6010815406651042E-3</v>
      </c>
      <c r="O16" s="4">
        <v>7</v>
      </c>
      <c r="P16" s="3">
        <v>9.09</v>
      </c>
      <c r="Q16" s="3">
        <v>5.36</v>
      </c>
      <c r="R16" s="3">
        <f t="shared" si="8"/>
        <v>3.7299999999999995</v>
      </c>
      <c r="S16" s="3">
        <f>AVERAGE(R10:R16)</f>
        <v>4.2114285714285717</v>
      </c>
      <c r="T16" s="3">
        <f t="shared" si="9"/>
        <v>-4.5714285714275604E-3</v>
      </c>
      <c r="U16" s="3">
        <f>STDEVA(R10:R16)</f>
        <v>0.27064297339413629</v>
      </c>
      <c r="V16" s="2">
        <f t="shared" si="10"/>
        <v>0.17657582918880718</v>
      </c>
      <c r="W16" s="2">
        <f t="shared" si="11"/>
        <v>0.17444200190494602</v>
      </c>
      <c r="X16" s="2">
        <f t="shared" si="12"/>
        <v>0.17234662149303803</v>
      </c>
      <c r="Y16" s="10">
        <f t="shared" si="13"/>
        <v>-2.1379333822125771E-4</v>
      </c>
      <c r="Z16" s="2">
        <f t="shared" si="14"/>
        <v>0.1573719400563387</v>
      </c>
      <c r="AA16" s="2">
        <f>AVERAGE(Z10:Z16)</f>
        <v>0.1770476082145182</v>
      </c>
      <c r="AB16" s="10">
        <f t="shared" si="15"/>
        <v>-1.9074374394431881E-3</v>
      </c>
    </row>
    <row r="17" spans="3:28" x14ac:dyDescent="0.25">
      <c r="C17">
        <v>8</v>
      </c>
      <c r="D17" s="3">
        <v>7.79</v>
      </c>
      <c r="E17" s="3">
        <v>4.2699999999999996</v>
      </c>
      <c r="F17" s="3">
        <f t="shared" si="2"/>
        <v>3.5200000000000005</v>
      </c>
      <c r="G17" s="3">
        <f>AVERAGE(F10:F17)</f>
        <v>3.3800000000000003</v>
      </c>
      <c r="H17" s="3">
        <f t="shared" si="3"/>
        <v>-5.699999999999994E-2</v>
      </c>
      <c r="I17" s="3">
        <f>STDEVA(F10:F17)</f>
        <v>0.28963030622798142</v>
      </c>
      <c r="J17" s="2">
        <f t="shared" si="4"/>
        <v>0.16663456266611296</v>
      </c>
      <c r="K17" s="2">
        <f t="shared" si="5"/>
        <v>0.16462087043040485</v>
      </c>
      <c r="L17" s="2">
        <f t="shared" si="6"/>
        <v>0.16264346049745149</v>
      </c>
      <c r="M17" s="10">
        <f t="shared" si="7"/>
        <v>-2.6657356859468937E-3</v>
      </c>
      <c r="O17" s="4">
        <v>8</v>
      </c>
      <c r="P17" s="3">
        <v>4.6900000000000004</v>
      </c>
      <c r="Q17" s="3">
        <v>0.27</v>
      </c>
      <c r="R17" s="3">
        <f t="shared" si="8"/>
        <v>4.42</v>
      </c>
      <c r="S17" s="3">
        <f>AVERAGE(R10:R17)</f>
        <v>4.2374999999999998</v>
      </c>
      <c r="T17" s="3">
        <f t="shared" si="9"/>
        <v>2.1500000000000519E-2</v>
      </c>
      <c r="U17" s="3">
        <f>STDEVA(R10:R17)</f>
        <v>0.26119232104223256</v>
      </c>
      <c r="V17" s="2">
        <f t="shared" si="10"/>
        <v>0.20923999062051685</v>
      </c>
      <c r="W17" s="2">
        <f t="shared" si="11"/>
        <v>0.20671143389272426</v>
      </c>
      <c r="X17" s="2">
        <f t="shared" si="12"/>
        <v>0.20422843619282255</v>
      </c>
      <c r="Y17" s="10">
        <f t="shared" si="13"/>
        <v>1.0054967938220992E-3</v>
      </c>
      <c r="Z17" s="2">
        <f t="shared" si="14"/>
        <v>0.18566615216156457</v>
      </c>
      <c r="AA17" s="2">
        <f>AVERAGE(Z10:Z17)</f>
        <v>0.17812492620789899</v>
      </c>
      <c r="AB17" s="10">
        <f t="shared" si="15"/>
        <v>-8.3011944606239951E-4</v>
      </c>
    </row>
    <row r="18" spans="3:28" x14ac:dyDescent="0.25">
      <c r="C18">
        <v>9</v>
      </c>
      <c r="D18" s="3">
        <v>7.85</v>
      </c>
      <c r="E18" s="3">
        <v>4.04</v>
      </c>
      <c r="F18" s="3">
        <f t="shared" si="2"/>
        <v>3.8099999999999996</v>
      </c>
      <c r="G18" s="3">
        <f>AVERAGE(F10:F18)</f>
        <v>3.427777777777778</v>
      </c>
      <c r="H18" s="3">
        <f t="shared" si="3"/>
        <v>-9.2222222222222427E-3</v>
      </c>
      <c r="I18" s="3">
        <f>STDEVA(F10:F18)</f>
        <v>0.30650357982321252</v>
      </c>
      <c r="J18" s="2">
        <f t="shared" si="4"/>
        <v>0.18036297834030976</v>
      </c>
      <c r="K18" s="2">
        <f t="shared" si="5"/>
        <v>0.17818338532381886</v>
      </c>
      <c r="L18" s="2">
        <f t="shared" si="6"/>
        <v>0.17604306377707102</v>
      </c>
      <c r="M18" s="10">
        <f t="shared" si="7"/>
        <v>-4.3129836634228636E-4</v>
      </c>
      <c r="O18" s="4">
        <v>9</v>
      </c>
      <c r="P18" s="3">
        <v>4.87</v>
      </c>
      <c r="Q18" s="3">
        <v>0.36</v>
      </c>
      <c r="R18" s="3">
        <f t="shared" si="8"/>
        <v>4.51</v>
      </c>
      <c r="S18" s="3">
        <f>AVERAGE(R10:R18)</f>
        <v>4.267777777777777</v>
      </c>
      <c r="T18" s="3">
        <f t="shared" si="9"/>
        <v>5.17777777777777E-2</v>
      </c>
      <c r="U18" s="3">
        <f>STDEVA(R10:R18)</f>
        <v>0.2606615515269648</v>
      </c>
      <c r="V18" s="2">
        <f t="shared" si="10"/>
        <v>0.21350053341595723</v>
      </c>
      <c r="W18" s="2">
        <f t="shared" si="11"/>
        <v>0.2109204902389562</v>
      </c>
      <c r="X18" s="2">
        <f t="shared" si="12"/>
        <v>0.20838693376235967</v>
      </c>
      <c r="Y18" s="10">
        <f t="shared" si="13"/>
        <v>2.4215064905482495E-3</v>
      </c>
      <c r="Z18" s="2">
        <f t="shared" si="14"/>
        <v>0.19455193778138752</v>
      </c>
      <c r="AA18" s="2">
        <f>AVERAGE(Z10:Z18)</f>
        <v>0.17995014971606438</v>
      </c>
      <c r="AB18" s="10">
        <f t="shared" si="15"/>
        <v>9.9510406210298608E-4</v>
      </c>
    </row>
    <row r="19" spans="3:28" x14ac:dyDescent="0.25">
      <c r="C19" s="5">
        <v>10</v>
      </c>
      <c r="D19" s="6">
        <v>9.8000000000000007</v>
      </c>
      <c r="E19" s="6">
        <v>6.28</v>
      </c>
      <c r="F19" s="6">
        <f t="shared" si="2"/>
        <v>3.5200000000000005</v>
      </c>
      <c r="G19" s="6">
        <f>AVERAGE(F10:F19)</f>
        <v>3.4370000000000003</v>
      </c>
      <c r="H19" s="6">
        <f t="shared" si="3"/>
        <v>0</v>
      </c>
      <c r="I19" s="6">
        <f>STDEVA(F10:F19)</f>
        <v>0.2904421916090475</v>
      </c>
      <c r="J19" s="7">
        <f t="shared" si="4"/>
        <v>0.16663456266611296</v>
      </c>
      <c r="K19" s="7">
        <f t="shared" si="5"/>
        <v>0.16462087043040485</v>
      </c>
      <c r="L19" s="7">
        <f t="shared" si="6"/>
        <v>0.16264346049745149</v>
      </c>
      <c r="M19" s="10">
        <f t="shared" si="7"/>
        <v>0</v>
      </c>
      <c r="O19" s="8">
        <v>10</v>
      </c>
      <c r="P19" s="6">
        <v>4.9400000000000004</v>
      </c>
      <c r="Q19" s="6">
        <v>1.19</v>
      </c>
      <c r="R19" s="6">
        <f t="shared" si="8"/>
        <v>3.7500000000000004</v>
      </c>
      <c r="S19" s="6">
        <f>AVERAGE(R10:R19)</f>
        <v>4.2159999999999993</v>
      </c>
      <c r="T19" s="6">
        <f t="shared" si="9"/>
        <v>0</v>
      </c>
      <c r="U19" s="6">
        <f>STDEVA(R10:R19)</f>
        <v>0.2953039865027976</v>
      </c>
      <c r="V19" s="7">
        <f t="shared" si="10"/>
        <v>0.17752261647668285</v>
      </c>
      <c r="W19" s="7">
        <f t="shared" si="11"/>
        <v>0.17537734775966426</v>
      </c>
      <c r="X19" s="7">
        <f t="shared" si="12"/>
        <v>0.17327073206404631</v>
      </c>
      <c r="Y19" s="10">
        <f t="shared" si="13"/>
        <v>0</v>
      </c>
      <c r="Z19" s="7">
        <f t="shared" si="14"/>
        <v>0.16999910909503457</v>
      </c>
      <c r="AA19" s="2">
        <f>AVERAGE(Z10:Z19)</f>
        <v>0.17895504565396142</v>
      </c>
      <c r="AB19" s="10">
        <f t="shared" si="15"/>
        <v>0</v>
      </c>
    </row>
    <row r="20" spans="3:28" x14ac:dyDescent="0.25">
      <c r="F20" s="9">
        <f>AVERAGE(F10:F19)</f>
        <v>3.4370000000000003</v>
      </c>
      <c r="G20" s="9">
        <f>F20*46.7672</f>
        <v>160.73886640000003</v>
      </c>
      <c r="J20" s="10">
        <f t="shared" si="4"/>
        <v>0.16270539542142906</v>
      </c>
      <c r="K20" s="2">
        <f t="shared" si="5"/>
        <v>0.1607391851333243</v>
      </c>
      <c r="L20" s="10">
        <f t="shared" si="6"/>
        <v>0.15880840162776724</v>
      </c>
      <c r="R20" s="9">
        <f>AVERAGE(R10:R19)</f>
        <v>4.2159999999999993</v>
      </c>
      <c r="S20" s="9">
        <f>R20*46.7672</f>
        <v>197.17051519999998</v>
      </c>
      <c r="V20" s="10">
        <f t="shared" si="10"/>
        <v>0.19958276028418526</v>
      </c>
      <c r="W20" s="2">
        <f t="shared" si="11"/>
        <v>0.19717090617459848</v>
      </c>
      <c r="X20" s="10">
        <f t="shared" si="12"/>
        <v>0.19480250836853841</v>
      </c>
      <c r="Z20" s="2">
        <f t="shared" si="14"/>
        <v>0.17895504565396139</v>
      </c>
    </row>
    <row r="21" spans="3:28" x14ac:dyDescent="0.25">
      <c r="F21" s="3">
        <f>STDEVA(F10:F19)</f>
        <v>0.2904421916090475</v>
      </c>
      <c r="J21" s="10">
        <f>STDEVA(J10:J19)</f>
        <v>1.3749348743909377E-2</v>
      </c>
      <c r="K21" s="2">
        <f t="shared" ref="K21:L21" si="16">STDEVA(K10:K19)</f>
        <v>1.3583194997839717E-2</v>
      </c>
      <c r="L21" s="10">
        <f t="shared" si="16"/>
        <v>1.3420034976636167E-2</v>
      </c>
      <c r="R21" s="3">
        <f>STDEVA(R10:R19)</f>
        <v>0.2953039865027976</v>
      </c>
      <c r="V21" s="10">
        <f>STDEVA(V10:V19)</f>
        <v>1.3979503023992444E-2</v>
      </c>
      <c r="W21" s="2">
        <f t="shared" ref="W21:X21" si="17">STDEVA(W10:W19)</f>
        <v>1.3810567982857692E-2</v>
      </c>
      <c r="X21" s="10">
        <f t="shared" si="17"/>
        <v>1.3644676779405599E-2</v>
      </c>
      <c r="Z21" s="2">
        <f t="shared" ref="Z21" si="18">STDEVA(Z10:Z19)</f>
        <v>1.2150524073657749E-2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0.1607391851333243</v>
      </c>
      <c r="E41" s="11">
        <f>$K$20</f>
        <v>0.1607391851333243</v>
      </c>
      <c r="F41">
        <f>C41*AVERAGE($K$20,$W$20)</f>
        <v>0.17895504565396139</v>
      </c>
      <c r="G41" s="12">
        <f>(F41-E41)/E41</f>
        <v>0.1133255746290367</v>
      </c>
    </row>
    <row r="42" spans="3:7" x14ac:dyDescent="0.25">
      <c r="C42">
        <v>2</v>
      </c>
      <c r="D42" s="2">
        <f>$W$20</f>
        <v>0.19717090617459848</v>
      </c>
      <c r="E42" s="11">
        <f>SUM(D42,E41)</f>
        <v>0.35791009130792278</v>
      </c>
      <c r="F42">
        <f t="shared" ref="F42:F90" si="19">C42*AVERAGE($K$20,$W$20)</f>
        <v>0.35791009130792278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0.1607391851333243</v>
      </c>
      <c r="E43" s="11">
        <f t="shared" ref="E43:E90" si="22">SUM(D43,E42)</f>
        <v>0.51864927644124714</v>
      </c>
      <c r="F43">
        <f t="shared" si="19"/>
        <v>0.5368651369618842</v>
      </c>
      <c r="G43" s="12">
        <f t="shared" si="20"/>
        <v>3.5121731289449822E-2</v>
      </c>
    </row>
    <row r="44" spans="3:7" x14ac:dyDescent="0.25">
      <c r="C44">
        <v>4</v>
      </c>
      <c r="D44" s="2">
        <f t="shared" ref="D44" si="23">$W$20</f>
        <v>0.19717090617459848</v>
      </c>
      <c r="E44" s="11">
        <f t="shared" si="22"/>
        <v>0.71582018261584568</v>
      </c>
      <c r="F44">
        <f t="shared" si="19"/>
        <v>0.71582018261584557</v>
      </c>
      <c r="G44" s="12">
        <f t="shared" si="20"/>
        <v>-1.5509803321946459E-16</v>
      </c>
    </row>
    <row r="45" spans="3:7" x14ac:dyDescent="0.25">
      <c r="C45">
        <v>5</v>
      </c>
      <c r="D45" s="2">
        <f t="shared" ref="D45" si="24">$K$20</f>
        <v>0.1607391851333243</v>
      </c>
      <c r="E45" s="11">
        <f t="shared" si="22"/>
        <v>0.87655936774916998</v>
      </c>
      <c r="F45">
        <f t="shared" si="19"/>
        <v>0.89477522826980693</v>
      </c>
      <c r="G45" s="12">
        <f t="shared" si="20"/>
        <v>2.0781091607533275E-2</v>
      </c>
    </row>
    <row r="46" spans="3:7" x14ac:dyDescent="0.25">
      <c r="C46">
        <v>6</v>
      </c>
      <c r="D46" s="2">
        <f t="shared" ref="D46" si="25">$W$20</f>
        <v>0.19717090617459848</v>
      </c>
      <c r="E46" s="11">
        <f t="shared" si="22"/>
        <v>1.0737302739237684</v>
      </c>
      <c r="F46">
        <f t="shared" si="19"/>
        <v>1.0737302739237684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0.1607391851333243</v>
      </c>
      <c r="E47" s="11">
        <f t="shared" si="22"/>
        <v>1.2344694590570926</v>
      </c>
      <c r="F47">
        <f t="shared" si="19"/>
        <v>1.2526853195777297</v>
      </c>
      <c r="G47" s="12">
        <f t="shared" si="20"/>
        <v>1.4756023639945394E-2</v>
      </c>
    </row>
    <row r="48" spans="3:7" x14ac:dyDescent="0.25">
      <c r="C48">
        <v>8</v>
      </c>
      <c r="D48" s="2">
        <f t="shared" ref="D48" si="27">$W$20</f>
        <v>0.19717090617459848</v>
      </c>
      <c r="E48" s="11">
        <f t="shared" si="22"/>
        <v>1.4316403652316911</v>
      </c>
      <c r="F48">
        <f t="shared" si="19"/>
        <v>1.4316403652316911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0.1607391851333243</v>
      </c>
      <c r="E49" s="11">
        <f t="shared" si="22"/>
        <v>1.5923795503650156</v>
      </c>
      <c r="F49">
        <f t="shared" si="19"/>
        <v>1.6105954108856526</v>
      </c>
      <c r="G49" s="12">
        <f t="shared" si="20"/>
        <v>1.1439396164351334E-2</v>
      </c>
    </row>
    <row r="50" spans="3:7" x14ac:dyDescent="0.25">
      <c r="C50">
        <v>10</v>
      </c>
      <c r="D50" s="2">
        <f t="shared" ref="D50" si="29">$W$20</f>
        <v>0.19717090617459848</v>
      </c>
      <c r="E50" s="11">
        <f t="shared" si="22"/>
        <v>1.7895504565396141</v>
      </c>
      <c r="F50">
        <f t="shared" si="19"/>
        <v>1.7895504565396139</v>
      </c>
      <c r="G50" s="12">
        <f t="shared" si="20"/>
        <v>-1.240784265755717E-16</v>
      </c>
    </row>
    <row r="51" spans="3:7" x14ac:dyDescent="0.25">
      <c r="C51">
        <v>11</v>
      </c>
      <c r="D51" s="2">
        <f t="shared" ref="D51" si="30">$K$20</f>
        <v>0.1607391851333243</v>
      </c>
      <c r="E51" s="11">
        <f t="shared" si="22"/>
        <v>1.9502896416729385</v>
      </c>
      <c r="F51">
        <f t="shared" si="19"/>
        <v>1.9685055021935753</v>
      </c>
      <c r="G51" s="12">
        <f t="shared" si="20"/>
        <v>9.3400796124884621E-3</v>
      </c>
    </row>
    <row r="52" spans="3:7" x14ac:dyDescent="0.25">
      <c r="C52">
        <v>12</v>
      </c>
      <c r="D52" s="2">
        <f t="shared" ref="D52" si="31">$W$20</f>
        <v>0.19717090617459848</v>
      </c>
      <c r="E52" s="11">
        <f t="shared" si="22"/>
        <v>2.1474605478475368</v>
      </c>
      <c r="F52">
        <f t="shared" si="19"/>
        <v>2.1474605478475368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0.1607391851333243</v>
      </c>
      <c r="E53" s="11">
        <f t="shared" si="22"/>
        <v>2.308199732980861</v>
      </c>
      <c r="F53">
        <f t="shared" si="19"/>
        <v>2.3264155935014981</v>
      </c>
      <c r="G53" s="12">
        <f t="shared" si="20"/>
        <v>7.8918042751494003E-3</v>
      </c>
    </row>
    <row r="54" spans="3:7" x14ac:dyDescent="0.25">
      <c r="C54">
        <v>14</v>
      </c>
      <c r="D54" s="2">
        <f t="shared" ref="D54" si="33">$W$20</f>
        <v>0.19717090617459848</v>
      </c>
      <c r="E54" s="11">
        <f t="shared" si="22"/>
        <v>2.5053706391554593</v>
      </c>
      <c r="F54">
        <f t="shared" si="19"/>
        <v>2.5053706391554593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0.1607391851333243</v>
      </c>
      <c r="E55" s="11">
        <f t="shared" si="22"/>
        <v>2.6661098242887835</v>
      </c>
      <c r="F55">
        <f t="shared" si="19"/>
        <v>2.684325684809421</v>
      </c>
      <c r="G55" s="12">
        <f t="shared" si="20"/>
        <v>6.8323744035926216E-3</v>
      </c>
    </row>
    <row r="56" spans="3:7" x14ac:dyDescent="0.25">
      <c r="C56">
        <v>16</v>
      </c>
      <c r="D56" s="2">
        <f t="shared" ref="D56" si="35">$W$20</f>
        <v>0.19717090617459848</v>
      </c>
      <c r="E56" s="11">
        <f t="shared" si="22"/>
        <v>2.8632807304633818</v>
      </c>
      <c r="F56">
        <f t="shared" si="19"/>
        <v>2.8632807304633823</v>
      </c>
      <c r="G56" s="12">
        <f t="shared" si="20"/>
        <v>1.5509803321946464E-16</v>
      </c>
    </row>
    <row r="57" spans="3:7" x14ac:dyDescent="0.25">
      <c r="C57">
        <v>17</v>
      </c>
      <c r="D57" s="2">
        <f t="shared" ref="D57" si="36">$K$20</f>
        <v>0.1607391851333243</v>
      </c>
      <c r="E57" s="11">
        <f t="shared" si="22"/>
        <v>3.024019915596706</v>
      </c>
      <c r="F57">
        <f t="shared" si="19"/>
        <v>3.0422357761173435</v>
      </c>
      <c r="G57" s="12">
        <f t="shared" si="20"/>
        <v>6.0237237283680767E-3</v>
      </c>
    </row>
    <row r="58" spans="3:7" x14ac:dyDescent="0.25">
      <c r="C58">
        <v>18</v>
      </c>
      <c r="D58" s="2">
        <f t="shared" ref="D58" si="37">$W$20</f>
        <v>0.19717090617459848</v>
      </c>
      <c r="E58" s="11">
        <f t="shared" si="22"/>
        <v>3.2211908217713043</v>
      </c>
      <c r="F58">
        <f t="shared" si="19"/>
        <v>3.2211908217713052</v>
      </c>
      <c r="G58" s="12">
        <f t="shared" si="20"/>
        <v>2.7572983683460384E-16</v>
      </c>
    </row>
    <row r="59" spans="3:7" x14ac:dyDescent="0.25">
      <c r="C59">
        <v>19</v>
      </c>
      <c r="D59" s="2">
        <f t="shared" ref="D59" si="38">$K$20</f>
        <v>0.1607391851333243</v>
      </c>
      <c r="E59" s="11">
        <f t="shared" si="22"/>
        <v>3.3819300069046285</v>
      </c>
      <c r="F59">
        <f t="shared" si="19"/>
        <v>3.4001458674252665</v>
      </c>
      <c r="G59" s="12">
        <f t="shared" si="20"/>
        <v>5.3862322648452268E-3</v>
      </c>
    </row>
    <row r="60" spans="3:7" x14ac:dyDescent="0.25">
      <c r="C60">
        <v>20</v>
      </c>
      <c r="D60" s="2">
        <f t="shared" ref="D60" si="39">$W$20</f>
        <v>0.19717090617459848</v>
      </c>
      <c r="E60" s="11">
        <f t="shared" si="22"/>
        <v>3.5791009130792268</v>
      </c>
      <c r="F60">
        <f t="shared" si="19"/>
        <v>3.5791009130792277</v>
      </c>
      <c r="G60" s="12">
        <f t="shared" si="20"/>
        <v>2.4815685315114349E-16</v>
      </c>
    </row>
    <row r="61" spans="3:7" x14ac:dyDescent="0.25">
      <c r="C61">
        <v>21</v>
      </c>
      <c r="D61" s="2">
        <f t="shared" ref="D61" si="40">$K$20</f>
        <v>0.1607391851333243</v>
      </c>
      <c r="E61" s="11">
        <f t="shared" si="22"/>
        <v>3.739840098212551</v>
      </c>
      <c r="F61">
        <f t="shared" si="19"/>
        <v>3.7580559587331894</v>
      </c>
      <c r="G61" s="12">
        <f t="shared" si="20"/>
        <v>4.8707591881654586E-3</v>
      </c>
    </row>
    <row r="62" spans="3:7" x14ac:dyDescent="0.25">
      <c r="C62">
        <v>22</v>
      </c>
      <c r="D62" s="2">
        <f t="shared" ref="D62" si="41">$W$20</f>
        <v>0.19717090617459848</v>
      </c>
      <c r="E62" s="11">
        <f t="shared" si="22"/>
        <v>3.9370110043871493</v>
      </c>
      <c r="F62">
        <f t="shared" si="19"/>
        <v>3.9370110043871507</v>
      </c>
      <c r="G62" s="12">
        <f t="shared" si="20"/>
        <v>3.3839570884246837E-16</v>
      </c>
    </row>
    <row r="63" spans="3:7" x14ac:dyDescent="0.25">
      <c r="C63">
        <v>23</v>
      </c>
      <c r="D63" s="2">
        <f t="shared" ref="D63" si="42">$K$20</f>
        <v>0.1607391851333243</v>
      </c>
      <c r="E63" s="11">
        <f t="shared" si="22"/>
        <v>4.0977501895204735</v>
      </c>
      <c r="F63">
        <f t="shared" si="19"/>
        <v>4.1159660500411119</v>
      </c>
      <c r="G63" s="12">
        <f t="shared" si="20"/>
        <v>4.4453321159555722E-3</v>
      </c>
    </row>
    <row r="64" spans="3:7" x14ac:dyDescent="0.25">
      <c r="C64">
        <v>24</v>
      </c>
      <c r="D64" s="2">
        <f t="shared" ref="D64" si="43">$W$20</f>
        <v>0.19717090617459848</v>
      </c>
      <c r="E64" s="11">
        <f t="shared" si="22"/>
        <v>4.2949210956950719</v>
      </c>
      <c r="F64">
        <f t="shared" si="19"/>
        <v>4.2949210956950736</v>
      </c>
      <c r="G64" s="12">
        <f t="shared" si="20"/>
        <v>4.1359475525190583E-16</v>
      </c>
    </row>
    <row r="65" spans="3:7" x14ac:dyDescent="0.25">
      <c r="C65">
        <v>25</v>
      </c>
      <c r="D65" s="2">
        <f t="shared" ref="D65" si="44">$K$20</f>
        <v>0.1607391851333243</v>
      </c>
      <c r="E65" s="11">
        <f t="shared" si="22"/>
        <v>4.455660280828396</v>
      </c>
      <c r="F65">
        <f t="shared" si="19"/>
        <v>4.4738761413490344</v>
      </c>
      <c r="G65" s="12">
        <f t="shared" si="20"/>
        <v>4.0882516557684467E-3</v>
      </c>
    </row>
    <row r="66" spans="3:7" x14ac:dyDescent="0.25">
      <c r="C66">
        <v>26</v>
      </c>
      <c r="D66" s="2">
        <f t="shared" ref="D66" si="45">$W$20</f>
        <v>0.19717090617459848</v>
      </c>
      <c r="E66" s="11">
        <f t="shared" si="22"/>
        <v>4.6528311870029944</v>
      </c>
      <c r="F66">
        <f t="shared" si="19"/>
        <v>4.6528311870029961</v>
      </c>
      <c r="G66" s="12">
        <f t="shared" si="20"/>
        <v>3.817797740786823E-16</v>
      </c>
    </row>
    <row r="67" spans="3:7" x14ac:dyDescent="0.25">
      <c r="C67">
        <v>27</v>
      </c>
      <c r="D67" s="2">
        <f t="shared" ref="D67" si="46">$K$20</f>
        <v>0.1607391851333243</v>
      </c>
      <c r="E67" s="11">
        <f t="shared" si="22"/>
        <v>4.8135703721363186</v>
      </c>
      <c r="F67">
        <f t="shared" si="19"/>
        <v>4.8317862326569578</v>
      </c>
      <c r="G67" s="12">
        <f t="shared" si="20"/>
        <v>3.7842721955584232E-3</v>
      </c>
    </row>
    <row r="68" spans="3:7" x14ac:dyDescent="0.25">
      <c r="C68">
        <v>28</v>
      </c>
      <c r="D68" s="2">
        <f t="shared" ref="D68" si="47">$W$20</f>
        <v>0.19717090617459848</v>
      </c>
      <c r="E68" s="11">
        <f t="shared" si="22"/>
        <v>5.0107412783109169</v>
      </c>
      <c r="F68">
        <f t="shared" si="19"/>
        <v>5.0107412783109186</v>
      </c>
      <c r="G68" s="12">
        <f t="shared" si="20"/>
        <v>3.5450979021591932E-16</v>
      </c>
    </row>
    <row r="69" spans="3:7" x14ac:dyDescent="0.25">
      <c r="C69">
        <v>29</v>
      </c>
      <c r="D69" s="2">
        <f t="shared" ref="D69" si="48">$K$20</f>
        <v>0.1607391851333243</v>
      </c>
      <c r="E69" s="11">
        <f t="shared" si="22"/>
        <v>5.1714804634442411</v>
      </c>
      <c r="F69">
        <f t="shared" si="19"/>
        <v>5.1896963239648803</v>
      </c>
      <c r="G69" s="12">
        <f t="shared" si="20"/>
        <v>3.52236862333758E-3</v>
      </c>
    </row>
    <row r="70" spans="3:7" x14ac:dyDescent="0.25">
      <c r="C70">
        <v>30</v>
      </c>
      <c r="D70" s="2">
        <f t="shared" ref="D70" si="49">$W$20</f>
        <v>0.19717090617459848</v>
      </c>
      <c r="E70" s="11">
        <f t="shared" si="22"/>
        <v>5.3686513696188394</v>
      </c>
      <c r="F70">
        <f t="shared" si="19"/>
        <v>5.368651369618842</v>
      </c>
      <c r="G70" s="12">
        <f t="shared" si="20"/>
        <v>4.9631370630228708E-16</v>
      </c>
    </row>
    <row r="71" spans="3:7" x14ac:dyDescent="0.25">
      <c r="C71">
        <v>31</v>
      </c>
      <c r="D71" s="2">
        <f t="shared" ref="D71" si="50">$K$20</f>
        <v>0.1607391851333243</v>
      </c>
      <c r="E71" s="11">
        <f t="shared" si="22"/>
        <v>5.5293905547521636</v>
      </c>
      <c r="F71">
        <f t="shared" si="19"/>
        <v>5.5476064152728028</v>
      </c>
      <c r="G71" s="12">
        <f t="shared" si="20"/>
        <v>3.2943703904192291E-3</v>
      </c>
    </row>
    <row r="72" spans="3:7" x14ac:dyDescent="0.25">
      <c r="C72">
        <v>32</v>
      </c>
      <c r="D72" s="2">
        <f t="shared" ref="D72" si="51">$W$20</f>
        <v>0.19717090617459848</v>
      </c>
      <c r="E72" s="11">
        <f t="shared" si="22"/>
        <v>5.7265614609267619</v>
      </c>
      <c r="F72">
        <f t="shared" si="19"/>
        <v>5.7265614609267645</v>
      </c>
      <c r="G72" s="12">
        <f t="shared" si="20"/>
        <v>4.652940996583941E-16</v>
      </c>
    </row>
    <row r="73" spans="3:7" x14ac:dyDescent="0.25">
      <c r="C73">
        <v>33</v>
      </c>
      <c r="D73" s="2">
        <f t="shared" ref="D73" si="52">$K$20</f>
        <v>0.1607391851333243</v>
      </c>
      <c r="E73" s="11">
        <f t="shared" si="22"/>
        <v>5.8873006460600861</v>
      </c>
      <c r="F73">
        <f t="shared" si="19"/>
        <v>5.9055165065807262</v>
      </c>
      <c r="G73" s="12">
        <f t="shared" si="20"/>
        <v>3.0940938157847661E-3</v>
      </c>
    </row>
    <row r="74" spans="3:7" x14ac:dyDescent="0.25">
      <c r="C74">
        <v>34</v>
      </c>
      <c r="D74" s="2">
        <f t="shared" ref="D74" si="53">$W$20</f>
        <v>0.19717090617459848</v>
      </c>
      <c r="E74" s="11">
        <f t="shared" si="22"/>
        <v>6.0844715522346844</v>
      </c>
      <c r="F74">
        <f t="shared" si="19"/>
        <v>6.0844715522346871</v>
      </c>
      <c r="G74" s="12">
        <f t="shared" si="20"/>
        <v>4.3792385850201799E-16</v>
      </c>
    </row>
    <row r="75" spans="3:7" x14ac:dyDescent="0.25">
      <c r="C75">
        <v>35</v>
      </c>
      <c r="D75" s="2">
        <f t="shared" ref="D75" si="54">$K$20</f>
        <v>0.1607391851333243</v>
      </c>
      <c r="E75" s="11">
        <f t="shared" si="22"/>
        <v>6.2452107373680086</v>
      </c>
      <c r="F75">
        <f t="shared" si="19"/>
        <v>6.2634265978886488</v>
      </c>
      <c r="G75" s="12">
        <f t="shared" si="20"/>
        <v>2.9167727538233707E-3</v>
      </c>
    </row>
    <row r="76" spans="3:7" x14ac:dyDescent="0.25">
      <c r="C76">
        <v>36</v>
      </c>
      <c r="D76" s="2">
        <f t="shared" ref="D76" si="55">$W$20</f>
        <v>0.19717090617459848</v>
      </c>
      <c r="E76" s="11">
        <f t="shared" si="22"/>
        <v>6.4423816435426069</v>
      </c>
      <c r="F76">
        <f t="shared" si="19"/>
        <v>6.4423816435426104</v>
      </c>
      <c r="G76" s="12">
        <f t="shared" si="20"/>
        <v>5.5145967366920787E-16</v>
      </c>
    </row>
    <row r="77" spans="3:7" x14ac:dyDescent="0.25">
      <c r="C77">
        <v>37</v>
      </c>
      <c r="D77" s="2">
        <f t="shared" ref="D77" si="56">$K$20</f>
        <v>0.1607391851333243</v>
      </c>
      <c r="E77" s="11">
        <f t="shared" si="22"/>
        <v>6.6031208286759311</v>
      </c>
      <c r="F77">
        <f t="shared" si="19"/>
        <v>6.6213366891965713</v>
      </c>
      <c r="G77" s="12">
        <f t="shared" si="20"/>
        <v>2.7586744197580955E-3</v>
      </c>
    </row>
    <row r="78" spans="3:7" x14ac:dyDescent="0.25">
      <c r="C78">
        <v>38</v>
      </c>
      <c r="D78" s="2">
        <f t="shared" ref="D78" si="57">$W$20</f>
        <v>0.19717090617459848</v>
      </c>
      <c r="E78" s="11">
        <f t="shared" si="22"/>
        <v>6.8002917348505294</v>
      </c>
      <c r="F78">
        <f t="shared" si="19"/>
        <v>6.800291734850533</v>
      </c>
      <c r="G78" s="12">
        <f t="shared" si="20"/>
        <v>5.224354803181969E-16</v>
      </c>
    </row>
    <row r="79" spans="3:7" x14ac:dyDescent="0.25">
      <c r="C79">
        <v>39</v>
      </c>
      <c r="D79" s="2">
        <f t="shared" ref="D79" si="58">$K$20</f>
        <v>0.1607391851333243</v>
      </c>
      <c r="E79" s="11">
        <f t="shared" si="22"/>
        <v>6.9610309199838536</v>
      </c>
      <c r="F79">
        <f t="shared" si="19"/>
        <v>6.9792467805044947</v>
      </c>
      <c r="G79" s="12">
        <f t="shared" si="20"/>
        <v>2.6168337319615455E-3</v>
      </c>
    </row>
    <row r="80" spans="3:7" x14ac:dyDescent="0.25">
      <c r="C80">
        <v>40</v>
      </c>
      <c r="D80" s="2">
        <f t="shared" ref="D80" si="59">$W$20</f>
        <v>0.19717090617459848</v>
      </c>
      <c r="E80" s="11">
        <f t="shared" si="22"/>
        <v>7.1582018261584519</v>
      </c>
      <c r="F80">
        <f t="shared" si="19"/>
        <v>7.1582018261584555</v>
      </c>
      <c r="G80" s="12">
        <f t="shared" si="20"/>
        <v>4.9631370630228708E-16</v>
      </c>
    </row>
    <row r="81" spans="3:7" x14ac:dyDescent="0.25">
      <c r="C81">
        <v>41</v>
      </c>
      <c r="D81" s="2">
        <f t="shared" ref="D81" si="60">$K$20</f>
        <v>0.1607391851333243</v>
      </c>
      <c r="E81" s="11">
        <f t="shared" si="22"/>
        <v>7.3189410112917761</v>
      </c>
      <c r="F81">
        <f t="shared" si="19"/>
        <v>7.3371568718124172</v>
      </c>
      <c r="G81" s="12">
        <f t="shared" si="20"/>
        <v>2.4888656012580705E-3</v>
      </c>
    </row>
    <row r="82" spans="3:7" x14ac:dyDescent="0.25">
      <c r="C82">
        <v>42</v>
      </c>
      <c r="D82" s="2">
        <f t="shared" ref="D82" si="61">$W$20</f>
        <v>0.19717090617459848</v>
      </c>
      <c r="E82" s="11">
        <f t="shared" si="22"/>
        <v>7.5161119174663744</v>
      </c>
      <c r="F82">
        <f t="shared" si="19"/>
        <v>7.5161119174663789</v>
      </c>
      <c r="G82" s="12">
        <f t="shared" si="20"/>
        <v>5.9084965035986562E-16</v>
      </c>
    </row>
    <row r="83" spans="3:7" x14ac:dyDescent="0.25">
      <c r="C83">
        <v>43</v>
      </c>
      <c r="D83" s="2">
        <f t="shared" ref="D83" si="62">$K$20</f>
        <v>0.1607391851333243</v>
      </c>
      <c r="E83" s="11">
        <f t="shared" si="22"/>
        <v>7.6768511025996986</v>
      </c>
      <c r="F83">
        <f t="shared" si="19"/>
        <v>7.6950669631203397</v>
      </c>
      <c r="G83" s="12">
        <f t="shared" si="20"/>
        <v>2.3728297289070015E-3</v>
      </c>
    </row>
    <row r="84" spans="3:7" x14ac:dyDescent="0.25">
      <c r="C84">
        <v>44</v>
      </c>
      <c r="D84" s="2">
        <f t="shared" ref="D84" si="63">$W$20</f>
        <v>0.19717090617459848</v>
      </c>
      <c r="E84" s="11">
        <f t="shared" si="22"/>
        <v>7.8740220087742969</v>
      </c>
      <c r="F84">
        <f t="shared" si="19"/>
        <v>7.8740220087743014</v>
      </c>
      <c r="G84" s="12">
        <f t="shared" si="20"/>
        <v>5.639928480707808E-16</v>
      </c>
    </row>
    <row r="85" spans="3:7" x14ac:dyDescent="0.25">
      <c r="C85">
        <v>45</v>
      </c>
      <c r="D85" s="2">
        <f t="shared" ref="D85" si="64">$K$20</f>
        <v>0.1607391851333243</v>
      </c>
      <c r="E85" s="11">
        <f t="shared" si="22"/>
        <v>8.034761193907622</v>
      </c>
      <c r="F85">
        <f t="shared" si="19"/>
        <v>8.0529770544282631</v>
      </c>
      <c r="G85" s="12">
        <f t="shared" si="20"/>
        <v>2.2671315401947829E-3</v>
      </c>
    </row>
    <row r="86" spans="3:7" x14ac:dyDescent="0.25">
      <c r="C86">
        <v>46</v>
      </c>
      <c r="D86" s="2">
        <f t="shared" ref="D86" si="65">$W$20</f>
        <v>0.19717090617459848</v>
      </c>
      <c r="E86" s="11">
        <f t="shared" si="22"/>
        <v>8.2319321000822203</v>
      </c>
      <c r="F86">
        <f t="shared" si="19"/>
        <v>8.2319321000822239</v>
      </c>
      <c r="G86" s="12">
        <f t="shared" si="20"/>
        <v>4.3157713591503223E-16</v>
      </c>
    </row>
    <row r="87" spans="3:7" x14ac:dyDescent="0.25">
      <c r="C87">
        <v>47</v>
      </c>
      <c r="D87" s="2">
        <f t="shared" ref="D87" si="66">$K$20</f>
        <v>0.1607391851333243</v>
      </c>
      <c r="E87" s="11">
        <f t="shared" si="22"/>
        <v>8.3926712852155454</v>
      </c>
      <c r="F87">
        <f t="shared" si="19"/>
        <v>8.4108871457361847</v>
      </c>
      <c r="G87" s="12">
        <f t="shared" si="20"/>
        <v>2.1704484664767198E-3</v>
      </c>
    </row>
    <row r="88" spans="3:7" x14ac:dyDescent="0.25">
      <c r="C88">
        <v>48</v>
      </c>
      <c r="D88" s="2">
        <f t="shared" ref="D88" si="67">$W$20</f>
        <v>0.19717090617459848</v>
      </c>
      <c r="E88" s="11">
        <f t="shared" si="22"/>
        <v>8.5898421913901437</v>
      </c>
      <c r="F88">
        <f t="shared" si="19"/>
        <v>8.5898421913901473</v>
      </c>
      <c r="G88" s="12">
        <f t="shared" si="20"/>
        <v>4.1359475525190583E-16</v>
      </c>
    </row>
    <row r="89" spans="3:7" x14ac:dyDescent="0.25">
      <c r="C89">
        <v>49</v>
      </c>
      <c r="D89" s="2">
        <f t="shared" ref="D89" si="68">$K$20</f>
        <v>0.1607391851333243</v>
      </c>
      <c r="E89" s="11">
        <f t="shared" si="22"/>
        <v>8.7505813765234688</v>
      </c>
      <c r="F89">
        <f t="shared" si="19"/>
        <v>8.7687972370441081</v>
      </c>
      <c r="G89" s="12">
        <f t="shared" si="20"/>
        <v>2.081674318178421E-3</v>
      </c>
    </row>
    <row r="90" spans="3:7" x14ac:dyDescent="0.25">
      <c r="C90">
        <v>50</v>
      </c>
      <c r="D90" s="2">
        <f t="shared" ref="D90" si="69">$W$20</f>
        <v>0.19717090617459848</v>
      </c>
      <c r="E90" s="11">
        <f t="shared" si="22"/>
        <v>8.9477522826980671</v>
      </c>
      <c r="F90">
        <f t="shared" si="19"/>
        <v>8.9477522826980689</v>
      </c>
      <c r="G90" s="12">
        <f t="shared" si="20"/>
        <v>1.9852548252091479E-16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9.4499999999999993</v>
      </c>
      <c r="E10" s="3">
        <v>5.87</v>
      </c>
      <c r="F10" s="3">
        <f>D10-E10</f>
        <v>3.5799999999999992</v>
      </c>
      <c r="G10" s="3">
        <f>AVERAGE(F10)</f>
        <v>3.5799999999999992</v>
      </c>
      <c r="H10" s="3">
        <f>G10-$F$20</f>
        <v>-2.9000000000001691E-2</v>
      </c>
      <c r="J10" s="2">
        <f>F10*$C$4/1000</f>
        <v>0.16947492452973983</v>
      </c>
      <c r="K10" s="2">
        <f>F10*$C$5/1000</f>
        <v>0.16742690799455942</v>
      </c>
      <c r="L10" s="2">
        <f>F10*$C$6/1000</f>
        <v>0.16541579221047614</v>
      </c>
      <c r="M10" s="10">
        <f>H10*$C$5/1000</f>
        <v>-1.3562514893414826E-3</v>
      </c>
      <c r="O10" s="4">
        <v>1</v>
      </c>
      <c r="P10" s="3">
        <v>5.88</v>
      </c>
      <c r="Q10" s="3">
        <v>0.53</v>
      </c>
      <c r="R10" s="3">
        <f>P10-Q10</f>
        <v>5.35</v>
      </c>
      <c r="S10" s="3">
        <f>AVERAGE(R10)</f>
        <v>5.35</v>
      </c>
      <c r="T10" s="3">
        <f>S10-$R$20</f>
        <v>1.1760000000000002</v>
      </c>
      <c r="V10" s="2">
        <f>R10*$C$4/1000</f>
        <v>0.25326559950673416</v>
      </c>
      <c r="W10" s="2">
        <f>R10*$C$5/1000</f>
        <v>0.25020501613712098</v>
      </c>
      <c r="X10" s="2">
        <f>R10*$C$6/1000</f>
        <v>0.24719957774470602</v>
      </c>
      <c r="Y10" s="10">
        <f>T10*$C$5/1000</f>
        <v>5.4998336257430717E-2</v>
      </c>
      <c r="Z10" s="2">
        <f>AVERAGE(W10,K10)</f>
        <v>0.20881596206584019</v>
      </c>
      <c r="AA10" s="2">
        <f>Z10</f>
        <v>0.20881596206584019</v>
      </c>
      <c r="AB10" s="10">
        <f>AA10-$Z$20</f>
        <v>2.6821042384044591E-2</v>
      </c>
    </row>
    <row r="11" spans="1:28" x14ac:dyDescent="0.25">
      <c r="C11">
        <v>2</v>
      </c>
      <c r="D11" s="3">
        <v>10.39</v>
      </c>
      <c r="E11" s="3">
        <v>6.92</v>
      </c>
      <c r="F11" s="3">
        <f t="shared" ref="F11:F19" si="2">D11-E11</f>
        <v>3.4700000000000006</v>
      </c>
      <c r="G11" s="3">
        <f>AVERAGE(F10:F11)</f>
        <v>3.5249999999999999</v>
      </c>
      <c r="H11" s="3">
        <f t="shared" ref="H11:H19" si="3">G11-$F$20</f>
        <v>-8.4000000000000963E-2</v>
      </c>
      <c r="I11" s="3">
        <f>STDEVA(F10:F11)</f>
        <v>7.7781745930519189E-2</v>
      </c>
      <c r="J11" s="2">
        <f t="shared" ref="J11:J20" si="4">F11*$C$4/1000</f>
        <v>0.16426759444642389</v>
      </c>
      <c r="K11" s="2">
        <f t="shared" ref="K11:K20" si="5">F11*$C$5/1000</f>
        <v>0.16228250579360934</v>
      </c>
      <c r="L11" s="2">
        <f t="shared" ref="L11:L20" si="6">F11*$C$6/1000</f>
        <v>0.16033318406993086</v>
      </c>
      <c r="M11" s="10">
        <f t="shared" ref="M11:M19" si="7">H11*$C$5/1000</f>
        <v>-3.9284525898165244E-3</v>
      </c>
      <c r="O11" s="4">
        <v>2</v>
      </c>
      <c r="P11" s="3">
        <v>6.92</v>
      </c>
      <c r="Q11" s="3">
        <v>2.82</v>
      </c>
      <c r="R11" s="3">
        <f t="shared" ref="R11:R19" si="8">P11-Q11</f>
        <v>4.0999999999999996</v>
      </c>
      <c r="S11" s="3">
        <f>AVERAGE(R10:R11)</f>
        <v>4.7249999999999996</v>
      </c>
      <c r="T11" s="3">
        <f t="shared" ref="T11:T19" si="9">S11-$R$20</f>
        <v>0.55100000000000016</v>
      </c>
      <c r="U11" s="3">
        <f>STDEVA(R10:R11)</f>
        <v>0.88388347648318444</v>
      </c>
      <c r="V11" s="2">
        <f t="shared" ref="V11:V20" si="10">R11*$C$4/1000</f>
        <v>0.19409139401450656</v>
      </c>
      <c r="W11" s="2">
        <f t="shared" ref="W11:W20" si="11">R11*$C$5/1000</f>
        <v>0.1917459002172329</v>
      </c>
      <c r="X11" s="2">
        <f t="shared" ref="X11:X20" si="12">R11*$C$6/1000</f>
        <v>0.18944266705669061</v>
      </c>
      <c r="Y11" s="10">
        <f t="shared" ref="Y11:Y19" si="13">T11*$C$5/1000</f>
        <v>2.5768778297486673E-2</v>
      </c>
      <c r="Z11" s="2">
        <f t="shared" ref="Z11:Z20" si="14">AVERAGE(W11,K11)</f>
        <v>0.17701420300542112</v>
      </c>
      <c r="AA11" s="2">
        <f>AVERAGE(Z10:Z11)</f>
        <v>0.19291508253563067</v>
      </c>
      <c r="AB11" s="10">
        <f t="shared" ref="AB11:AB19" si="15">AA11-$Z$20</f>
        <v>1.0920162853835069E-2</v>
      </c>
    </row>
    <row r="12" spans="1:28" x14ac:dyDescent="0.25">
      <c r="C12">
        <v>3</v>
      </c>
      <c r="D12" s="3">
        <v>10.23</v>
      </c>
      <c r="E12" s="3">
        <v>6.84</v>
      </c>
      <c r="F12" s="3">
        <f t="shared" si="2"/>
        <v>3.3900000000000006</v>
      </c>
      <c r="G12" s="3">
        <f>AVERAGE(F10:F12)</f>
        <v>3.4800000000000004</v>
      </c>
      <c r="H12" s="3">
        <f t="shared" si="3"/>
        <v>-0.12900000000000045</v>
      </c>
      <c r="I12" s="3">
        <f>STDEVA(F10:F12)</f>
        <v>9.5393920141693844E-2</v>
      </c>
      <c r="J12" s="2">
        <f t="shared" si="4"/>
        <v>0.16048044529492131</v>
      </c>
      <c r="K12" s="2">
        <f t="shared" si="5"/>
        <v>0.15854112237473653</v>
      </c>
      <c r="L12" s="2">
        <f t="shared" si="6"/>
        <v>0.15663674178589787</v>
      </c>
      <c r="M12" s="10">
        <f t="shared" si="7"/>
        <v>-6.032980762932471E-3</v>
      </c>
      <c r="O12" s="4">
        <v>3</v>
      </c>
      <c r="P12" s="3">
        <v>6.85</v>
      </c>
      <c r="Q12" s="3">
        <v>3.32</v>
      </c>
      <c r="R12" s="3">
        <f t="shared" si="8"/>
        <v>3.53</v>
      </c>
      <c r="S12" s="3">
        <f>AVERAGE(R10:R12)</f>
        <v>4.3266666666666662</v>
      </c>
      <c r="T12" s="3">
        <f t="shared" si="9"/>
        <v>0.15266666666666673</v>
      </c>
      <c r="U12" s="3">
        <f>STDEVA(R10:R12)</f>
        <v>0.93093143320726324</v>
      </c>
      <c r="V12" s="2">
        <f t="shared" si="10"/>
        <v>0.16710795631005079</v>
      </c>
      <c r="W12" s="2">
        <f t="shared" si="11"/>
        <v>0.16508854335776393</v>
      </c>
      <c r="X12" s="2">
        <f t="shared" si="12"/>
        <v>0.16310551578295557</v>
      </c>
      <c r="Y12" s="10">
        <f t="shared" si="13"/>
        <v>7.1398066910156668E-3</v>
      </c>
      <c r="Z12" s="2">
        <f t="shared" si="14"/>
        <v>0.16181483286625023</v>
      </c>
      <c r="AA12" s="2">
        <f>AVERAGE(Z10:Z12)</f>
        <v>0.18254833264583717</v>
      </c>
      <c r="AB12" s="10">
        <f t="shared" si="15"/>
        <v>5.5341296404157192E-4</v>
      </c>
    </row>
    <row r="13" spans="1:28" x14ac:dyDescent="0.25">
      <c r="C13">
        <v>4</v>
      </c>
      <c r="D13" s="3">
        <v>5.64</v>
      </c>
      <c r="E13" s="3">
        <v>2.2799999999999998</v>
      </c>
      <c r="F13" s="3">
        <f t="shared" si="2"/>
        <v>3.36</v>
      </c>
      <c r="G13" s="3">
        <f>AVERAGE(F10:F13)</f>
        <v>3.45</v>
      </c>
      <c r="H13" s="3">
        <f t="shared" si="3"/>
        <v>-0.1590000000000007</v>
      </c>
      <c r="I13" s="3">
        <f>STDEVA(F10:F13)</f>
        <v>9.8319208025017105E-2</v>
      </c>
      <c r="J13" s="2">
        <f t="shared" si="4"/>
        <v>0.15906026436310783</v>
      </c>
      <c r="K13" s="2">
        <f t="shared" si="5"/>
        <v>0.15713810359265915</v>
      </c>
      <c r="L13" s="2">
        <f t="shared" si="6"/>
        <v>0.15525057592938549</v>
      </c>
      <c r="M13" s="10">
        <f t="shared" si="7"/>
        <v>-7.4359995450097973E-3</v>
      </c>
      <c r="O13" s="4">
        <v>4</v>
      </c>
      <c r="P13" s="3">
        <v>6.26</v>
      </c>
      <c r="Q13" s="3">
        <v>2.2999999999999998</v>
      </c>
      <c r="R13" s="3">
        <f t="shared" si="8"/>
        <v>3.96</v>
      </c>
      <c r="S13" s="3">
        <f>AVERAGE(R10:R13)</f>
        <v>4.2349999999999994</v>
      </c>
      <c r="T13" s="3">
        <f t="shared" si="9"/>
        <v>6.0999999999999943E-2</v>
      </c>
      <c r="U13" s="3">
        <f>STDEVA(R10:R13)</f>
        <v>0.78189939676832387</v>
      </c>
      <c r="V13" s="2">
        <f t="shared" si="10"/>
        <v>0.18746388299937708</v>
      </c>
      <c r="W13" s="2">
        <f t="shared" si="11"/>
        <v>0.18519847923420546</v>
      </c>
      <c r="X13" s="2">
        <f t="shared" si="12"/>
        <v>0.18297389305963291</v>
      </c>
      <c r="Y13" s="10">
        <f t="shared" si="13"/>
        <v>2.8528048568905355E-3</v>
      </c>
      <c r="Z13" s="2">
        <f t="shared" si="14"/>
        <v>0.17116829141343232</v>
      </c>
      <c r="AA13" s="2">
        <f>AVERAGE(Z10:Z13)</f>
        <v>0.17970332233773595</v>
      </c>
      <c r="AB13" s="10">
        <f t="shared" si="15"/>
        <v>-2.2915973440596482E-3</v>
      </c>
    </row>
    <row r="14" spans="1:28" x14ac:dyDescent="0.25">
      <c r="C14">
        <v>5</v>
      </c>
      <c r="D14" s="3">
        <v>9.74</v>
      </c>
      <c r="E14" s="3">
        <v>6.22</v>
      </c>
      <c r="F14" s="3">
        <f t="shared" si="2"/>
        <v>3.5200000000000005</v>
      </c>
      <c r="G14" s="3">
        <f>AVERAGE(F10:F14)</f>
        <v>3.464</v>
      </c>
      <c r="H14" s="3">
        <f t="shared" si="3"/>
        <v>-0.14500000000000091</v>
      </c>
      <c r="I14" s="3">
        <f>STDEVA(F10:F14)</f>
        <v>9.0719347440333539E-2</v>
      </c>
      <c r="J14" s="2">
        <f t="shared" si="4"/>
        <v>0.16663456266611296</v>
      </c>
      <c r="K14" s="2">
        <f t="shared" si="5"/>
        <v>0.16462087043040485</v>
      </c>
      <c r="L14" s="2">
        <f t="shared" si="6"/>
        <v>0.16264346049745149</v>
      </c>
      <c r="M14" s="10">
        <f t="shared" si="7"/>
        <v>-6.78125744670706E-3</v>
      </c>
      <c r="O14" s="4">
        <v>5</v>
      </c>
      <c r="P14" s="3">
        <v>6.22</v>
      </c>
      <c r="Q14" s="3">
        <v>1.46</v>
      </c>
      <c r="R14" s="3">
        <f t="shared" si="8"/>
        <v>4.76</v>
      </c>
      <c r="S14" s="3">
        <f>AVERAGE(R10:R14)</f>
        <v>4.339999999999999</v>
      </c>
      <c r="T14" s="3">
        <f t="shared" si="9"/>
        <v>0.16599999999999948</v>
      </c>
      <c r="U14" s="3">
        <f>STDEVA(R10:R14)</f>
        <v>0.71669379793605403</v>
      </c>
      <c r="V14" s="2">
        <f t="shared" si="10"/>
        <v>0.22533537451440272</v>
      </c>
      <c r="W14" s="2">
        <f t="shared" si="11"/>
        <v>0.22261231342293381</v>
      </c>
      <c r="X14" s="2">
        <f t="shared" si="12"/>
        <v>0.21993831589996277</v>
      </c>
      <c r="Y14" s="10">
        <f t="shared" si="13"/>
        <v>7.763370594161113E-3</v>
      </c>
      <c r="Z14" s="2">
        <f t="shared" si="14"/>
        <v>0.19361659192666933</v>
      </c>
      <c r="AA14" s="2">
        <f>AVERAGE(Z10:Z14)</f>
        <v>0.18248597625552263</v>
      </c>
      <c r="AB14" s="10">
        <f t="shared" si="15"/>
        <v>4.9105657372702782E-4</v>
      </c>
    </row>
    <row r="15" spans="1:28" x14ac:dyDescent="0.25">
      <c r="C15">
        <v>6</v>
      </c>
      <c r="D15" s="3">
        <v>8.89</v>
      </c>
      <c r="E15" s="3">
        <v>5.4</v>
      </c>
      <c r="F15" s="3">
        <f t="shared" si="2"/>
        <v>3.49</v>
      </c>
      <c r="G15" s="3">
        <f>AVERAGE(F10:F15)</f>
        <v>3.4683333333333337</v>
      </c>
      <c r="H15" s="3">
        <f t="shared" si="3"/>
        <v>-0.14066666666666716</v>
      </c>
      <c r="I15" s="3">
        <f>STDEVA(F10:F15)</f>
        <v>8.1833163611500628E-2</v>
      </c>
      <c r="J15" s="2">
        <f t="shared" si="4"/>
        <v>0.1652143817342995</v>
      </c>
      <c r="K15" s="2">
        <f t="shared" si="5"/>
        <v>0.16321785164832753</v>
      </c>
      <c r="L15" s="2">
        <f t="shared" si="6"/>
        <v>0.1612572946409391</v>
      </c>
      <c r="M15" s="10">
        <f t="shared" si="7"/>
        <v>-6.5785991781847613E-3</v>
      </c>
      <c r="O15" s="4">
        <v>6</v>
      </c>
      <c r="P15" s="3">
        <v>5.39</v>
      </c>
      <c r="Q15" s="3">
        <v>1.33</v>
      </c>
      <c r="R15" s="3">
        <f t="shared" si="8"/>
        <v>4.0599999999999996</v>
      </c>
      <c r="S15" s="3">
        <f>AVERAGE(R10:R15)</f>
        <v>4.2933333333333321</v>
      </c>
      <c r="T15" s="3">
        <f t="shared" si="9"/>
        <v>0.11933333333333263</v>
      </c>
      <c r="U15" s="3">
        <f>STDEVA(R10:R15)</f>
        <v>0.65114258551155513</v>
      </c>
      <c r="V15" s="2">
        <f t="shared" si="10"/>
        <v>0.19219781943875527</v>
      </c>
      <c r="W15" s="2">
        <f t="shared" si="11"/>
        <v>0.18987520850779649</v>
      </c>
      <c r="X15" s="2">
        <f t="shared" si="12"/>
        <v>0.18759444591467411</v>
      </c>
      <c r="Y15" s="10">
        <f t="shared" si="13"/>
        <v>5.5808969331519499E-3</v>
      </c>
      <c r="Z15" s="2">
        <f t="shared" si="14"/>
        <v>0.17654653007806201</v>
      </c>
      <c r="AA15" s="2">
        <f>AVERAGE(Z10:Z15)</f>
        <v>0.18149606855927922</v>
      </c>
      <c r="AB15" s="10">
        <f t="shared" si="15"/>
        <v>-4.9885112251638053E-4</v>
      </c>
    </row>
    <row r="16" spans="1:28" x14ac:dyDescent="0.25">
      <c r="C16">
        <v>7</v>
      </c>
      <c r="D16" s="3">
        <v>8.67</v>
      </c>
      <c r="E16" s="3">
        <v>4.82</v>
      </c>
      <c r="F16" s="3">
        <f t="shared" si="2"/>
        <v>3.8499999999999996</v>
      </c>
      <c r="G16" s="3">
        <f>AVERAGE(F10:F16)</f>
        <v>3.5228571428571436</v>
      </c>
      <c r="H16" s="3">
        <f t="shared" si="3"/>
        <v>-8.6142857142857299E-2</v>
      </c>
      <c r="I16" s="3">
        <f>STDEVA(F10:F16)</f>
        <v>0.16245145795121724</v>
      </c>
      <c r="J16" s="2">
        <f t="shared" si="4"/>
        <v>0.18225655291606102</v>
      </c>
      <c r="K16" s="2">
        <f t="shared" si="5"/>
        <v>0.18005407703325529</v>
      </c>
      <c r="L16" s="2">
        <f t="shared" si="6"/>
        <v>0.17789128491908751</v>
      </c>
      <c r="M16" s="10">
        <f t="shared" si="7"/>
        <v>-4.0286682171077233E-3</v>
      </c>
      <c r="O16" s="4">
        <v>7</v>
      </c>
      <c r="P16" s="3">
        <v>4.83</v>
      </c>
      <c r="Q16" s="3">
        <v>0.51</v>
      </c>
      <c r="R16" s="3">
        <f t="shared" si="8"/>
        <v>4.32</v>
      </c>
      <c r="S16" s="3">
        <f>AVERAGE(R10:R16)</f>
        <v>4.2971428571428563</v>
      </c>
      <c r="T16" s="3">
        <f t="shared" si="9"/>
        <v>0.12314285714285678</v>
      </c>
      <c r="U16" s="3">
        <f>STDEVA(R10:R16)</f>
        <v>0.59449458325859728</v>
      </c>
      <c r="V16" s="2">
        <f t="shared" si="10"/>
        <v>0.20450605418113862</v>
      </c>
      <c r="W16" s="2">
        <f t="shared" si="11"/>
        <v>0.20203470461913323</v>
      </c>
      <c r="X16" s="2">
        <f t="shared" si="12"/>
        <v>0.19960788333778134</v>
      </c>
      <c r="Y16" s="10">
        <f t="shared" si="13"/>
        <v>5.7590580483363862E-3</v>
      </c>
      <c r="Z16" s="2">
        <f t="shared" si="14"/>
        <v>0.19104439082619426</v>
      </c>
      <c r="AA16" s="2">
        <f>AVERAGE(Z10:Z16)</f>
        <v>0.18286011459740995</v>
      </c>
      <c r="AB16" s="10">
        <f t="shared" si="15"/>
        <v>8.6519491561434791E-4</v>
      </c>
    </row>
    <row r="17" spans="3:28" x14ac:dyDescent="0.25">
      <c r="C17">
        <v>8</v>
      </c>
      <c r="D17" s="3">
        <v>8</v>
      </c>
      <c r="E17" s="3">
        <v>4.1500000000000004</v>
      </c>
      <c r="F17" s="3">
        <f t="shared" si="2"/>
        <v>3.8499999999999996</v>
      </c>
      <c r="G17" s="3">
        <f>AVERAGE(F10:F17)</f>
        <v>3.5637500000000006</v>
      </c>
      <c r="H17" s="3">
        <f t="shared" si="3"/>
        <v>-4.5250000000000234E-2</v>
      </c>
      <c r="I17" s="3">
        <f>STDEVA(F10:F17)</f>
        <v>0.18973195378141808</v>
      </c>
      <c r="J17" s="2">
        <f t="shared" si="4"/>
        <v>0.18225655291606102</v>
      </c>
      <c r="K17" s="2">
        <f t="shared" si="5"/>
        <v>0.18005407703325529</v>
      </c>
      <c r="L17" s="2">
        <f t="shared" si="6"/>
        <v>0.17789128491908751</v>
      </c>
      <c r="M17" s="10">
        <f t="shared" si="7"/>
        <v>-2.1162199962999595E-3</v>
      </c>
      <c r="O17" s="4">
        <v>8</v>
      </c>
      <c r="P17" s="3">
        <v>4.74</v>
      </c>
      <c r="Q17" s="3">
        <v>0.52</v>
      </c>
      <c r="R17" s="3">
        <f t="shared" si="8"/>
        <v>4.2200000000000006</v>
      </c>
      <c r="S17" s="3">
        <f>AVERAGE(R10:R17)</f>
        <v>4.2874999999999996</v>
      </c>
      <c r="T17" s="3">
        <f t="shared" si="9"/>
        <v>0.11350000000000016</v>
      </c>
      <c r="U17" s="3">
        <f>STDEVA(R10:R17)</f>
        <v>0.55107038700022071</v>
      </c>
      <c r="V17" s="2">
        <f t="shared" si="10"/>
        <v>0.19977211774176046</v>
      </c>
      <c r="W17" s="2">
        <f t="shared" si="11"/>
        <v>0.1973579753455422</v>
      </c>
      <c r="X17" s="2">
        <f t="shared" si="12"/>
        <v>0.19498733048274014</v>
      </c>
      <c r="Y17" s="10">
        <f t="shared" si="13"/>
        <v>5.3080877255258455E-3</v>
      </c>
      <c r="Z17" s="2">
        <f t="shared" si="14"/>
        <v>0.18870602618939875</v>
      </c>
      <c r="AA17" s="2">
        <f>AVERAGE(Z10:Z17)</f>
        <v>0.18359085354640853</v>
      </c>
      <c r="AB17" s="10">
        <f t="shared" si="15"/>
        <v>1.5959338646129306E-3</v>
      </c>
    </row>
    <row r="18" spans="3:28" x14ac:dyDescent="0.25">
      <c r="C18">
        <v>9</v>
      </c>
      <c r="D18" s="3">
        <v>9.64</v>
      </c>
      <c r="E18" s="3">
        <v>5.52</v>
      </c>
      <c r="F18" s="3">
        <f t="shared" si="2"/>
        <v>4.120000000000001</v>
      </c>
      <c r="G18" s="3">
        <f>AVERAGE(F10:F18)</f>
        <v>3.6255555555555565</v>
      </c>
      <c r="H18" s="3">
        <f t="shared" si="3"/>
        <v>1.6555555555555657E-2</v>
      </c>
      <c r="I18" s="3">
        <f>STDEVA(F10:F18)</f>
        <v>0.25666666666666671</v>
      </c>
      <c r="J18" s="2">
        <f t="shared" si="4"/>
        <v>0.19503818130238226</v>
      </c>
      <c r="K18" s="2">
        <f t="shared" si="5"/>
        <v>0.19268124607195117</v>
      </c>
      <c r="L18" s="2">
        <f t="shared" si="6"/>
        <v>0.19036677762769894</v>
      </c>
      <c r="M18" s="10">
        <f t="shared" si="7"/>
        <v>7.7425851307230025E-4</v>
      </c>
      <c r="O18" s="4">
        <v>9</v>
      </c>
      <c r="P18" s="3">
        <v>5.52</v>
      </c>
      <c r="Q18" s="3">
        <v>2.34</v>
      </c>
      <c r="R18" s="3">
        <f t="shared" si="8"/>
        <v>3.1799999999999997</v>
      </c>
      <c r="S18" s="3">
        <f>AVERAGE(R10:R18)</f>
        <v>4.1644444444444444</v>
      </c>
      <c r="T18" s="3">
        <f t="shared" si="9"/>
        <v>-9.5555555555550953E-3</v>
      </c>
      <c r="U18" s="3">
        <f>STDEVA(R10:R18)</f>
        <v>0.63403688991870277</v>
      </c>
      <c r="V18" s="2">
        <f t="shared" si="10"/>
        <v>0.15053917877222706</v>
      </c>
      <c r="W18" s="2">
        <f t="shared" si="11"/>
        <v>0.14871999090019525</v>
      </c>
      <c r="X18" s="2">
        <f t="shared" si="12"/>
        <v>0.14693358079031124</v>
      </c>
      <c r="Y18" s="10">
        <f t="shared" si="13"/>
        <v>-4.4688746392090075E-4</v>
      </c>
      <c r="Z18" s="2">
        <f t="shared" si="14"/>
        <v>0.17070061848607321</v>
      </c>
      <c r="AA18" s="2">
        <f>AVERAGE(Z10:Z18)</f>
        <v>0.18215860520637125</v>
      </c>
      <c r="AB18" s="10">
        <f t="shared" si="15"/>
        <v>1.6368552457565744E-4</v>
      </c>
    </row>
    <row r="19" spans="3:28" x14ac:dyDescent="0.25">
      <c r="C19" s="5">
        <v>10</v>
      </c>
      <c r="D19" s="6">
        <v>9.7100000000000009</v>
      </c>
      <c r="E19" s="6">
        <v>6.25</v>
      </c>
      <c r="F19" s="6">
        <f t="shared" si="2"/>
        <v>3.4600000000000009</v>
      </c>
      <c r="G19" s="6">
        <f>AVERAGE(F10:F19)</f>
        <v>3.6090000000000009</v>
      </c>
      <c r="H19" s="6">
        <f t="shared" si="3"/>
        <v>0</v>
      </c>
      <c r="I19" s="6">
        <f>STDEVA(F10:F19)</f>
        <v>0.24758612418487608</v>
      </c>
      <c r="J19" s="7">
        <f t="shared" si="4"/>
        <v>0.16379420080248608</v>
      </c>
      <c r="K19" s="7">
        <f t="shared" si="5"/>
        <v>0.16181483286625023</v>
      </c>
      <c r="L19" s="7">
        <f t="shared" si="6"/>
        <v>0.15987112878442675</v>
      </c>
      <c r="M19" s="10">
        <f t="shared" si="7"/>
        <v>0</v>
      </c>
      <c r="O19" s="8">
        <v>10</v>
      </c>
      <c r="P19" s="6">
        <v>6.29</v>
      </c>
      <c r="Q19" s="6">
        <v>2.0299999999999998</v>
      </c>
      <c r="R19" s="6">
        <f t="shared" si="8"/>
        <v>4.26</v>
      </c>
      <c r="S19" s="6">
        <f>AVERAGE(R10:R19)</f>
        <v>4.1739999999999995</v>
      </c>
      <c r="T19" s="6">
        <f t="shared" si="9"/>
        <v>0</v>
      </c>
      <c r="U19" s="6">
        <f>STDEVA(R10:R19)</f>
        <v>0.59853896188042444</v>
      </c>
      <c r="V19" s="7">
        <f t="shared" si="10"/>
        <v>0.20166569231751169</v>
      </c>
      <c r="W19" s="7">
        <f t="shared" si="11"/>
        <v>0.19922866705497858</v>
      </c>
      <c r="X19" s="7">
        <f t="shared" si="12"/>
        <v>0.19683555162475658</v>
      </c>
      <c r="Y19" s="10">
        <f t="shared" si="13"/>
        <v>0</v>
      </c>
      <c r="Z19" s="7">
        <f t="shared" si="14"/>
        <v>0.1805217499606144</v>
      </c>
      <c r="AA19" s="2">
        <f>AVERAGE(Z10:Z19)</f>
        <v>0.18199491968179557</v>
      </c>
      <c r="AB19" s="10">
        <f t="shared" si="15"/>
        <v>0</v>
      </c>
    </row>
    <row r="20" spans="3:28" x14ac:dyDescent="0.25">
      <c r="F20" s="9">
        <f>AVERAGE(F10:F19)</f>
        <v>3.6090000000000009</v>
      </c>
      <c r="G20" s="9">
        <f>F20*46.7672</f>
        <v>168.78282480000004</v>
      </c>
      <c r="J20" s="10">
        <f t="shared" si="4"/>
        <v>0.17084776609715963</v>
      </c>
      <c r="K20" s="2">
        <f t="shared" si="5"/>
        <v>0.16878315948390091</v>
      </c>
      <c r="L20" s="10">
        <f t="shared" si="6"/>
        <v>0.16675575253843819</v>
      </c>
      <c r="Q20" t="s">
        <v>17</v>
      </c>
      <c r="R20" s="9">
        <f>AVERAGE(R10:R19)</f>
        <v>4.1739999999999995</v>
      </c>
      <c r="S20" s="9">
        <f>R20*46.7672</f>
        <v>195.2062928</v>
      </c>
      <c r="V20" s="10">
        <f t="shared" si="10"/>
        <v>0.19759450697964642</v>
      </c>
      <c r="W20" s="2">
        <f t="shared" si="11"/>
        <v>0.19520667987969026</v>
      </c>
      <c r="X20" s="10">
        <f t="shared" si="12"/>
        <v>0.19286187616942113</v>
      </c>
      <c r="Z20" s="2">
        <f t="shared" si="14"/>
        <v>0.1819949196817956</v>
      </c>
    </row>
    <row r="21" spans="3:28" x14ac:dyDescent="0.25">
      <c r="F21" s="3">
        <f>STDEVA(F10:F19)</f>
        <v>0.24758612418487608</v>
      </c>
      <c r="J21" s="10">
        <f>STDEVA(J10:J19)</f>
        <v>1.1720569751632031E-2</v>
      </c>
      <c r="K21" s="2">
        <f t="shared" ref="K21:L21" si="16">STDEVA(K10:K19)</f>
        <v>1.1578932747103589E-2</v>
      </c>
      <c r="L21" s="10">
        <f t="shared" si="16"/>
        <v>1.1439847729710234E-2</v>
      </c>
      <c r="Q21" s="10">
        <f>L21*$C$5/1000</f>
        <v>5.3501070762959927E-4</v>
      </c>
      <c r="R21" s="3">
        <f>STDEVA(R10:R19)</f>
        <v>0.59853896188042444</v>
      </c>
      <c r="V21" s="10">
        <f>STDEVA(V10:V19)</f>
        <v>2.8334454020333369E-2</v>
      </c>
      <c r="W21" s="2">
        <f t="shared" ref="W21:X21" si="17">STDEVA(W10:W19)</f>
        <v>2.7992046844109511E-2</v>
      </c>
      <c r="X21" s="10">
        <f t="shared" si="17"/>
        <v>2.7655809091699797E-2</v>
      </c>
      <c r="Z21" s="2">
        <f t="shared" ref="Z21" si="18">STDEVA(Z10:Z19)</f>
        <v>1.3703362113159761E-2</v>
      </c>
    </row>
    <row r="22" spans="3:28" x14ac:dyDescent="0.25">
      <c r="Q22" s="10">
        <f t="shared" ref="Q22:Q30" si="19">L22*$C$5/1000</f>
        <v>0</v>
      </c>
    </row>
    <row r="23" spans="3:28" x14ac:dyDescent="0.25">
      <c r="Q23" s="10">
        <f t="shared" si="19"/>
        <v>0</v>
      </c>
    </row>
    <row r="24" spans="3:28" x14ac:dyDescent="0.25">
      <c r="Q24" s="10">
        <f t="shared" si="19"/>
        <v>0</v>
      </c>
    </row>
    <row r="25" spans="3:28" x14ac:dyDescent="0.25">
      <c r="Q25" s="10">
        <f t="shared" si="19"/>
        <v>0</v>
      </c>
    </row>
    <row r="26" spans="3:28" x14ac:dyDescent="0.25">
      <c r="Q26" s="10">
        <f t="shared" si="19"/>
        <v>0</v>
      </c>
    </row>
    <row r="27" spans="3:28" x14ac:dyDescent="0.25">
      <c r="Q27" s="10">
        <f t="shared" si="19"/>
        <v>0</v>
      </c>
    </row>
    <row r="28" spans="3:28" x14ac:dyDescent="0.25">
      <c r="Q28" s="10">
        <f t="shared" si="19"/>
        <v>0</v>
      </c>
    </row>
    <row r="29" spans="3:28" x14ac:dyDescent="0.25">
      <c r="Q29" s="10">
        <f t="shared" si="19"/>
        <v>0</v>
      </c>
    </row>
    <row r="30" spans="3:28" x14ac:dyDescent="0.25">
      <c r="Q30" s="10">
        <f t="shared" si="19"/>
        <v>0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0.16878315948390091</v>
      </c>
      <c r="E41" s="11">
        <f>$K$20</f>
        <v>0.16878315948390091</v>
      </c>
      <c r="F41">
        <f>C41*AVERAGE($K$20,$W$20)</f>
        <v>0.1819949196817956</v>
      </c>
      <c r="G41" s="12">
        <f>(F41-E41)/E41</f>
        <v>7.8276530894984639E-2</v>
      </c>
    </row>
    <row r="42" spans="3:7" x14ac:dyDescent="0.25">
      <c r="C42">
        <v>2</v>
      </c>
      <c r="D42" s="2">
        <f>$W$20</f>
        <v>0.19520667987969026</v>
      </c>
      <c r="E42" s="11">
        <f>SUM(D42,E41)</f>
        <v>0.36398983936359119</v>
      </c>
      <c r="F42">
        <f t="shared" ref="F42:F90" si="20">C42*AVERAGE($K$20,$W$20)</f>
        <v>0.36398983936359119</v>
      </c>
      <c r="G42" s="12">
        <f t="shared" ref="G42:G90" si="21">(F42-E42)/E42</f>
        <v>0</v>
      </c>
    </row>
    <row r="43" spans="3:7" x14ac:dyDescent="0.25">
      <c r="C43">
        <v>3</v>
      </c>
      <c r="D43" s="2">
        <f t="shared" ref="D43" si="22">$K$20</f>
        <v>0.16878315948390091</v>
      </c>
      <c r="E43" s="11">
        <f t="shared" ref="E43:E90" si="23">SUM(D43,E42)</f>
        <v>0.53277299884749207</v>
      </c>
      <c r="F43">
        <f t="shared" si="20"/>
        <v>0.54598475904538679</v>
      </c>
      <c r="G43" s="12">
        <f t="shared" si="21"/>
        <v>2.4798103932584289E-2</v>
      </c>
    </row>
    <row r="44" spans="3:7" x14ac:dyDescent="0.25">
      <c r="C44">
        <v>4</v>
      </c>
      <c r="D44" s="2">
        <f t="shared" ref="D44" si="24">$W$20</f>
        <v>0.19520667987969026</v>
      </c>
      <c r="E44" s="11">
        <f t="shared" si="23"/>
        <v>0.72797967872718239</v>
      </c>
      <c r="F44">
        <f t="shared" si="20"/>
        <v>0.72797967872718239</v>
      </c>
      <c r="G44" s="12">
        <f t="shared" si="21"/>
        <v>0</v>
      </c>
    </row>
    <row r="45" spans="3:7" x14ac:dyDescent="0.25">
      <c r="C45">
        <v>5</v>
      </c>
      <c r="D45" s="2">
        <f t="shared" ref="D45" si="25">$K$20</f>
        <v>0.16878315948390091</v>
      </c>
      <c r="E45" s="11">
        <f t="shared" si="23"/>
        <v>0.89676283821108327</v>
      </c>
      <c r="F45">
        <f t="shared" si="20"/>
        <v>0.90997459840897799</v>
      </c>
      <c r="G45" s="12">
        <f t="shared" si="21"/>
        <v>1.4732724902216438E-2</v>
      </c>
    </row>
    <row r="46" spans="3:7" x14ac:dyDescent="0.25">
      <c r="C46">
        <v>6</v>
      </c>
      <c r="D46" s="2">
        <f t="shared" ref="D46" si="26">$W$20</f>
        <v>0.19520667987969026</v>
      </c>
      <c r="E46" s="11">
        <f t="shared" si="23"/>
        <v>1.0919695180907736</v>
      </c>
      <c r="F46">
        <f t="shared" si="20"/>
        <v>1.0919695180907736</v>
      </c>
      <c r="G46" s="12">
        <f t="shared" si="21"/>
        <v>0</v>
      </c>
    </row>
    <row r="47" spans="3:7" x14ac:dyDescent="0.25">
      <c r="C47">
        <v>7</v>
      </c>
      <c r="D47" s="2">
        <f t="shared" ref="D47" si="27">$K$20</f>
        <v>0.16878315948390091</v>
      </c>
      <c r="E47" s="11">
        <f t="shared" si="23"/>
        <v>1.2607526775746745</v>
      </c>
      <c r="F47">
        <f t="shared" si="20"/>
        <v>1.2739644377725692</v>
      </c>
      <c r="G47" s="12">
        <f t="shared" si="21"/>
        <v>1.0479264040359084E-2</v>
      </c>
    </row>
    <row r="48" spans="3:7" x14ac:dyDescent="0.25">
      <c r="C48">
        <v>8</v>
      </c>
      <c r="D48" s="2">
        <f t="shared" ref="D48" si="28">$W$20</f>
        <v>0.19520667987969026</v>
      </c>
      <c r="E48" s="11">
        <f t="shared" si="23"/>
        <v>1.4559593574543648</v>
      </c>
      <c r="F48">
        <f t="shared" si="20"/>
        <v>1.4559593574543648</v>
      </c>
      <c r="G48" s="12">
        <f t="shared" si="21"/>
        <v>0</v>
      </c>
    </row>
    <row r="49" spans="3:7" x14ac:dyDescent="0.25">
      <c r="C49">
        <v>9</v>
      </c>
      <c r="D49" s="2">
        <f t="shared" ref="D49" si="29">$K$20</f>
        <v>0.16878315948390091</v>
      </c>
      <c r="E49" s="11">
        <f t="shared" si="23"/>
        <v>1.6247425169382657</v>
      </c>
      <c r="F49">
        <f t="shared" si="20"/>
        <v>1.6379542771361604</v>
      </c>
      <c r="G49" s="12">
        <f t="shared" si="21"/>
        <v>8.1316024294061824E-3</v>
      </c>
    </row>
    <row r="50" spans="3:7" x14ac:dyDescent="0.25">
      <c r="C50">
        <v>10</v>
      </c>
      <c r="D50" s="2">
        <f t="shared" ref="D50" si="30">$W$20</f>
        <v>0.19520667987969026</v>
      </c>
      <c r="E50" s="11">
        <f t="shared" si="23"/>
        <v>1.819949196817956</v>
      </c>
      <c r="F50">
        <f t="shared" si="20"/>
        <v>1.819949196817956</v>
      </c>
      <c r="G50" s="12">
        <f t="shared" si="21"/>
        <v>0</v>
      </c>
    </row>
    <row r="51" spans="3:7" x14ac:dyDescent="0.25">
      <c r="C51">
        <v>11</v>
      </c>
      <c r="D51" s="2">
        <f t="shared" ref="D51" si="31">$K$20</f>
        <v>0.16878315948390091</v>
      </c>
      <c r="E51" s="11">
        <f t="shared" si="23"/>
        <v>1.9887323563018569</v>
      </c>
      <c r="F51">
        <f t="shared" si="20"/>
        <v>2.0019441164997516</v>
      </c>
      <c r="G51" s="12">
        <f t="shared" si="21"/>
        <v>6.6433073088138514E-3</v>
      </c>
    </row>
    <row r="52" spans="3:7" x14ac:dyDescent="0.25">
      <c r="C52">
        <v>12</v>
      </c>
      <c r="D52" s="2">
        <f t="shared" ref="D52" si="32">$W$20</f>
        <v>0.19520667987969026</v>
      </c>
      <c r="E52" s="11">
        <f t="shared" si="23"/>
        <v>2.1839390361815472</v>
      </c>
      <c r="F52">
        <f t="shared" si="20"/>
        <v>2.1839390361815472</v>
      </c>
      <c r="G52" s="12">
        <f t="shared" si="21"/>
        <v>0</v>
      </c>
    </row>
    <row r="53" spans="3:7" x14ac:dyDescent="0.25">
      <c r="C53">
        <v>13</v>
      </c>
      <c r="D53" s="2">
        <f t="shared" ref="D53" si="33">$K$20</f>
        <v>0.16878315948390091</v>
      </c>
      <c r="E53" s="11">
        <f t="shared" si="23"/>
        <v>2.3527221956654483</v>
      </c>
      <c r="F53">
        <f t="shared" si="20"/>
        <v>2.3659339558633428</v>
      </c>
      <c r="G53" s="12">
        <f t="shared" si="21"/>
        <v>5.6155207028841993E-3</v>
      </c>
    </row>
    <row r="54" spans="3:7" x14ac:dyDescent="0.25">
      <c r="C54">
        <v>14</v>
      </c>
      <c r="D54" s="2">
        <f t="shared" ref="D54" si="34">$W$20</f>
        <v>0.19520667987969026</v>
      </c>
      <c r="E54" s="11">
        <f t="shared" si="23"/>
        <v>2.5479288755451384</v>
      </c>
      <c r="F54">
        <f t="shared" si="20"/>
        <v>2.5479288755451384</v>
      </c>
      <c r="G54" s="12">
        <f t="shared" si="21"/>
        <v>0</v>
      </c>
    </row>
    <row r="55" spans="3:7" x14ac:dyDescent="0.25">
      <c r="C55">
        <v>15</v>
      </c>
      <c r="D55" s="2">
        <f t="shared" ref="D55" si="35">$K$20</f>
        <v>0.16878315948390091</v>
      </c>
      <c r="E55" s="11">
        <f t="shared" si="23"/>
        <v>2.7167120350290395</v>
      </c>
      <c r="F55">
        <f t="shared" si="20"/>
        <v>2.729923795226934</v>
      </c>
      <c r="G55" s="12">
        <f t="shared" si="21"/>
        <v>4.8631433981751668E-3</v>
      </c>
    </row>
    <row r="56" spans="3:7" x14ac:dyDescent="0.25">
      <c r="C56">
        <v>16</v>
      </c>
      <c r="D56" s="2">
        <f t="shared" ref="D56" si="36">$W$20</f>
        <v>0.19520667987969026</v>
      </c>
      <c r="E56" s="11">
        <f t="shared" si="23"/>
        <v>2.9119187149087296</v>
      </c>
      <c r="F56">
        <f t="shared" si="20"/>
        <v>2.9119187149087296</v>
      </c>
      <c r="G56" s="12">
        <f t="shared" si="21"/>
        <v>0</v>
      </c>
    </row>
    <row r="57" spans="3:7" x14ac:dyDescent="0.25">
      <c r="C57">
        <v>17</v>
      </c>
      <c r="D57" s="2">
        <f t="shared" ref="D57" si="37">$K$20</f>
        <v>0.16878315948390091</v>
      </c>
      <c r="E57" s="11">
        <f t="shared" si="23"/>
        <v>3.0807018743926307</v>
      </c>
      <c r="F57">
        <f t="shared" si="20"/>
        <v>3.0939136345905252</v>
      </c>
      <c r="G57" s="12">
        <f t="shared" si="21"/>
        <v>4.2885552502542074E-3</v>
      </c>
    </row>
    <row r="58" spans="3:7" x14ac:dyDescent="0.25">
      <c r="C58">
        <v>18</v>
      </c>
      <c r="D58" s="2">
        <f t="shared" ref="D58" si="38">$W$20</f>
        <v>0.19520667987969026</v>
      </c>
      <c r="E58" s="11">
        <f t="shared" si="23"/>
        <v>3.2759085542723207</v>
      </c>
      <c r="F58">
        <f t="shared" si="20"/>
        <v>3.2759085542723207</v>
      </c>
      <c r="G58" s="12">
        <f t="shared" si="21"/>
        <v>0</v>
      </c>
    </row>
    <row r="59" spans="3:7" x14ac:dyDescent="0.25">
      <c r="C59">
        <v>19</v>
      </c>
      <c r="D59" s="2">
        <f t="shared" ref="D59" si="39">$K$20</f>
        <v>0.16878315948390091</v>
      </c>
      <c r="E59" s="11">
        <f t="shared" si="23"/>
        <v>3.4446917137562219</v>
      </c>
      <c r="F59">
        <f t="shared" si="20"/>
        <v>3.4579034739541163</v>
      </c>
      <c r="G59" s="12">
        <f t="shared" si="21"/>
        <v>3.8353969805582089E-3</v>
      </c>
    </row>
    <row r="60" spans="3:7" x14ac:dyDescent="0.25">
      <c r="C60">
        <v>20</v>
      </c>
      <c r="D60" s="2">
        <f t="shared" ref="D60" si="40">$W$20</f>
        <v>0.19520667987969026</v>
      </c>
      <c r="E60" s="11">
        <f t="shared" si="23"/>
        <v>3.6398983936359119</v>
      </c>
      <c r="F60">
        <f t="shared" si="20"/>
        <v>3.6398983936359119</v>
      </c>
      <c r="G60" s="12">
        <f t="shared" si="21"/>
        <v>0</v>
      </c>
    </row>
    <row r="61" spans="3:7" x14ac:dyDescent="0.25">
      <c r="C61">
        <v>21</v>
      </c>
      <c r="D61" s="2">
        <f t="shared" ref="D61" si="41">$K$20</f>
        <v>0.16878315948390091</v>
      </c>
      <c r="E61" s="11">
        <f t="shared" si="23"/>
        <v>3.808681553119813</v>
      </c>
      <c r="F61">
        <f t="shared" si="20"/>
        <v>3.8218933133177075</v>
      </c>
      <c r="G61" s="12">
        <f t="shared" si="21"/>
        <v>3.4688539888750531E-3</v>
      </c>
    </row>
    <row r="62" spans="3:7" x14ac:dyDescent="0.25">
      <c r="C62">
        <v>22</v>
      </c>
      <c r="D62" s="2">
        <f t="shared" ref="D62" si="42">$W$20</f>
        <v>0.19520667987969026</v>
      </c>
      <c r="E62" s="11">
        <f t="shared" si="23"/>
        <v>4.0038882329995031</v>
      </c>
      <c r="F62">
        <f t="shared" si="20"/>
        <v>4.0038882329995031</v>
      </c>
      <c r="G62" s="12">
        <f t="shared" si="21"/>
        <v>0</v>
      </c>
    </row>
    <row r="63" spans="3:7" x14ac:dyDescent="0.25">
      <c r="C63">
        <v>23</v>
      </c>
      <c r="D63" s="2">
        <f t="shared" ref="D63" si="43">$K$20</f>
        <v>0.16878315948390091</v>
      </c>
      <c r="E63" s="11">
        <f t="shared" si="23"/>
        <v>4.1726713924834042</v>
      </c>
      <c r="F63">
        <f t="shared" si="20"/>
        <v>4.1858831526812992</v>
      </c>
      <c r="G63" s="12">
        <f t="shared" si="21"/>
        <v>3.1662594427383935E-3</v>
      </c>
    </row>
    <row r="64" spans="3:7" x14ac:dyDescent="0.25">
      <c r="C64">
        <v>24</v>
      </c>
      <c r="D64" s="2">
        <f t="shared" ref="D64" si="44">$W$20</f>
        <v>0.19520667987969026</v>
      </c>
      <c r="E64" s="11">
        <f t="shared" si="23"/>
        <v>4.3678780723630943</v>
      </c>
      <c r="F64">
        <f t="shared" si="20"/>
        <v>4.3678780723630943</v>
      </c>
      <c r="G64" s="12">
        <f t="shared" si="21"/>
        <v>0</v>
      </c>
    </row>
    <row r="65" spans="3:7" x14ac:dyDescent="0.25">
      <c r="C65">
        <v>25</v>
      </c>
      <c r="D65" s="2">
        <f t="shared" ref="D65" si="45">$K$20</f>
        <v>0.16878315948390091</v>
      </c>
      <c r="E65" s="11">
        <f t="shared" si="23"/>
        <v>4.5366612318469954</v>
      </c>
      <c r="F65">
        <f t="shared" si="20"/>
        <v>4.5498729920448895</v>
      </c>
      <c r="G65" s="12">
        <f t="shared" si="21"/>
        <v>2.9122210195349305E-3</v>
      </c>
    </row>
    <row r="66" spans="3:7" x14ac:dyDescent="0.25">
      <c r="C66">
        <v>26</v>
      </c>
      <c r="D66" s="2">
        <f t="shared" ref="D66" si="46">$W$20</f>
        <v>0.19520667987969026</v>
      </c>
      <c r="E66" s="11">
        <f t="shared" si="23"/>
        <v>4.7318679117266855</v>
      </c>
      <c r="F66">
        <f t="shared" si="20"/>
        <v>4.7318679117266855</v>
      </c>
      <c r="G66" s="12">
        <f t="shared" si="21"/>
        <v>0</v>
      </c>
    </row>
    <row r="67" spans="3:7" x14ac:dyDescent="0.25">
      <c r="C67">
        <v>27</v>
      </c>
      <c r="D67" s="2">
        <f t="shared" ref="D67" si="47">$K$20</f>
        <v>0.16878315948390091</v>
      </c>
      <c r="E67" s="11">
        <f t="shared" si="23"/>
        <v>4.9006510712105866</v>
      </c>
      <c r="F67">
        <f t="shared" si="20"/>
        <v>4.9138628314084816</v>
      </c>
      <c r="G67" s="12">
        <f t="shared" si="21"/>
        <v>2.6959193800817358E-3</v>
      </c>
    </row>
    <row r="68" spans="3:7" x14ac:dyDescent="0.25">
      <c r="C68">
        <v>28</v>
      </c>
      <c r="D68" s="2">
        <f t="shared" ref="D68" si="48">$W$20</f>
        <v>0.19520667987969026</v>
      </c>
      <c r="E68" s="11">
        <f t="shared" si="23"/>
        <v>5.0958577510902767</v>
      </c>
      <c r="F68">
        <f t="shared" si="20"/>
        <v>5.0958577510902767</v>
      </c>
      <c r="G68" s="12">
        <f t="shared" si="21"/>
        <v>0</v>
      </c>
    </row>
    <row r="69" spans="3:7" x14ac:dyDescent="0.25">
      <c r="C69">
        <v>29</v>
      </c>
      <c r="D69" s="2">
        <f t="shared" ref="D69" si="49">$K$20</f>
        <v>0.16878315948390091</v>
      </c>
      <c r="E69" s="11">
        <f t="shared" si="23"/>
        <v>5.2646409105741778</v>
      </c>
      <c r="F69">
        <f t="shared" si="20"/>
        <v>5.2778526707720719</v>
      </c>
      <c r="G69" s="12">
        <f t="shared" si="21"/>
        <v>2.5095273205353597E-3</v>
      </c>
    </row>
    <row r="70" spans="3:7" x14ac:dyDescent="0.25">
      <c r="C70">
        <v>30</v>
      </c>
      <c r="D70" s="2">
        <f t="shared" ref="D70" si="50">$W$20</f>
        <v>0.19520667987969026</v>
      </c>
      <c r="E70" s="11">
        <f t="shared" si="23"/>
        <v>5.4598475904538679</v>
      </c>
      <c r="F70">
        <f t="shared" si="20"/>
        <v>5.4598475904538679</v>
      </c>
      <c r="G70" s="12">
        <f t="shared" si="21"/>
        <v>0</v>
      </c>
    </row>
    <row r="71" spans="3:7" x14ac:dyDescent="0.25">
      <c r="C71">
        <v>31</v>
      </c>
      <c r="D71" s="2">
        <f t="shared" ref="D71" si="51">$K$20</f>
        <v>0.16878315948390091</v>
      </c>
      <c r="E71" s="11">
        <f t="shared" si="23"/>
        <v>5.628630749937769</v>
      </c>
      <c r="F71">
        <f t="shared" si="20"/>
        <v>5.641842510135664</v>
      </c>
      <c r="G71" s="12">
        <f t="shared" si="21"/>
        <v>2.3472423018761732E-3</v>
      </c>
    </row>
    <row r="72" spans="3:7" x14ac:dyDescent="0.25">
      <c r="C72">
        <v>32</v>
      </c>
      <c r="D72" s="2">
        <f t="shared" ref="D72" si="52">$W$20</f>
        <v>0.19520667987969026</v>
      </c>
      <c r="E72" s="11">
        <f t="shared" si="23"/>
        <v>5.8238374298174591</v>
      </c>
      <c r="F72">
        <f t="shared" si="20"/>
        <v>5.8238374298174591</v>
      </c>
      <c r="G72" s="12">
        <f t="shared" si="21"/>
        <v>0</v>
      </c>
    </row>
    <row r="73" spans="3:7" x14ac:dyDescent="0.25">
      <c r="C73">
        <v>33</v>
      </c>
      <c r="D73" s="2">
        <f t="shared" ref="D73" si="53">$K$20</f>
        <v>0.16878315948390091</v>
      </c>
      <c r="E73" s="11">
        <f t="shared" si="23"/>
        <v>5.9926205893013602</v>
      </c>
      <c r="F73">
        <f t="shared" si="20"/>
        <v>6.0058323494992543</v>
      </c>
      <c r="G73" s="12">
        <f t="shared" si="21"/>
        <v>2.2046715624681858E-3</v>
      </c>
    </row>
    <row r="74" spans="3:7" x14ac:dyDescent="0.25">
      <c r="C74">
        <v>34</v>
      </c>
      <c r="D74" s="2">
        <f t="shared" ref="D74" si="54">$W$20</f>
        <v>0.19520667987969026</v>
      </c>
      <c r="E74" s="11">
        <f t="shared" si="23"/>
        <v>6.1878272691810503</v>
      </c>
      <c r="F74">
        <f t="shared" si="20"/>
        <v>6.1878272691810503</v>
      </c>
      <c r="G74" s="12">
        <f t="shared" si="21"/>
        <v>0</v>
      </c>
    </row>
    <row r="75" spans="3:7" x14ac:dyDescent="0.25">
      <c r="C75">
        <v>35</v>
      </c>
      <c r="D75" s="2">
        <f t="shared" ref="D75" si="55">$K$20</f>
        <v>0.16878315948390091</v>
      </c>
      <c r="E75" s="11">
        <f t="shared" si="23"/>
        <v>6.3566104286649514</v>
      </c>
      <c r="F75">
        <f t="shared" si="20"/>
        <v>6.3698221888628463</v>
      </c>
      <c r="G75" s="12">
        <f t="shared" si="21"/>
        <v>2.0784284873455335E-3</v>
      </c>
    </row>
    <row r="76" spans="3:7" x14ac:dyDescent="0.25">
      <c r="C76">
        <v>36</v>
      </c>
      <c r="D76" s="2">
        <f t="shared" ref="D76" si="56">$W$20</f>
        <v>0.19520667987969026</v>
      </c>
      <c r="E76" s="11">
        <f t="shared" si="23"/>
        <v>6.5518171085446415</v>
      </c>
      <c r="F76">
        <f t="shared" si="20"/>
        <v>6.5518171085446415</v>
      </c>
      <c r="G76" s="12">
        <f t="shared" si="21"/>
        <v>0</v>
      </c>
    </row>
    <row r="77" spans="3:7" x14ac:dyDescent="0.25">
      <c r="C77">
        <v>37</v>
      </c>
      <c r="D77" s="2">
        <f t="shared" ref="D77" si="57">$K$20</f>
        <v>0.16878315948390091</v>
      </c>
      <c r="E77" s="11">
        <f t="shared" si="23"/>
        <v>6.7206002680285426</v>
      </c>
      <c r="F77">
        <f t="shared" si="20"/>
        <v>6.7338120282264367</v>
      </c>
      <c r="G77" s="12">
        <f t="shared" si="21"/>
        <v>1.9658601420985363E-3</v>
      </c>
    </row>
    <row r="78" spans="3:7" x14ac:dyDescent="0.25">
      <c r="C78">
        <v>38</v>
      </c>
      <c r="D78" s="2">
        <f t="shared" ref="D78" si="58">$W$20</f>
        <v>0.19520667987969026</v>
      </c>
      <c r="E78" s="11">
        <f t="shared" si="23"/>
        <v>6.9158069479082327</v>
      </c>
      <c r="F78">
        <f t="shared" si="20"/>
        <v>6.9158069479082327</v>
      </c>
      <c r="G78" s="12">
        <f t="shared" si="21"/>
        <v>0</v>
      </c>
    </row>
    <row r="79" spans="3:7" x14ac:dyDescent="0.25">
      <c r="C79">
        <v>39</v>
      </c>
      <c r="D79" s="2">
        <f t="shared" ref="D79" si="59">$K$20</f>
        <v>0.16878315948390091</v>
      </c>
      <c r="E79" s="11">
        <f t="shared" si="23"/>
        <v>7.0845901073921338</v>
      </c>
      <c r="F79">
        <f t="shared" si="20"/>
        <v>7.0978018675900287</v>
      </c>
      <c r="G79" s="12">
        <f t="shared" si="21"/>
        <v>1.864858798832928E-3</v>
      </c>
    </row>
    <row r="80" spans="3:7" x14ac:dyDescent="0.25">
      <c r="C80">
        <v>40</v>
      </c>
      <c r="D80" s="2">
        <f t="shared" ref="D80" si="60">$W$20</f>
        <v>0.19520667987969026</v>
      </c>
      <c r="E80" s="11">
        <f t="shared" si="23"/>
        <v>7.2797967872718239</v>
      </c>
      <c r="F80">
        <f t="shared" si="20"/>
        <v>7.2797967872718239</v>
      </c>
      <c r="G80" s="12">
        <f t="shared" si="21"/>
        <v>0</v>
      </c>
    </row>
    <row r="81" spans="3:7" x14ac:dyDescent="0.25">
      <c r="C81">
        <v>41</v>
      </c>
      <c r="D81" s="2">
        <f t="shared" ref="D81" si="61">$K$20</f>
        <v>0.16878315948390091</v>
      </c>
      <c r="E81" s="11">
        <f t="shared" si="23"/>
        <v>7.448579946755725</v>
      </c>
      <c r="F81">
        <f t="shared" si="20"/>
        <v>7.461791706953619</v>
      </c>
      <c r="G81" s="12">
        <f t="shared" si="21"/>
        <v>1.7737287231035918E-3</v>
      </c>
    </row>
    <row r="82" spans="3:7" x14ac:dyDescent="0.25">
      <c r="C82">
        <v>42</v>
      </c>
      <c r="D82" s="2">
        <f t="shared" ref="D82" si="62">$W$20</f>
        <v>0.19520667987969026</v>
      </c>
      <c r="E82" s="11">
        <f t="shared" si="23"/>
        <v>7.6437866266354151</v>
      </c>
      <c r="F82">
        <f t="shared" si="20"/>
        <v>7.6437866266354151</v>
      </c>
      <c r="G82" s="12">
        <f t="shared" si="21"/>
        <v>0</v>
      </c>
    </row>
    <row r="83" spans="3:7" x14ac:dyDescent="0.25">
      <c r="C83">
        <v>43</v>
      </c>
      <c r="D83" s="2">
        <f t="shared" ref="D83" si="63">$K$20</f>
        <v>0.16878315948390091</v>
      </c>
      <c r="E83" s="11">
        <f t="shared" si="23"/>
        <v>7.8125697861193162</v>
      </c>
      <c r="F83">
        <f t="shared" si="20"/>
        <v>7.8257815463172111</v>
      </c>
      <c r="G83" s="12">
        <f t="shared" si="21"/>
        <v>1.6910901994588807E-3</v>
      </c>
    </row>
    <row r="84" spans="3:7" x14ac:dyDescent="0.25">
      <c r="C84">
        <v>44</v>
      </c>
      <c r="D84" s="2">
        <f t="shared" ref="D84" si="64">$W$20</f>
        <v>0.19520667987969026</v>
      </c>
      <c r="E84" s="11">
        <f t="shared" si="23"/>
        <v>8.0077764659990063</v>
      </c>
      <c r="F84">
        <f t="shared" si="20"/>
        <v>8.0077764659990063</v>
      </c>
      <c r="G84" s="12">
        <f t="shared" si="21"/>
        <v>0</v>
      </c>
    </row>
    <row r="85" spans="3:7" x14ac:dyDescent="0.25">
      <c r="C85">
        <v>45</v>
      </c>
      <c r="D85" s="2">
        <f t="shared" ref="D85" si="65">$K$20</f>
        <v>0.16878315948390091</v>
      </c>
      <c r="E85" s="11">
        <f t="shared" si="23"/>
        <v>8.1765596254829074</v>
      </c>
      <c r="F85">
        <f t="shared" si="20"/>
        <v>8.1897713856808014</v>
      </c>
      <c r="G85" s="12">
        <f t="shared" si="21"/>
        <v>1.6158091915233559E-3</v>
      </c>
    </row>
    <row r="86" spans="3:7" x14ac:dyDescent="0.25">
      <c r="C86">
        <v>46</v>
      </c>
      <c r="D86" s="2">
        <f t="shared" ref="D86" si="66">$W$20</f>
        <v>0.19520667987969026</v>
      </c>
      <c r="E86" s="11">
        <f t="shared" si="23"/>
        <v>8.3717663053625984</v>
      </c>
      <c r="F86">
        <f t="shared" si="20"/>
        <v>8.3717663053625984</v>
      </c>
      <c r="G86" s="12">
        <f t="shared" si="21"/>
        <v>0</v>
      </c>
    </row>
    <row r="87" spans="3:7" x14ac:dyDescent="0.25">
      <c r="C87">
        <v>47</v>
      </c>
      <c r="D87" s="2">
        <f t="shared" ref="D87" si="67">$K$20</f>
        <v>0.16878315948390091</v>
      </c>
      <c r="E87" s="11">
        <f t="shared" si="23"/>
        <v>8.5405494648464995</v>
      </c>
      <c r="F87">
        <f t="shared" si="20"/>
        <v>8.5537612250443935</v>
      </c>
      <c r="G87" s="12">
        <f t="shared" si="21"/>
        <v>1.546944988993341E-3</v>
      </c>
    </row>
    <row r="88" spans="3:7" x14ac:dyDescent="0.25">
      <c r="C88">
        <v>48</v>
      </c>
      <c r="D88" s="2">
        <f t="shared" ref="D88" si="68">$W$20</f>
        <v>0.19520667987969026</v>
      </c>
      <c r="E88" s="11">
        <f t="shared" si="23"/>
        <v>8.7357561447261904</v>
      </c>
      <c r="F88">
        <f t="shared" si="20"/>
        <v>8.7357561447261887</v>
      </c>
      <c r="G88" s="12">
        <f t="shared" si="21"/>
        <v>-2.0334322638717931E-16</v>
      </c>
    </row>
    <row r="89" spans="3:7" x14ac:dyDescent="0.25">
      <c r="C89">
        <v>49</v>
      </c>
      <c r="D89" s="2">
        <f t="shared" ref="D89" si="69">$K$20</f>
        <v>0.16878315948390091</v>
      </c>
      <c r="E89" s="11">
        <f t="shared" si="23"/>
        <v>8.9045393042100915</v>
      </c>
      <c r="F89">
        <f t="shared" si="20"/>
        <v>8.9177510644079838</v>
      </c>
      <c r="G89" s="12">
        <f t="shared" si="21"/>
        <v>1.4837106947964975E-3</v>
      </c>
    </row>
    <row r="90" spans="3:7" x14ac:dyDescent="0.25">
      <c r="C90">
        <v>50</v>
      </c>
      <c r="D90" s="2">
        <f t="shared" ref="D90" si="70">$W$20</f>
        <v>0.19520667987969026</v>
      </c>
      <c r="E90" s="11">
        <f t="shared" si="23"/>
        <v>9.0997459840897825</v>
      </c>
      <c r="F90">
        <f t="shared" si="20"/>
        <v>9.099745984089779</v>
      </c>
      <c r="G90" s="12">
        <f t="shared" si="21"/>
        <v>-3.9041899466338425E-16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9.0299999999999994</v>
      </c>
      <c r="E10" s="3">
        <v>4.91</v>
      </c>
      <c r="F10" s="3">
        <f>D10-E10</f>
        <v>4.1199999999999992</v>
      </c>
      <c r="G10" s="3">
        <f>AVERAGE(F10)</f>
        <v>4.1199999999999992</v>
      </c>
      <c r="H10" s="3">
        <f>G10-$F$20</f>
        <v>-2.1000000000000796E-2</v>
      </c>
      <c r="J10" s="2">
        <f>F10*$C$4/1000</f>
        <v>0.19503818130238218</v>
      </c>
      <c r="K10" s="2">
        <f>F10*$C$5/1000</f>
        <v>0.19268124607195108</v>
      </c>
      <c r="L10" s="2">
        <f>F10*$C$6/1000</f>
        <v>0.19036677762769882</v>
      </c>
      <c r="M10" s="10">
        <f>H10*$C$5/1000</f>
        <v>-9.8211314745415691E-4</v>
      </c>
      <c r="O10" s="4">
        <v>1</v>
      </c>
      <c r="P10" s="3">
        <v>4.91</v>
      </c>
      <c r="Q10" s="3">
        <v>1.1299999999999999</v>
      </c>
      <c r="R10" s="3">
        <f>P10-Q10</f>
        <v>3.7800000000000002</v>
      </c>
      <c r="S10" s="3">
        <f>AVERAGE(R10)</f>
        <v>3.7800000000000002</v>
      </c>
      <c r="T10" s="3">
        <f>S10-$R$20</f>
        <v>0.27499999999999991</v>
      </c>
      <c r="V10" s="2">
        <f>R10*$C$4/1000</f>
        <v>0.17894279740849631</v>
      </c>
      <c r="W10" s="2">
        <f>R10*$C$5/1000</f>
        <v>0.17678036654174159</v>
      </c>
      <c r="X10" s="2">
        <f>R10*$C$6/1000</f>
        <v>0.17465689792055869</v>
      </c>
      <c r="Y10" s="10">
        <f>T10*$C$5/1000</f>
        <v>1.2861005502375374E-2</v>
      </c>
      <c r="Z10" s="2">
        <f>AVERAGE(W10,K10)</f>
        <v>0.18473080630684635</v>
      </c>
      <c r="AA10" s="2">
        <f>Z10</f>
        <v>0.18473080630684635</v>
      </c>
      <c r="AB10" s="10">
        <f>AA10-$Z$20</f>
        <v>5.9394461774606166E-3</v>
      </c>
    </row>
    <row r="11" spans="1:28" x14ac:dyDescent="0.25">
      <c r="C11">
        <v>2</v>
      </c>
      <c r="D11" s="3">
        <v>8.49</v>
      </c>
      <c r="E11" s="3">
        <v>4.2</v>
      </c>
      <c r="F11" s="3">
        <f t="shared" ref="F11:F19" si="2">D11-E11</f>
        <v>4.29</v>
      </c>
      <c r="G11" s="3">
        <f>AVERAGE(F10:F11)</f>
        <v>4.2050000000000001</v>
      </c>
      <c r="H11" s="3">
        <f t="shared" ref="H11:H19" si="3">G11-$F$20</f>
        <v>6.4000000000000057E-2</v>
      </c>
      <c r="I11" s="3">
        <f>STDEVA(F10:F11)</f>
        <v>0.12020815280171367</v>
      </c>
      <c r="J11" s="2">
        <f t="shared" ref="J11:J20" si="4">F11*$C$4/1000</f>
        <v>0.20308587324932517</v>
      </c>
      <c r="K11" s="2">
        <f t="shared" ref="K11:K20" si="5">F11*$C$5/1000</f>
        <v>0.2006316858370559</v>
      </c>
      <c r="L11" s="2">
        <f t="shared" ref="L11:L20" si="6">F11*$C$6/1000</f>
        <v>0.19822171748126896</v>
      </c>
      <c r="M11" s="10">
        <f t="shared" ref="M11:M19" si="7">H11*$C$5/1000</f>
        <v>2.9931067350982723E-3</v>
      </c>
      <c r="O11" s="4">
        <v>2</v>
      </c>
      <c r="P11" s="3">
        <v>5.05</v>
      </c>
      <c r="Q11" s="3">
        <v>1.25</v>
      </c>
      <c r="R11" s="3">
        <f t="shared" ref="R11:R19" si="8">P11-Q11</f>
        <v>3.8</v>
      </c>
      <c r="S11" s="3">
        <f>AVERAGE(R10:R11)</f>
        <v>3.79</v>
      </c>
      <c r="T11" s="3">
        <f t="shared" ref="T11:T19" si="9">S11-$R$20</f>
        <v>0.2849999999999997</v>
      </c>
      <c r="U11" s="3">
        <f>STDEVA(R10:R11)</f>
        <v>1.4142135623730649E-2</v>
      </c>
      <c r="V11" s="2">
        <f t="shared" ref="V11:V20" si="10">R11*$C$4/1000</f>
        <v>0.17988958469637195</v>
      </c>
      <c r="W11" s="2">
        <f t="shared" ref="W11:W20" si="11">R11*$C$5/1000</f>
        <v>0.17771571239645975</v>
      </c>
      <c r="X11" s="2">
        <f t="shared" ref="X11:X20" si="12">R11*$C$6/1000</f>
        <v>0.17558100849156691</v>
      </c>
      <c r="Y11" s="10">
        <f t="shared" ref="Y11:Y19" si="13">T11*$C$5/1000</f>
        <v>1.3328678429734469E-2</v>
      </c>
      <c r="Z11" s="2">
        <f t="shared" ref="Z11:Z20" si="14">AVERAGE(W11,K11)</f>
        <v>0.18917369911675783</v>
      </c>
      <c r="AA11" s="2">
        <f>AVERAGE(Z10:Z11)</f>
        <v>0.1869522527118021</v>
      </c>
      <c r="AB11" s="10">
        <f t="shared" ref="AB11:AB19" si="15">AA11-$Z$20</f>
        <v>8.1608925824163681E-3</v>
      </c>
    </row>
    <row r="12" spans="1:28" x14ac:dyDescent="0.25">
      <c r="C12">
        <v>3</v>
      </c>
      <c r="D12" s="3">
        <v>8.64</v>
      </c>
      <c r="E12" s="3">
        <v>4.4400000000000004</v>
      </c>
      <c r="F12" s="3">
        <f t="shared" si="2"/>
        <v>4.2</v>
      </c>
      <c r="G12" s="3">
        <f>AVERAGE(F10:F12)</f>
        <v>4.2033333333333331</v>
      </c>
      <c r="H12" s="3">
        <f t="shared" si="3"/>
        <v>6.233333333333313E-2</v>
      </c>
      <c r="I12" s="3">
        <f>STDEVA(F10:F12)</f>
        <v>8.5049005481154225E-2</v>
      </c>
      <c r="J12" s="2">
        <f t="shared" si="4"/>
        <v>0.19882533045388479</v>
      </c>
      <c r="K12" s="2">
        <f t="shared" si="5"/>
        <v>0.19642262949082395</v>
      </c>
      <c r="L12" s="2">
        <f t="shared" si="6"/>
        <v>0.19406321991173187</v>
      </c>
      <c r="M12" s="10">
        <f t="shared" si="7"/>
        <v>2.9151612472050762E-3</v>
      </c>
      <c r="O12" s="4">
        <v>3</v>
      </c>
      <c r="P12" s="3">
        <v>4.4400000000000004</v>
      </c>
      <c r="Q12" s="3">
        <v>1.49</v>
      </c>
      <c r="R12" s="3">
        <f t="shared" si="8"/>
        <v>2.95</v>
      </c>
      <c r="S12" s="3">
        <f>AVERAGE(R10:R12)</f>
        <v>3.5100000000000002</v>
      </c>
      <c r="T12" s="3">
        <f t="shared" si="9"/>
        <v>4.9999999999998934E-3</v>
      </c>
      <c r="U12" s="3">
        <f>STDEVA(R10:R12)</f>
        <v>0.48507731342539118</v>
      </c>
      <c r="V12" s="2">
        <f t="shared" si="10"/>
        <v>0.13965112496165719</v>
      </c>
      <c r="W12" s="2">
        <f t="shared" si="11"/>
        <v>0.13796351357093586</v>
      </c>
      <c r="X12" s="2">
        <f t="shared" si="12"/>
        <v>0.13630630922371642</v>
      </c>
      <c r="Y12" s="10">
        <f t="shared" si="13"/>
        <v>2.3383646367954736E-4</v>
      </c>
      <c r="Z12" s="2">
        <f t="shared" si="14"/>
        <v>0.16719307153087992</v>
      </c>
      <c r="AA12" s="2">
        <f>AVERAGE(Z10:Z12)</f>
        <v>0.18036585898482804</v>
      </c>
      <c r="AB12" s="10">
        <f t="shared" si="15"/>
        <v>1.5744988554423078E-3</v>
      </c>
    </row>
    <row r="13" spans="1:28" x14ac:dyDescent="0.25">
      <c r="C13">
        <v>4</v>
      </c>
      <c r="D13" s="3">
        <v>9.91</v>
      </c>
      <c r="E13" s="3">
        <v>5.76</v>
      </c>
      <c r="F13" s="3">
        <f t="shared" si="2"/>
        <v>4.1500000000000004</v>
      </c>
      <c r="G13" s="3">
        <f>AVERAGE(F10:F13)</f>
        <v>4.1899999999999995</v>
      </c>
      <c r="H13" s="3">
        <f t="shared" si="3"/>
        <v>4.8999999999999488E-2</v>
      </c>
      <c r="I13" s="3">
        <f>STDEVA(F10:F13)</f>
        <v>7.4386378681404852E-2</v>
      </c>
      <c r="J13" s="2">
        <f t="shared" si="4"/>
        <v>0.19645836223419572</v>
      </c>
      <c r="K13" s="2">
        <f t="shared" si="5"/>
        <v>0.19408426485402844</v>
      </c>
      <c r="L13" s="2">
        <f t="shared" si="6"/>
        <v>0.19175294348421124</v>
      </c>
      <c r="M13" s="10">
        <f t="shared" si="7"/>
        <v>2.2915973440595888E-3</v>
      </c>
      <c r="O13" s="4">
        <v>4</v>
      </c>
      <c r="P13" s="3">
        <v>5.77</v>
      </c>
      <c r="Q13" s="3">
        <v>2.2599999999999998</v>
      </c>
      <c r="R13" s="3">
        <f t="shared" si="8"/>
        <v>3.51</v>
      </c>
      <c r="S13" s="3">
        <f>AVERAGE(R10:R13)</f>
        <v>3.5100000000000002</v>
      </c>
      <c r="T13" s="3">
        <f t="shared" si="9"/>
        <v>4.9999999999998934E-3</v>
      </c>
      <c r="U13" s="3">
        <f>STDEVA(R10:R13)</f>
        <v>0.3960639678974428</v>
      </c>
      <c r="V13" s="2">
        <f t="shared" si="10"/>
        <v>0.16616116902217512</v>
      </c>
      <c r="W13" s="2">
        <f t="shared" si="11"/>
        <v>0.16415319750304574</v>
      </c>
      <c r="X13" s="2">
        <f t="shared" si="12"/>
        <v>0.16218140521194732</v>
      </c>
      <c r="Y13" s="10">
        <f t="shared" si="13"/>
        <v>2.3383646367954736E-4</v>
      </c>
      <c r="Z13" s="2">
        <f t="shared" si="14"/>
        <v>0.17911873117853711</v>
      </c>
      <c r="AA13" s="2">
        <f>AVERAGE(Z10:Z13)</f>
        <v>0.18005407703325532</v>
      </c>
      <c r="AB13" s="10">
        <f t="shared" si="15"/>
        <v>1.2627169038695873E-3</v>
      </c>
    </row>
    <row r="14" spans="1:28" x14ac:dyDescent="0.25">
      <c r="C14">
        <v>5</v>
      </c>
      <c r="D14" s="3">
        <v>9.67</v>
      </c>
      <c r="E14" s="3">
        <v>5.61</v>
      </c>
      <c r="F14" s="3">
        <f t="shared" si="2"/>
        <v>4.0599999999999996</v>
      </c>
      <c r="G14" s="3">
        <f>AVERAGE(F10:F14)</f>
        <v>4.1639999999999997</v>
      </c>
      <c r="H14" s="3">
        <f t="shared" si="3"/>
        <v>2.2999999999999687E-2</v>
      </c>
      <c r="I14" s="3">
        <f>STDEVA(F10:F14)</f>
        <v>8.6775572599666784E-2</v>
      </c>
      <c r="J14" s="2">
        <f t="shared" si="4"/>
        <v>0.19219781943875527</v>
      </c>
      <c r="K14" s="2">
        <f t="shared" si="5"/>
        <v>0.18987520850779649</v>
      </c>
      <c r="L14" s="2">
        <f t="shared" si="6"/>
        <v>0.18759444591467411</v>
      </c>
      <c r="M14" s="10">
        <f t="shared" si="7"/>
        <v>1.0756477329259262E-3</v>
      </c>
      <c r="O14" s="4">
        <v>5</v>
      </c>
      <c r="P14" s="3">
        <v>5.64</v>
      </c>
      <c r="Q14" s="3">
        <v>2.06</v>
      </c>
      <c r="R14" s="3">
        <f t="shared" si="8"/>
        <v>3.5799999999999996</v>
      </c>
      <c r="S14" s="3">
        <f>AVERAGE(R10:R14)</f>
        <v>3.524</v>
      </c>
      <c r="T14" s="3">
        <f t="shared" si="9"/>
        <v>1.8999999999999684E-2</v>
      </c>
      <c r="U14" s="3">
        <f>STDEVA(R10:R14)</f>
        <v>0.34442706049321958</v>
      </c>
      <c r="V14" s="2">
        <f t="shared" si="10"/>
        <v>0.16947492452973986</v>
      </c>
      <c r="W14" s="2">
        <f t="shared" si="11"/>
        <v>0.16742690799455945</v>
      </c>
      <c r="X14" s="2">
        <f t="shared" si="12"/>
        <v>0.16541579221047617</v>
      </c>
      <c r="Y14" s="10">
        <f t="shared" si="13"/>
        <v>8.8857856198228406E-4</v>
      </c>
      <c r="Z14" s="2">
        <f t="shared" si="14"/>
        <v>0.17865105825117797</v>
      </c>
      <c r="AA14" s="2">
        <f>AVERAGE(Z10:Z14)</f>
        <v>0.17977347327683985</v>
      </c>
      <c r="AB14" s="10">
        <f t="shared" si="15"/>
        <v>9.8211314745411116E-4</v>
      </c>
    </row>
    <row r="15" spans="1:28" x14ac:dyDescent="0.25">
      <c r="C15">
        <v>6</v>
      </c>
      <c r="D15" s="3">
        <v>9.48</v>
      </c>
      <c r="E15" s="3">
        <v>5.09</v>
      </c>
      <c r="F15" s="3">
        <f t="shared" si="2"/>
        <v>4.3900000000000006</v>
      </c>
      <c r="G15" s="3">
        <f>AVERAGE(F10:F15)</f>
        <v>4.2016666666666662</v>
      </c>
      <c r="H15" s="3">
        <f t="shared" si="3"/>
        <v>6.0666666666666202E-2</v>
      </c>
      <c r="I15" s="3">
        <f>STDEVA(F10:F15)</f>
        <v>0.12056809970579593</v>
      </c>
      <c r="J15" s="2">
        <f t="shared" si="4"/>
        <v>0.20781980968870339</v>
      </c>
      <c r="K15" s="2">
        <f t="shared" si="5"/>
        <v>0.20530841511064696</v>
      </c>
      <c r="L15" s="2">
        <f t="shared" si="6"/>
        <v>0.20284227033631025</v>
      </c>
      <c r="M15" s="10">
        <f t="shared" si="7"/>
        <v>2.83721575931188E-3</v>
      </c>
      <c r="O15" s="4">
        <v>6</v>
      </c>
      <c r="P15" s="3">
        <v>5.1100000000000003</v>
      </c>
      <c r="Q15" s="3">
        <v>1.79</v>
      </c>
      <c r="R15" s="3">
        <f t="shared" si="8"/>
        <v>3.3200000000000003</v>
      </c>
      <c r="S15" s="3">
        <f>AVERAGE(R10:R15)</f>
        <v>3.49</v>
      </c>
      <c r="T15" s="3">
        <f t="shared" si="9"/>
        <v>-1.5000000000000124E-2</v>
      </c>
      <c r="U15" s="3">
        <f>STDEVA(R10:R15)</f>
        <v>0.31912380042861094</v>
      </c>
      <c r="V15" s="2">
        <f t="shared" si="10"/>
        <v>0.15716668978735654</v>
      </c>
      <c r="W15" s="2">
        <f t="shared" si="11"/>
        <v>0.15526741188322277</v>
      </c>
      <c r="X15" s="2">
        <f t="shared" si="12"/>
        <v>0.15340235478736899</v>
      </c>
      <c r="Y15" s="10">
        <f t="shared" si="13"/>
        <v>-7.0150939103866283E-4</v>
      </c>
      <c r="Z15" s="2">
        <f t="shared" si="14"/>
        <v>0.18028791349693485</v>
      </c>
      <c r="AA15" s="2">
        <f>AVERAGE(Z10:Z15)</f>
        <v>0.17985921331352236</v>
      </c>
      <c r="AB15" s="10">
        <f t="shared" si="15"/>
        <v>1.0678531841366301E-3</v>
      </c>
    </row>
    <row r="16" spans="1:28" x14ac:dyDescent="0.25">
      <c r="C16">
        <v>7</v>
      </c>
      <c r="D16" s="3">
        <v>9.24</v>
      </c>
      <c r="E16" s="3">
        <v>5.09</v>
      </c>
      <c r="F16" s="3">
        <f t="shared" si="2"/>
        <v>4.1500000000000004</v>
      </c>
      <c r="G16" s="3">
        <f>AVERAGE(F10:F16)</f>
        <v>4.194285714285714</v>
      </c>
      <c r="H16" s="3">
        <f t="shared" si="3"/>
        <v>5.3285714285713937E-2</v>
      </c>
      <c r="I16" s="3">
        <f>STDEVA(F10:F16)</f>
        <v>0.11178210096092379</v>
      </c>
      <c r="J16" s="2">
        <f t="shared" si="4"/>
        <v>0.19645836223419572</v>
      </c>
      <c r="K16" s="2">
        <f t="shared" si="5"/>
        <v>0.19408426485402844</v>
      </c>
      <c r="L16" s="2">
        <f t="shared" si="6"/>
        <v>0.19175294348421124</v>
      </c>
      <c r="M16" s="10">
        <f t="shared" si="7"/>
        <v>2.4920285986420702E-3</v>
      </c>
      <c r="O16" s="4">
        <v>7</v>
      </c>
      <c r="P16" s="3">
        <v>5.08</v>
      </c>
      <c r="Q16" s="3">
        <v>1.75</v>
      </c>
      <c r="R16" s="3">
        <f t="shared" si="8"/>
        <v>3.33</v>
      </c>
      <c r="S16" s="3">
        <f>AVERAGE(R10:R16)</f>
        <v>3.4671428571428575</v>
      </c>
      <c r="T16" s="3">
        <f t="shared" si="9"/>
        <v>-3.7857142857142811E-2</v>
      </c>
      <c r="U16" s="3">
        <f>STDEVA(R10:R16)</f>
        <v>0.29752951034109115</v>
      </c>
      <c r="V16" s="2">
        <f t="shared" si="10"/>
        <v>0.15764008343129435</v>
      </c>
      <c r="W16" s="2">
        <f t="shared" si="11"/>
        <v>0.15573508481058188</v>
      </c>
      <c r="X16" s="2">
        <f t="shared" si="12"/>
        <v>0.1538644100728731</v>
      </c>
      <c r="Y16" s="10">
        <f t="shared" si="13"/>
        <v>-1.7704760821451798E-3</v>
      </c>
      <c r="Z16" s="2">
        <f t="shared" si="14"/>
        <v>0.17490967483230516</v>
      </c>
      <c r="AA16" s="2">
        <f>AVERAGE(Z10:Z16)</f>
        <v>0.17915213638763419</v>
      </c>
      <c r="AB16" s="10">
        <f t="shared" si="15"/>
        <v>3.6077625824845749E-4</v>
      </c>
    </row>
    <row r="17" spans="3:28" x14ac:dyDescent="0.25">
      <c r="C17">
        <v>8</v>
      </c>
      <c r="D17" s="3">
        <v>9.16</v>
      </c>
      <c r="E17" s="3">
        <v>5.3</v>
      </c>
      <c r="F17" s="3">
        <f t="shared" si="2"/>
        <v>3.8600000000000003</v>
      </c>
      <c r="G17" s="3">
        <f>AVERAGE(F10:F17)</f>
        <v>4.1524999999999999</v>
      </c>
      <c r="H17" s="3">
        <f t="shared" si="3"/>
        <v>1.1499999999999844E-2</v>
      </c>
      <c r="I17" s="3">
        <f>STDEVA(F10:F17)</f>
        <v>0.15709414829512736</v>
      </c>
      <c r="J17" s="2">
        <f t="shared" si="4"/>
        <v>0.18272994655999888</v>
      </c>
      <c r="K17" s="2">
        <f t="shared" si="5"/>
        <v>0.1805217499606144</v>
      </c>
      <c r="L17" s="2">
        <f t="shared" si="6"/>
        <v>0.17835334020459165</v>
      </c>
      <c r="M17" s="10">
        <f t="shared" si="7"/>
        <v>5.3782386646296311E-4</v>
      </c>
      <c r="O17" s="4">
        <v>8</v>
      </c>
      <c r="P17" s="3">
        <v>5.3</v>
      </c>
      <c r="Q17" s="3">
        <v>1.91</v>
      </c>
      <c r="R17" s="3">
        <f t="shared" si="8"/>
        <v>3.3899999999999997</v>
      </c>
      <c r="S17" s="3">
        <f>AVERAGE(R10:R17)</f>
        <v>3.4575000000000005</v>
      </c>
      <c r="T17" s="3">
        <f t="shared" si="9"/>
        <v>-4.7499999999999876E-2</v>
      </c>
      <c r="U17" s="3">
        <f>STDEVA(R10:R17)</f>
        <v>0.27680575964280174</v>
      </c>
      <c r="V17" s="2">
        <f t="shared" si="10"/>
        <v>0.16048044529492128</v>
      </c>
      <c r="W17" s="2">
        <f t="shared" si="11"/>
        <v>0.15854112237473647</v>
      </c>
      <c r="X17" s="2">
        <f t="shared" si="12"/>
        <v>0.15663674178589784</v>
      </c>
      <c r="Y17" s="10">
        <f t="shared" si="13"/>
        <v>-2.221446404955741E-3</v>
      </c>
      <c r="Z17" s="2">
        <f t="shared" si="14"/>
        <v>0.16953143616767544</v>
      </c>
      <c r="AA17" s="2">
        <f>AVERAGE(Z10:Z17)</f>
        <v>0.17794954886013933</v>
      </c>
      <c r="AB17" s="10">
        <f t="shared" si="15"/>
        <v>-8.4181126924640082E-4</v>
      </c>
    </row>
    <row r="18" spans="3:28" x14ac:dyDescent="0.25">
      <c r="C18">
        <v>9</v>
      </c>
      <c r="D18" s="3">
        <v>9.31</v>
      </c>
      <c r="E18" s="3">
        <v>5.17</v>
      </c>
      <c r="F18" s="3">
        <f t="shared" si="2"/>
        <v>4.1400000000000006</v>
      </c>
      <c r="G18" s="3">
        <f>AVERAGE(F10:F18)</f>
        <v>4.1511111111111108</v>
      </c>
      <c r="H18" s="3">
        <f t="shared" si="3"/>
        <v>1.0111111111110738E-2</v>
      </c>
      <c r="I18" s="3">
        <f>STDEVA(F10:F18)</f>
        <v>0.1470071804746664</v>
      </c>
      <c r="J18" s="2">
        <f t="shared" si="4"/>
        <v>0.19598496859025788</v>
      </c>
      <c r="K18" s="2">
        <f t="shared" si="5"/>
        <v>0.19361659192666936</v>
      </c>
      <c r="L18" s="2">
        <f t="shared" si="6"/>
        <v>0.19129088819870713</v>
      </c>
      <c r="M18" s="10">
        <f t="shared" si="7"/>
        <v>4.7286929321863281E-4</v>
      </c>
      <c r="O18" s="4">
        <v>9</v>
      </c>
      <c r="P18" s="3">
        <v>5.18</v>
      </c>
      <c r="Q18" s="3">
        <v>1.43</v>
      </c>
      <c r="R18" s="3">
        <f t="shared" si="8"/>
        <v>3.75</v>
      </c>
      <c r="S18" s="3">
        <f>AVERAGE(R10:R18)</f>
        <v>3.49</v>
      </c>
      <c r="T18" s="3">
        <f t="shared" si="9"/>
        <v>-1.5000000000000124E-2</v>
      </c>
      <c r="U18" s="3">
        <f>STDEVA(R10:R18)</f>
        <v>0.27667670664513838</v>
      </c>
      <c r="V18" s="2">
        <f t="shared" si="10"/>
        <v>0.17752261647668285</v>
      </c>
      <c r="W18" s="2">
        <f t="shared" si="11"/>
        <v>0.17537734775966424</v>
      </c>
      <c r="X18" s="2">
        <f t="shared" si="12"/>
        <v>0.17327073206404628</v>
      </c>
      <c r="Y18" s="10">
        <f t="shared" si="13"/>
        <v>-7.0150939103866283E-4</v>
      </c>
      <c r="Z18" s="2">
        <f t="shared" si="14"/>
        <v>0.1844969698431668</v>
      </c>
      <c r="AA18" s="2">
        <f>AVERAGE(Z10:Z18)</f>
        <v>0.17867704008047572</v>
      </c>
      <c r="AB18" s="10">
        <f t="shared" si="15"/>
        <v>-1.1432004891001601E-4</v>
      </c>
    </row>
    <row r="19" spans="3:28" x14ac:dyDescent="0.25">
      <c r="C19" s="5">
        <v>10</v>
      </c>
      <c r="D19" s="6">
        <v>8.85</v>
      </c>
      <c r="E19" s="6">
        <v>4.8</v>
      </c>
      <c r="F19" s="6">
        <f t="shared" si="2"/>
        <v>4.05</v>
      </c>
      <c r="G19" s="6">
        <f>AVERAGE(F10:F19)</f>
        <v>4.141</v>
      </c>
      <c r="H19" s="6">
        <f t="shared" si="3"/>
        <v>0</v>
      </c>
      <c r="I19" s="6">
        <f>STDEVA(F10:F19)</f>
        <v>0.14224001624796817</v>
      </c>
      <c r="J19" s="7">
        <f t="shared" si="4"/>
        <v>0.19172442579481744</v>
      </c>
      <c r="K19" s="7">
        <f t="shared" si="5"/>
        <v>0.18940753558043738</v>
      </c>
      <c r="L19" s="7">
        <f t="shared" si="6"/>
        <v>0.18713239062917</v>
      </c>
      <c r="M19" s="10">
        <f t="shared" si="7"/>
        <v>0</v>
      </c>
      <c r="O19" s="8">
        <v>10</v>
      </c>
      <c r="P19" s="6">
        <v>4.78</v>
      </c>
      <c r="Q19" s="6">
        <v>1.1399999999999999</v>
      </c>
      <c r="R19" s="6">
        <f t="shared" si="8"/>
        <v>3.6400000000000006</v>
      </c>
      <c r="S19" s="6">
        <f>AVERAGE(R10:R19)</f>
        <v>3.5050000000000003</v>
      </c>
      <c r="T19" s="6">
        <f t="shared" si="9"/>
        <v>0</v>
      </c>
      <c r="U19" s="6">
        <f>STDEVA(R10:R19)</f>
        <v>0.26513099487695596</v>
      </c>
      <c r="V19" s="7">
        <f t="shared" si="10"/>
        <v>0.17231528639336685</v>
      </c>
      <c r="W19" s="7">
        <f t="shared" si="11"/>
        <v>0.17023294555871413</v>
      </c>
      <c r="X19" s="7">
        <f t="shared" si="12"/>
        <v>0.16818812392350097</v>
      </c>
      <c r="Y19" s="10">
        <f t="shared" si="13"/>
        <v>0</v>
      </c>
      <c r="Z19" s="7">
        <f t="shared" si="14"/>
        <v>0.17982024056957574</v>
      </c>
      <c r="AA19" s="2">
        <f>AVERAGE(Z10:Z19)</f>
        <v>0.17879136012938573</v>
      </c>
      <c r="AB19" s="10">
        <f t="shared" si="15"/>
        <v>0</v>
      </c>
    </row>
    <row r="20" spans="3:28" x14ac:dyDescent="0.25">
      <c r="F20" s="9">
        <f>AVERAGE(F10:F19)</f>
        <v>4.141</v>
      </c>
      <c r="G20" s="9">
        <f>F20*46.7672</f>
        <v>193.66297520000001</v>
      </c>
      <c r="J20" s="10">
        <f t="shared" si="4"/>
        <v>0.19603230795465162</v>
      </c>
      <c r="K20" s="2">
        <f t="shared" si="5"/>
        <v>0.19366335921940522</v>
      </c>
      <c r="L20" s="10">
        <f t="shared" si="6"/>
        <v>0.19133709372725752</v>
      </c>
      <c r="R20" s="9">
        <f>AVERAGE(R10:R19)</f>
        <v>3.5050000000000003</v>
      </c>
      <c r="S20" s="9">
        <f>R20*46.7672</f>
        <v>163.91903600000003</v>
      </c>
      <c r="V20" s="10">
        <f t="shared" si="10"/>
        <v>0.16592447220020626</v>
      </c>
      <c r="W20" s="2">
        <f t="shared" si="11"/>
        <v>0.16391936103936622</v>
      </c>
      <c r="X20" s="10">
        <f t="shared" si="12"/>
        <v>0.16195037756919531</v>
      </c>
      <c r="Z20" s="2">
        <f t="shared" si="14"/>
        <v>0.17879136012938573</v>
      </c>
    </row>
    <row r="21" spans="3:28" x14ac:dyDescent="0.25">
      <c r="F21" s="3">
        <f>STDEVA(F10:F19)</f>
        <v>0.14224001624796817</v>
      </c>
      <c r="J21" s="10">
        <f>STDEVA(J10:J19)</f>
        <v>6.7335519605400511E-3</v>
      </c>
      <c r="K21" s="2">
        <f t="shared" ref="K21:L21" si="16">STDEVA(K10:K19)</f>
        <v>6.6521804786293876E-3</v>
      </c>
      <c r="L21" s="10">
        <f t="shared" si="16"/>
        <v>6.5722751317566176E-3</v>
      </c>
      <c r="R21" s="3">
        <f>STDEVA(R10:R19)</f>
        <v>0.26513099487695596</v>
      </c>
      <c r="V21" s="10">
        <f>STDEVA(V10:V19)</f>
        <v>1.2551132778566192E-2</v>
      </c>
      <c r="W21" s="2">
        <f t="shared" ref="W21:X21" si="17">STDEVA(W10:W19)</f>
        <v>1.2399458850773778E-2</v>
      </c>
      <c r="X21" s="10">
        <f t="shared" si="17"/>
        <v>1.2250517753386416E-2</v>
      </c>
      <c r="Z21" s="2">
        <f t="shared" ref="Z21" si="18">STDEVA(Z10:Z19)</f>
        <v>6.7854669883434466E-3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0.19366335921940522</v>
      </c>
      <c r="E41" s="11">
        <f>$K$20</f>
        <v>0.19366335921940522</v>
      </c>
      <c r="F41">
        <f>C41*AVERAGE($K$20,$W$20)</f>
        <v>0.17879136012938573</v>
      </c>
      <c r="G41" s="12">
        <f>(F41-E41)/E41</f>
        <v>-7.6793045158174159E-2</v>
      </c>
    </row>
    <row r="42" spans="3:7" x14ac:dyDescent="0.25">
      <c r="C42">
        <v>2</v>
      </c>
      <c r="D42" s="2">
        <f>$W$20</f>
        <v>0.16391936103936622</v>
      </c>
      <c r="E42" s="11">
        <f>SUM(D42,E41)</f>
        <v>0.35758272025877147</v>
      </c>
      <c r="F42">
        <f t="shared" ref="F42:F90" si="19">C42*AVERAGE($K$20,$W$20)</f>
        <v>0.35758272025877147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0.19366335921940522</v>
      </c>
      <c r="E43" s="11">
        <f t="shared" ref="E43:E90" si="22">SUM(D43,E42)</f>
        <v>0.55124607947817672</v>
      </c>
      <c r="F43">
        <f t="shared" si="19"/>
        <v>0.53637408038815715</v>
      </c>
      <c r="G43" s="12">
        <f t="shared" si="20"/>
        <v>-2.6978875031814786E-2</v>
      </c>
    </row>
    <row r="44" spans="3:7" x14ac:dyDescent="0.25">
      <c r="C44">
        <v>4</v>
      </c>
      <c r="D44" s="2">
        <f t="shared" ref="D44" si="23">$W$20</f>
        <v>0.16391936103936622</v>
      </c>
      <c r="E44" s="11">
        <f t="shared" si="22"/>
        <v>0.71516544051754294</v>
      </c>
      <c r="F44">
        <f t="shared" si="19"/>
        <v>0.71516544051754294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0.19366335921940522</v>
      </c>
      <c r="E45" s="11">
        <f t="shared" si="22"/>
        <v>0.90882879973694819</v>
      </c>
      <c r="F45">
        <f t="shared" si="19"/>
        <v>0.89395680064692873</v>
      </c>
      <c r="G45" s="12">
        <f t="shared" si="20"/>
        <v>-1.6363917048319791E-2</v>
      </c>
    </row>
    <row r="46" spans="3:7" x14ac:dyDescent="0.25">
      <c r="C46">
        <v>6</v>
      </c>
      <c r="D46" s="2">
        <f t="shared" ref="D46" si="25">$W$20</f>
        <v>0.16391936103936622</v>
      </c>
      <c r="E46" s="11">
        <f t="shared" si="22"/>
        <v>1.0727481607763143</v>
      </c>
      <c r="F46">
        <f t="shared" si="19"/>
        <v>1.0727481607763143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0.19366335921940522</v>
      </c>
      <c r="E47" s="11">
        <f t="shared" si="22"/>
        <v>1.2664115199957195</v>
      </c>
      <c r="F47">
        <f t="shared" si="19"/>
        <v>1.2515395209057001</v>
      </c>
      <c r="G47" s="12">
        <f t="shared" si="20"/>
        <v>-1.174341740832374E-2</v>
      </c>
    </row>
    <row r="48" spans="3:7" x14ac:dyDescent="0.25">
      <c r="C48">
        <v>8</v>
      </c>
      <c r="D48" s="2">
        <f t="shared" ref="D48" si="27">$W$20</f>
        <v>0.16391936103936622</v>
      </c>
      <c r="E48" s="11">
        <f t="shared" si="22"/>
        <v>1.4303308810350859</v>
      </c>
      <c r="F48">
        <f t="shared" si="19"/>
        <v>1.4303308810350859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0.19366335921940522</v>
      </c>
      <c r="E49" s="11">
        <f t="shared" si="22"/>
        <v>1.6239942402544911</v>
      </c>
      <c r="F49">
        <f t="shared" si="19"/>
        <v>1.6091222411644717</v>
      </c>
      <c r="G49" s="12">
        <f t="shared" si="20"/>
        <v>-9.1576673866090291E-3</v>
      </c>
    </row>
    <row r="50" spans="3:7" x14ac:dyDescent="0.25">
      <c r="C50">
        <v>10</v>
      </c>
      <c r="D50" s="2">
        <f t="shared" ref="D50" si="29">$W$20</f>
        <v>0.16391936103936622</v>
      </c>
      <c r="E50" s="11">
        <f t="shared" si="22"/>
        <v>1.7879136012938575</v>
      </c>
      <c r="F50">
        <f t="shared" si="19"/>
        <v>1.7879136012938575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0.19366335921940522</v>
      </c>
      <c r="E51" s="11">
        <f t="shared" si="22"/>
        <v>1.9815769605132627</v>
      </c>
      <c r="F51">
        <f t="shared" si="19"/>
        <v>1.966704961423243</v>
      </c>
      <c r="G51" s="12">
        <f t="shared" si="20"/>
        <v>-7.5051332279153964E-3</v>
      </c>
    </row>
    <row r="52" spans="3:7" x14ac:dyDescent="0.25">
      <c r="C52">
        <v>12</v>
      </c>
      <c r="D52" s="2">
        <f t="shared" ref="D52" si="31">$W$20</f>
        <v>0.16391936103936622</v>
      </c>
      <c r="E52" s="11">
        <f t="shared" si="22"/>
        <v>2.145496321552629</v>
      </c>
      <c r="F52">
        <f t="shared" si="19"/>
        <v>2.1454963215526286</v>
      </c>
      <c r="G52" s="12">
        <f t="shared" si="20"/>
        <v>-2.0698670297821302E-16</v>
      </c>
    </row>
    <row r="53" spans="3:7" x14ac:dyDescent="0.25">
      <c r="C53">
        <v>13</v>
      </c>
      <c r="D53" s="2">
        <f t="shared" ref="D53" si="32">$K$20</f>
        <v>0.19366335921940522</v>
      </c>
      <c r="E53" s="11">
        <f t="shared" si="22"/>
        <v>2.3391596807720343</v>
      </c>
      <c r="F53">
        <f t="shared" si="19"/>
        <v>2.3242876816820144</v>
      </c>
      <c r="G53" s="12">
        <f t="shared" si="20"/>
        <v>-6.3578383349662711E-3</v>
      </c>
    </row>
    <row r="54" spans="3:7" x14ac:dyDescent="0.25">
      <c r="C54">
        <v>14</v>
      </c>
      <c r="D54" s="2">
        <f t="shared" ref="D54" si="33">$W$20</f>
        <v>0.16391936103936622</v>
      </c>
      <c r="E54" s="11">
        <f t="shared" si="22"/>
        <v>2.5030790418114006</v>
      </c>
      <c r="F54">
        <f t="shared" si="19"/>
        <v>2.5030790418114002</v>
      </c>
      <c r="G54" s="12">
        <f t="shared" si="20"/>
        <v>-1.7741717398132542E-16</v>
      </c>
    </row>
    <row r="55" spans="3:7" x14ac:dyDescent="0.25">
      <c r="C55">
        <v>15</v>
      </c>
      <c r="D55" s="2">
        <f t="shared" ref="D55" si="34">$K$20</f>
        <v>0.19366335921940522</v>
      </c>
      <c r="E55" s="11">
        <f t="shared" si="22"/>
        <v>2.6967424010308059</v>
      </c>
      <c r="F55">
        <f t="shared" si="19"/>
        <v>2.681870401940786</v>
      </c>
      <c r="G55" s="12">
        <f t="shared" si="20"/>
        <v>-5.514801519171878E-3</v>
      </c>
    </row>
    <row r="56" spans="3:7" x14ac:dyDescent="0.25">
      <c r="C56">
        <v>16</v>
      </c>
      <c r="D56" s="2">
        <f t="shared" ref="D56" si="35">$W$20</f>
        <v>0.16391936103936622</v>
      </c>
      <c r="E56" s="11">
        <f t="shared" si="22"/>
        <v>2.8606617620701722</v>
      </c>
      <c r="F56">
        <f t="shared" si="19"/>
        <v>2.8606617620701718</v>
      </c>
      <c r="G56" s="12">
        <f t="shared" si="20"/>
        <v>-1.5524002723365976E-16</v>
      </c>
    </row>
    <row r="57" spans="3:7" x14ac:dyDescent="0.25">
      <c r="C57">
        <v>17</v>
      </c>
      <c r="D57" s="2">
        <f t="shared" ref="D57" si="36">$K$20</f>
        <v>0.19366335921940522</v>
      </c>
      <c r="E57" s="11">
        <f t="shared" si="22"/>
        <v>3.0543251212895774</v>
      </c>
      <c r="F57">
        <f t="shared" si="19"/>
        <v>3.0394531221995575</v>
      </c>
      <c r="G57" s="12">
        <f t="shared" si="20"/>
        <v>-4.8691604526176786E-3</v>
      </c>
    </row>
    <row r="58" spans="3:7" x14ac:dyDescent="0.25">
      <c r="C58">
        <v>18</v>
      </c>
      <c r="D58" s="2">
        <f t="shared" ref="D58" si="37">$W$20</f>
        <v>0.16391936103936622</v>
      </c>
      <c r="E58" s="11">
        <f t="shared" si="22"/>
        <v>3.2182444823289438</v>
      </c>
      <c r="F58">
        <f t="shared" si="19"/>
        <v>3.2182444823289433</v>
      </c>
      <c r="G58" s="12">
        <f t="shared" si="20"/>
        <v>-1.3799113531880866E-16</v>
      </c>
    </row>
    <row r="59" spans="3:7" x14ac:dyDescent="0.25">
      <c r="C59">
        <v>19</v>
      </c>
      <c r="D59" s="2">
        <f t="shared" ref="D59" si="38">$K$20</f>
        <v>0.19366335921940522</v>
      </c>
      <c r="E59" s="11">
        <f t="shared" si="22"/>
        <v>3.411907841548349</v>
      </c>
      <c r="F59">
        <f t="shared" si="19"/>
        <v>3.3970358424583291</v>
      </c>
      <c r="G59" s="12">
        <f t="shared" si="20"/>
        <v>-4.3588513467206907E-3</v>
      </c>
    </row>
    <row r="60" spans="3:7" x14ac:dyDescent="0.25">
      <c r="C60">
        <v>20</v>
      </c>
      <c r="D60" s="2">
        <f t="shared" ref="D60" si="39">$W$20</f>
        <v>0.16391936103936622</v>
      </c>
      <c r="E60" s="11">
        <f t="shared" si="22"/>
        <v>3.5758272025877154</v>
      </c>
      <c r="F60">
        <f t="shared" si="19"/>
        <v>3.5758272025877149</v>
      </c>
      <c r="G60" s="12">
        <f t="shared" si="20"/>
        <v>-1.2419202178692781E-16</v>
      </c>
    </row>
    <row r="61" spans="3:7" x14ac:dyDescent="0.25">
      <c r="C61">
        <v>21</v>
      </c>
      <c r="D61" s="2">
        <f t="shared" ref="D61" si="40">$K$20</f>
        <v>0.19366335921940522</v>
      </c>
      <c r="E61" s="11">
        <f t="shared" si="22"/>
        <v>3.7694905618071206</v>
      </c>
      <c r="F61">
        <f t="shared" si="19"/>
        <v>3.7546185627171003</v>
      </c>
      <c r="G61" s="12">
        <f t="shared" si="20"/>
        <v>-3.9453604793987353E-3</v>
      </c>
    </row>
    <row r="62" spans="3:7" x14ac:dyDescent="0.25">
      <c r="C62">
        <v>22</v>
      </c>
      <c r="D62" s="2">
        <f t="shared" ref="D62" si="41">$W$20</f>
        <v>0.16391936103936622</v>
      </c>
      <c r="E62" s="11">
        <f t="shared" si="22"/>
        <v>3.9334099228464869</v>
      </c>
      <c r="F62">
        <f t="shared" si="19"/>
        <v>3.9334099228464861</v>
      </c>
      <c r="G62" s="12">
        <f t="shared" si="20"/>
        <v>-2.2580367597623235E-16</v>
      </c>
    </row>
    <row r="63" spans="3:7" x14ac:dyDescent="0.25">
      <c r="C63">
        <v>23</v>
      </c>
      <c r="D63" s="2">
        <f t="shared" ref="D63" si="42">$K$20</f>
        <v>0.19366335921940522</v>
      </c>
      <c r="E63" s="11">
        <f t="shared" si="22"/>
        <v>4.1270732820658917</v>
      </c>
      <c r="F63">
        <f t="shared" si="19"/>
        <v>4.1122012829758718</v>
      </c>
      <c r="G63" s="12">
        <f t="shared" si="20"/>
        <v>-3.6035219327570115E-3</v>
      </c>
    </row>
    <row r="64" spans="3:7" x14ac:dyDescent="0.25">
      <c r="C64">
        <v>24</v>
      </c>
      <c r="D64" s="2">
        <f t="shared" ref="D64" si="43">$W$20</f>
        <v>0.16391936103936622</v>
      </c>
      <c r="E64" s="11">
        <f t="shared" si="22"/>
        <v>4.2909926431052581</v>
      </c>
      <c r="F64">
        <f t="shared" si="19"/>
        <v>4.2909926431052572</v>
      </c>
      <c r="G64" s="12">
        <f t="shared" si="20"/>
        <v>-2.0698670297821302E-16</v>
      </c>
    </row>
    <row r="65" spans="3:7" x14ac:dyDescent="0.25">
      <c r="C65">
        <v>25</v>
      </c>
      <c r="D65" s="2">
        <f t="shared" ref="D65" si="44">$K$20</f>
        <v>0.19366335921940522</v>
      </c>
      <c r="E65" s="11">
        <f t="shared" si="22"/>
        <v>4.4846560023246633</v>
      </c>
      <c r="F65">
        <f t="shared" si="19"/>
        <v>4.4697840032346434</v>
      </c>
      <c r="G65" s="12">
        <f t="shared" si="20"/>
        <v>-3.3161961769890189E-3</v>
      </c>
    </row>
    <row r="66" spans="3:7" x14ac:dyDescent="0.25">
      <c r="C66">
        <v>26</v>
      </c>
      <c r="D66" s="2">
        <f t="shared" ref="D66" si="45">$W$20</f>
        <v>0.16391936103936622</v>
      </c>
      <c r="E66" s="11">
        <f t="shared" si="22"/>
        <v>4.6485753633640297</v>
      </c>
      <c r="F66">
        <f t="shared" si="19"/>
        <v>4.6485753633640288</v>
      </c>
      <c r="G66" s="12">
        <f t="shared" si="20"/>
        <v>-1.9106464890296584E-16</v>
      </c>
    </row>
    <row r="67" spans="3:7" x14ac:dyDescent="0.25">
      <c r="C67">
        <v>27</v>
      </c>
      <c r="D67" s="2">
        <f t="shared" ref="D67" si="46">$K$20</f>
        <v>0.19366335921940522</v>
      </c>
      <c r="E67" s="11">
        <f t="shared" si="22"/>
        <v>4.8422387225834349</v>
      </c>
      <c r="F67">
        <f t="shared" si="19"/>
        <v>4.827366723493415</v>
      </c>
      <c r="G67" s="12">
        <f t="shared" si="20"/>
        <v>-3.0713064642309464E-3</v>
      </c>
    </row>
    <row r="68" spans="3:7" x14ac:dyDescent="0.25">
      <c r="C68">
        <v>28</v>
      </c>
      <c r="D68" s="2">
        <f t="shared" ref="D68" si="47">$W$20</f>
        <v>0.16391936103936622</v>
      </c>
      <c r="E68" s="11">
        <f t="shared" si="22"/>
        <v>5.0061580836228012</v>
      </c>
      <c r="F68">
        <f t="shared" si="19"/>
        <v>5.0061580836228003</v>
      </c>
      <c r="G68" s="12">
        <f t="shared" si="20"/>
        <v>-1.7741717398132542E-16</v>
      </c>
    </row>
    <row r="69" spans="3:7" x14ac:dyDescent="0.25">
      <c r="C69">
        <v>29</v>
      </c>
      <c r="D69" s="2">
        <f t="shared" ref="D69" si="48">$K$20</f>
        <v>0.19366335921940522</v>
      </c>
      <c r="E69" s="11">
        <f t="shared" si="22"/>
        <v>5.1998214428422065</v>
      </c>
      <c r="F69">
        <f t="shared" si="19"/>
        <v>5.1849494437521866</v>
      </c>
      <c r="G69" s="12">
        <f t="shared" si="20"/>
        <v>-2.8600980348069253E-3</v>
      </c>
    </row>
    <row r="70" spans="3:7" x14ac:dyDescent="0.25">
      <c r="C70">
        <v>30</v>
      </c>
      <c r="D70" s="2">
        <f t="shared" ref="D70" si="49">$W$20</f>
        <v>0.16391936103936622</v>
      </c>
      <c r="E70" s="11">
        <f t="shared" si="22"/>
        <v>5.3637408038815728</v>
      </c>
      <c r="F70">
        <f t="shared" si="19"/>
        <v>5.3637408038815719</v>
      </c>
      <c r="G70" s="12">
        <f t="shared" si="20"/>
        <v>-1.655893623825704E-16</v>
      </c>
    </row>
    <row r="71" spans="3:7" x14ac:dyDescent="0.25">
      <c r="C71">
        <v>31</v>
      </c>
      <c r="D71" s="2">
        <f t="shared" ref="D71" si="50">$K$20</f>
        <v>0.19366335921940522</v>
      </c>
      <c r="E71" s="11">
        <f t="shared" si="22"/>
        <v>5.5574041631009781</v>
      </c>
      <c r="F71">
        <f t="shared" si="19"/>
        <v>5.5425321640109582</v>
      </c>
      <c r="G71" s="12">
        <f t="shared" si="20"/>
        <v>-2.6760693758363387E-3</v>
      </c>
    </row>
    <row r="72" spans="3:7" x14ac:dyDescent="0.25">
      <c r="C72">
        <v>32</v>
      </c>
      <c r="D72" s="2">
        <f t="shared" ref="D72" si="51">$W$20</f>
        <v>0.16391936103936622</v>
      </c>
      <c r="E72" s="11">
        <f t="shared" si="22"/>
        <v>5.7213235241403444</v>
      </c>
      <c r="F72">
        <f t="shared" si="19"/>
        <v>5.7213235241403435</v>
      </c>
      <c r="G72" s="12">
        <f t="shared" si="20"/>
        <v>-1.5524002723365976E-16</v>
      </c>
    </row>
    <row r="73" spans="3:7" x14ac:dyDescent="0.25">
      <c r="C73">
        <v>33</v>
      </c>
      <c r="D73" s="2">
        <f t="shared" ref="D73" si="52">$K$20</f>
        <v>0.19366335921940522</v>
      </c>
      <c r="E73" s="11">
        <f t="shared" si="22"/>
        <v>5.9149868833597496</v>
      </c>
      <c r="F73">
        <f t="shared" si="19"/>
        <v>5.9001148842697289</v>
      </c>
      <c r="G73" s="12">
        <f t="shared" si="20"/>
        <v>-2.5142911359379728E-3</v>
      </c>
    </row>
    <row r="74" spans="3:7" x14ac:dyDescent="0.25">
      <c r="C74">
        <v>34</v>
      </c>
      <c r="D74" s="2">
        <f t="shared" ref="D74" si="53">$W$20</f>
        <v>0.16391936103936622</v>
      </c>
      <c r="E74" s="11">
        <f t="shared" si="22"/>
        <v>6.078906244399116</v>
      </c>
      <c r="F74">
        <f t="shared" si="19"/>
        <v>6.0789062443991151</v>
      </c>
      <c r="G74" s="12">
        <f t="shared" si="20"/>
        <v>-1.4610826092579741E-16</v>
      </c>
    </row>
    <row r="75" spans="3:7" x14ac:dyDescent="0.25">
      <c r="C75">
        <v>35</v>
      </c>
      <c r="D75" s="2">
        <f t="shared" ref="D75" si="54">$K$20</f>
        <v>0.19366335921940522</v>
      </c>
      <c r="E75" s="11">
        <f t="shared" si="22"/>
        <v>6.2725696036185212</v>
      </c>
      <c r="F75">
        <f t="shared" si="19"/>
        <v>6.2576976045285004</v>
      </c>
      <c r="G75" s="12">
        <f t="shared" si="20"/>
        <v>-2.3709580012378707E-3</v>
      </c>
    </row>
    <row r="76" spans="3:7" x14ac:dyDescent="0.25">
      <c r="C76">
        <v>36</v>
      </c>
      <c r="D76" s="2">
        <f t="shared" ref="D76" si="55">$W$20</f>
        <v>0.16391936103936622</v>
      </c>
      <c r="E76" s="11">
        <f t="shared" si="22"/>
        <v>6.4364889646578876</v>
      </c>
      <c r="F76">
        <f t="shared" si="19"/>
        <v>6.4364889646578867</v>
      </c>
      <c r="G76" s="12">
        <f t="shared" si="20"/>
        <v>-1.3799113531880866E-16</v>
      </c>
    </row>
    <row r="77" spans="3:7" x14ac:dyDescent="0.25">
      <c r="C77">
        <v>37</v>
      </c>
      <c r="D77" s="2">
        <f t="shared" ref="D77" si="56">$K$20</f>
        <v>0.19366335921940522</v>
      </c>
      <c r="E77" s="11">
        <f t="shared" si="22"/>
        <v>6.6301523238772928</v>
      </c>
      <c r="F77">
        <f t="shared" si="19"/>
        <v>6.615280324787272</v>
      </c>
      <c r="G77" s="12">
        <f t="shared" si="20"/>
        <v>-2.2430855828850238E-3</v>
      </c>
    </row>
    <row r="78" spans="3:7" x14ac:dyDescent="0.25">
      <c r="C78">
        <v>38</v>
      </c>
      <c r="D78" s="2">
        <f t="shared" ref="D78" si="57">$W$20</f>
        <v>0.16391936103936622</v>
      </c>
      <c r="E78" s="11">
        <f t="shared" si="22"/>
        <v>6.7940716849166591</v>
      </c>
      <c r="F78">
        <f t="shared" si="19"/>
        <v>6.7940716849166582</v>
      </c>
      <c r="G78" s="12">
        <f t="shared" si="20"/>
        <v>-1.307284439862398E-16</v>
      </c>
    </row>
    <row r="79" spans="3:7" x14ac:dyDescent="0.25">
      <c r="C79">
        <v>39</v>
      </c>
      <c r="D79" s="2">
        <f t="shared" ref="D79" si="58">$K$20</f>
        <v>0.19366335921940522</v>
      </c>
      <c r="E79" s="11">
        <f t="shared" si="22"/>
        <v>6.9877350441360644</v>
      </c>
      <c r="F79">
        <f t="shared" si="19"/>
        <v>6.9728630450460436</v>
      </c>
      <c r="G79" s="12">
        <f t="shared" si="20"/>
        <v>-2.1283003714488301E-3</v>
      </c>
    </row>
    <row r="80" spans="3:7" x14ac:dyDescent="0.25">
      <c r="C80">
        <v>40</v>
      </c>
      <c r="D80" s="2">
        <f t="shared" ref="D80" si="59">$W$20</f>
        <v>0.16391936103936622</v>
      </c>
      <c r="E80" s="11">
        <f t="shared" si="22"/>
        <v>7.1516544051754307</v>
      </c>
      <c r="F80">
        <f t="shared" si="19"/>
        <v>7.1516544051754298</v>
      </c>
      <c r="G80" s="12">
        <f t="shared" si="20"/>
        <v>-1.2419202178692781E-16</v>
      </c>
    </row>
    <row r="81" spans="3:7" x14ac:dyDescent="0.25">
      <c r="C81">
        <v>41</v>
      </c>
      <c r="D81" s="2">
        <f t="shared" ref="D81" si="60">$K$20</f>
        <v>0.19366335921940522</v>
      </c>
      <c r="E81" s="11">
        <f t="shared" si="22"/>
        <v>7.345317764394836</v>
      </c>
      <c r="F81">
        <f t="shared" si="19"/>
        <v>7.3304457653048152</v>
      </c>
      <c r="G81" s="12">
        <f t="shared" si="20"/>
        <v>-2.0246910436074327E-3</v>
      </c>
    </row>
    <row r="82" spans="3:7" x14ac:dyDescent="0.25">
      <c r="C82">
        <v>42</v>
      </c>
      <c r="D82" s="2">
        <f t="shared" ref="D82" si="61">$W$20</f>
        <v>0.16391936103936622</v>
      </c>
      <c r="E82" s="11">
        <f t="shared" si="22"/>
        <v>7.5092371254342023</v>
      </c>
      <c r="F82">
        <f t="shared" si="19"/>
        <v>7.5092371254342005</v>
      </c>
      <c r="G82" s="12">
        <f t="shared" si="20"/>
        <v>-2.3655623197510056E-16</v>
      </c>
    </row>
    <row r="83" spans="3:7" x14ac:dyDescent="0.25">
      <c r="C83">
        <v>43</v>
      </c>
      <c r="D83" s="2">
        <f t="shared" ref="D83" si="62">$K$20</f>
        <v>0.19366335921940522</v>
      </c>
      <c r="E83" s="11">
        <f t="shared" si="22"/>
        <v>7.7029004846536075</v>
      </c>
      <c r="F83">
        <f t="shared" si="19"/>
        <v>7.6880284855635868</v>
      </c>
      <c r="G83" s="12">
        <f t="shared" si="20"/>
        <v>-1.93070118452784E-3</v>
      </c>
    </row>
    <row r="84" spans="3:7" x14ac:dyDescent="0.25">
      <c r="C84">
        <v>44</v>
      </c>
      <c r="D84" s="2">
        <f t="shared" ref="D84" si="63">$W$20</f>
        <v>0.16391936103936622</v>
      </c>
      <c r="E84" s="11">
        <f t="shared" si="22"/>
        <v>7.8668198456929739</v>
      </c>
      <c r="F84">
        <f t="shared" si="19"/>
        <v>7.8668198456929721</v>
      </c>
      <c r="G84" s="12">
        <f t="shared" si="20"/>
        <v>-2.2580367597623235E-16</v>
      </c>
    </row>
    <row r="85" spans="3:7" x14ac:dyDescent="0.25">
      <c r="C85">
        <v>45</v>
      </c>
      <c r="D85" s="2">
        <f t="shared" ref="D85" si="64">$K$20</f>
        <v>0.19366335921940522</v>
      </c>
      <c r="E85" s="11">
        <f t="shared" si="22"/>
        <v>8.0604832049123782</v>
      </c>
      <c r="F85">
        <f t="shared" si="19"/>
        <v>8.0456112058223574</v>
      </c>
      <c r="G85" s="12">
        <f t="shared" si="20"/>
        <v>-1.8450505648293153E-3</v>
      </c>
    </row>
    <row r="86" spans="3:7" x14ac:dyDescent="0.25">
      <c r="C86">
        <v>46</v>
      </c>
      <c r="D86" s="2">
        <f t="shared" ref="D86" si="65">$W$20</f>
        <v>0.16391936103936622</v>
      </c>
      <c r="E86" s="11">
        <f t="shared" si="22"/>
        <v>8.2244025659517437</v>
      </c>
      <c r="F86">
        <f t="shared" si="19"/>
        <v>8.2244025659517437</v>
      </c>
      <c r="G86" s="12">
        <f t="shared" si="20"/>
        <v>0</v>
      </c>
    </row>
    <row r="87" spans="3:7" x14ac:dyDescent="0.25">
      <c r="C87">
        <v>47</v>
      </c>
      <c r="D87" s="2">
        <f t="shared" ref="D87" si="66">$K$20</f>
        <v>0.19366335921940522</v>
      </c>
      <c r="E87" s="11">
        <f t="shared" si="22"/>
        <v>8.4180659251711489</v>
      </c>
      <c r="F87">
        <f t="shared" si="19"/>
        <v>8.4031939260811299</v>
      </c>
      <c r="G87" s="12">
        <f t="shared" si="20"/>
        <v>-1.7666764815359476E-3</v>
      </c>
    </row>
    <row r="88" spans="3:7" x14ac:dyDescent="0.25">
      <c r="C88">
        <v>48</v>
      </c>
      <c r="D88" s="2">
        <f t="shared" ref="D88" si="67">$W$20</f>
        <v>0.16391936103936622</v>
      </c>
      <c r="E88" s="11">
        <f t="shared" si="22"/>
        <v>8.5819852862105144</v>
      </c>
      <c r="F88">
        <f t="shared" si="19"/>
        <v>8.5819852862105144</v>
      </c>
      <c r="G88" s="12">
        <f t="shared" si="20"/>
        <v>0</v>
      </c>
    </row>
    <row r="89" spans="3:7" x14ac:dyDescent="0.25">
      <c r="C89">
        <v>49</v>
      </c>
      <c r="D89" s="2">
        <f t="shared" ref="D89" si="68">$K$20</f>
        <v>0.19366335921940522</v>
      </c>
      <c r="E89" s="11">
        <f t="shared" si="22"/>
        <v>8.7756486454299196</v>
      </c>
      <c r="F89">
        <f t="shared" si="19"/>
        <v>8.7607766463399006</v>
      </c>
      <c r="G89" s="12">
        <f t="shared" si="20"/>
        <v>-1.694689440166213E-3</v>
      </c>
    </row>
    <row r="90" spans="3:7" x14ac:dyDescent="0.25">
      <c r="C90">
        <v>50</v>
      </c>
      <c r="D90" s="2">
        <f t="shared" ref="D90" si="69">$W$20</f>
        <v>0.16391936103936622</v>
      </c>
      <c r="E90" s="11">
        <f t="shared" si="22"/>
        <v>8.9395680064692851</v>
      </c>
      <c r="F90">
        <f t="shared" si="19"/>
        <v>8.9395680064692868</v>
      </c>
      <c r="G90" s="12">
        <f t="shared" si="20"/>
        <v>1.9870723485908455E-16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C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9.8800000000000008</v>
      </c>
      <c r="E10" s="3">
        <v>6.76</v>
      </c>
      <c r="F10" s="3">
        <f>D10-E10</f>
        <v>3.120000000000001</v>
      </c>
      <c r="G10" s="3">
        <f>AVERAGE(F10)</f>
        <v>3.120000000000001</v>
      </c>
      <c r="H10" s="3">
        <f>G10-$F$20</f>
        <v>0.18600000000000083</v>
      </c>
      <c r="J10" s="2">
        <f>F10*$C$4/1000</f>
        <v>0.14769881690860018</v>
      </c>
      <c r="K10" s="2">
        <f>F10*$C$5/1000</f>
        <v>0.14591395333604068</v>
      </c>
      <c r="L10" s="2">
        <f>F10*$C$6/1000</f>
        <v>0.14416124907728656</v>
      </c>
      <c r="M10" s="10">
        <f>H10*$C$5/1000</f>
        <v>8.6987164488793855E-3</v>
      </c>
      <c r="O10" s="4">
        <v>1</v>
      </c>
      <c r="P10" s="3">
        <v>6.77</v>
      </c>
      <c r="Q10" s="3">
        <v>3.15</v>
      </c>
      <c r="R10" s="3">
        <f>P10-Q10</f>
        <v>3.6199999999999997</v>
      </c>
      <c r="S10" s="3">
        <f>AVERAGE(R10)</f>
        <v>3.6199999999999997</v>
      </c>
      <c r="T10" s="3">
        <f>S10-$R$20</f>
        <v>-0.3010000000000006</v>
      </c>
      <c r="V10" s="2">
        <f>R10*$C$4/1000</f>
        <v>0.17136849910549118</v>
      </c>
      <c r="W10" s="2">
        <f>R10*$C$5/1000</f>
        <v>0.16929759970399588</v>
      </c>
      <c r="X10" s="2">
        <f>R10*$C$6/1000</f>
        <v>0.16726401335249266</v>
      </c>
      <c r="Y10" s="10">
        <f>T10*$C$5/1000</f>
        <v>-1.4076955113509078E-2</v>
      </c>
      <c r="Z10" s="2">
        <f>AVERAGE(W10,K10)</f>
        <v>0.15760577652001828</v>
      </c>
      <c r="AA10" s="2">
        <f>Z10</f>
        <v>0.15760577652001828</v>
      </c>
      <c r="AB10" s="10">
        <f>AA10-$Z$20</f>
        <v>-2.6891193323148599E-3</v>
      </c>
    </row>
    <row r="11" spans="1:28" x14ac:dyDescent="0.25">
      <c r="C11">
        <v>2</v>
      </c>
      <c r="D11" s="3">
        <v>10.57</v>
      </c>
      <c r="E11" s="3">
        <v>7.24</v>
      </c>
      <c r="F11" s="3">
        <f t="shared" ref="F11:F19" si="2">D11-E11</f>
        <v>3.33</v>
      </c>
      <c r="G11" s="3">
        <f>AVERAGE(F10:F11)</f>
        <v>3.2250000000000005</v>
      </c>
      <c r="H11" s="3">
        <f t="shared" ref="H11:H19" si="3">G11-$F$20</f>
        <v>0.29100000000000037</v>
      </c>
      <c r="I11" s="3">
        <f>STDEVA(F10:F11)</f>
        <v>0.14849242404917432</v>
      </c>
      <c r="J11" s="2">
        <f t="shared" ref="J11:J20" si="4">F11*$C$4/1000</f>
        <v>0.15764008343129435</v>
      </c>
      <c r="K11" s="2">
        <f t="shared" ref="K11:K20" si="5">F11*$C$5/1000</f>
        <v>0.15573508481058188</v>
      </c>
      <c r="L11" s="2">
        <f t="shared" ref="L11:L20" si="6">F11*$C$6/1000</f>
        <v>0.1538644100728731</v>
      </c>
      <c r="M11" s="10">
        <f t="shared" ref="M11:M19" si="7">H11*$C$5/1000</f>
        <v>1.3609282186149964E-2</v>
      </c>
      <c r="O11" s="4">
        <v>2</v>
      </c>
      <c r="P11" s="3">
        <v>7.24</v>
      </c>
      <c r="Q11" s="3">
        <v>2.72</v>
      </c>
      <c r="R11" s="3">
        <f t="shared" ref="R11:R19" si="8">P11-Q11</f>
        <v>4.5199999999999996</v>
      </c>
      <c r="S11" s="3">
        <f>AVERAGE(R10:R11)</f>
        <v>4.0699999999999994</v>
      </c>
      <c r="T11" s="3">
        <f t="shared" ref="T11:T19" si="9">S11-$R$20</f>
        <v>0.14899999999999913</v>
      </c>
      <c r="U11" s="3">
        <f>STDEVA(R10:R11)</f>
        <v>0.63639610306789363</v>
      </c>
      <c r="V11" s="2">
        <f t="shared" ref="V11:V20" si="10">R11*$C$4/1000</f>
        <v>0.21397392705989504</v>
      </c>
      <c r="W11" s="2">
        <f t="shared" ref="W11:W20" si="11">R11*$C$5/1000</f>
        <v>0.21138816316631528</v>
      </c>
      <c r="X11" s="2">
        <f t="shared" ref="X11:X20" si="12">R11*$C$6/1000</f>
        <v>0.20884898904786381</v>
      </c>
      <c r="Y11" s="10">
        <f t="shared" ref="Y11:Y19" si="13">T11*$C$5/1000</f>
        <v>6.9683266176506185E-3</v>
      </c>
      <c r="Z11" s="2">
        <f t="shared" ref="Z11:Z20" si="14">AVERAGE(W11,K11)</f>
        <v>0.18356162398844858</v>
      </c>
      <c r="AA11" s="2">
        <f>AVERAGE(Z10:Z11)</f>
        <v>0.17058370025423342</v>
      </c>
      <c r="AB11" s="10">
        <f t="shared" ref="AB11:AB19" si="15">AA11-$Z$20</f>
        <v>1.0288804401900276E-2</v>
      </c>
    </row>
    <row r="12" spans="1:28" x14ac:dyDescent="0.25">
      <c r="C12">
        <v>3</v>
      </c>
      <c r="D12" s="3">
        <v>10.14</v>
      </c>
      <c r="E12" s="3">
        <v>7.39</v>
      </c>
      <c r="F12" s="3">
        <f t="shared" si="2"/>
        <v>2.7500000000000009</v>
      </c>
      <c r="G12" s="3">
        <f>AVERAGE(F10:F12)</f>
        <v>3.0666666666666678</v>
      </c>
      <c r="H12" s="3">
        <f t="shared" si="3"/>
        <v>0.1326666666666676</v>
      </c>
      <c r="I12" s="3">
        <f>STDEVA(F10:F12)</f>
        <v>0.29365512652316</v>
      </c>
      <c r="J12" s="2">
        <f t="shared" si="4"/>
        <v>0.1301832520829008</v>
      </c>
      <c r="K12" s="2">
        <f t="shared" si="5"/>
        <v>0.12861005502375383</v>
      </c>
      <c r="L12" s="2">
        <f t="shared" si="6"/>
        <v>0.12706520351363398</v>
      </c>
      <c r="M12" s="10">
        <f t="shared" si="7"/>
        <v>6.2044608362974993E-3</v>
      </c>
      <c r="O12" s="4">
        <v>3</v>
      </c>
      <c r="P12" s="3">
        <v>7.4</v>
      </c>
      <c r="Q12" s="3">
        <v>3.44</v>
      </c>
      <c r="R12" s="3">
        <f t="shared" si="8"/>
        <v>3.9600000000000004</v>
      </c>
      <c r="S12" s="3">
        <f>AVERAGE(R10:R12)</f>
        <v>4.0333333333333332</v>
      </c>
      <c r="T12" s="3">
        <f t="shared" si="9"/>
        <v>0.11233333333333295</v>
      </c>
      <c r="U12" s="3">
        <f>STDEVA(R10:R12)</f>
        <v>0.45445938579078027</v>
      </c>
      <c r="V12" s="2">
        <f t="shared" si="10"/>
        <v>0.18746388299937708</v>
      </c>
      <c r="W12" s="2">
        <f t="shared" si="11"/>
        <v>0.18519847923420549</v>
      </c>
      <c r="X12" s="2">
        <f t="shared" si="12"/>
        <v>0.18297389305963291</v>
      </c>
      <c r="Y12" s="10">
        <f t="shared" si="13"/>
        <v>5.2535258840005917E-3</v>
      </c>
      <c r="Z12" s="2">
        <f t="shared" si="14"/>
        <v>0.15690426712897965</v>
      </c>
      <c r="AA12" s="2">
        <f>AVERAGE(Z10:Z12)</f>
        <v>0.16602388921248215</v>
      </c>
      <c r="AB12" s="10">
        <f t="shared" si="15"/>
        <v>5.7289933601490095E-3</v>
      </c>
    </row>
    <row r="13" spans="1:28" x14ac:dyDescent="0.25">
      <c r="C13">
        <v>4</v>
      </c>
      <c r="D13" s="3">
        <v>8.42</v>
      </c>
      <c r="E13" s="3">
        <v>5.57</v>
      </c>
      <c r="F13" s="3">
        <f t="shared" si="2"/>
        <v>2.8499999999999996</v>
      </c>
      <c r="G13" s="3">
        <f>AVERAGE(F10:F13)</f>
        <v>3.0125000000000006</v>
      </c>
      <c r="H13" s="3">
        <f t="shared" si="3"/>
        <v>7.8500000000000458E-2</v>
      </c>
      <c r="I13" s="3">
        <f>STDEVA(F10:F13)</f>
        <v>0.26310644233845731</v>
      </c>
      <c r="J13" s="2">
        <f t="shared" si="4"/>
        <v>0.13491718852227894</v>
      </c>
      <c r="K13" s="2">
        <f t="shared" si="5"/>
        <v>0.13328678429734481</v>
      </c>
      <c r="L13" s="2">
        <f t="shared" si="6"/>
        <v>0.13168575636867516</v>
      </c>
      <c r="M13" s="10">
        <f t="shared" si="7"/>
        <v>3.6712324797689932E-3</v>
      </c>
      <c r="O13" s="4">
        <v>4</v>
      </c>
      <c r="P13" s="3">
        <v>5.61</v>
      </c>
      <c r="Q13" s="3">
        <v>2.48</v>
      </c>
      <c r="R13" s="3">
        <f t="shared" si="8"/>
        <v>3.1300000000000003</v>
      </c>
      <c r="S13" s="3">
        <f>AVERAGE(R10:R13)</f>
        <v>3.8075000000000001</v>
      </c>
      <c r="T13" s="3">
        <f t="shared" si="9"/>
        <v>-0.11350000000000016</v>
      </c>
      <c r="U13" s="3">
        <f>STDEVA(R10:R13)</f>
        <v>0.58454398180689937</v>
      </c>
      <c r="V13" s="2">
        <f t="shared" si="10"/>
        <v>0.14817221055253796</v>
      </c>
      <c r="W13" s="2">
        <f t="shared" si="11"/>
        <v>0.14638162626339976</v>
      </c>
      <c r="X13" s="2">
        <f t="shared" si="12"/>
        <v>0.14462330436279067</v>
      </c>
      <c r="Y13" s="10">
        <f t="shared" si="13"/>
        <v>-5.3080877255258455E-3</v>
      </c>
      <c r="Z13" s="2">
        <f t="shared" si="14"/>
        <v>0.13983420528037227</v>
      </c>
      <c r="AA13" s="2">
        <f>AVERAGE(Z10:Z13)</f>
        <v>0.15947646822945469</v>
      </c>
      <c r="AB13" s="10">
        <f t="shared" si="15"/>
        <v>-8.1842762287845372E-4</v>
      </c>
    </row>
    <row r="14" spans="1:28" x14ac:dyDescent="0.25">
      <c r="C14">
        <v>5</v>
      </c>
      <c r="D14" s="3">
        <v>9.8699999999999992</v>
      </c>
      <c r="E14" s="3">
        <v>6.79</v>
      </c>
      <c r="F14" s="3">
        <f t="shared" si="2"/>
        <v>3.0799999999999992</v>
      </c>
      <c r="G14" s="3">
        <f>AVERAGE(F10:F14)</f>
        <v>3.0260000000000007</v>
      </c>
      <c r="H14" s="3">
        <f t="shared" si="3"/>
        <v>9.2000000000000526E-2</v>
      </c>
      <c r="I14" s="3">
        <f>STDEVA(F10:F14)</f>
        <v>0.22984777571253534</v>
      </c>
      <c r="J14" s="2">
        <f t="shared" si="4"/>
        <v>0.14580524233284881</v>
      </c>
      <c r="K14" s="2">
        <f t="shared" si="5"/>
        <v>0.14404326162660419</v>
      </c>
      <c r="L14" s="2">
        <f t="shared" si="6"/>
        <v>0.14231302793526998</v>
      </c>
      <c r="M14" s="10">
        <f t="shared" si="7"/>
        <v>4.3025909317037873E-3</v>
      </c>
      <c r="O14" s="4">
        <v>5</v>
      </c>
      <c r="P14" s="3">
        <v>6.8</v>
      </c>
      <c r="Q14" s="3">
        <v>2.65</v>
      </c>
      <c r="R14" s="3">
        <f t="shared" si="8"/>
        <v>4.1500000000000004</v>
      </c>
      <c r="S14" s="3">
        <f>AVERAGE(R10:R14)</f>
        <v>3.8760000000000003</v>
      </c>
      <c r="T14" s="3">
        <f t="shared" si="9"/>
        <v>-4.4999999999999929E-2</v>
      </c>
      <c r="U14" s="3">
        <f>STDEVA(R10:R14)</f>
        <v>0.52889507466036889</v>
      </c>
      <c r="V14" s="2">
        <f t="shared" si="10"/>
        <v>0.19645836223419572</v>
      </c>
      <c r="W14" s="2">
        <f t="shared" si="11"/>
        <v>0.19408426485402844</v>
      </c>
      <c r="X14" s="2">
        <f t="shared" si="12"/>
        <v>0.19175294348421124</v>
      </c>
      <c r="Y14" s="10">
        <f t="shared" si="13"/>
        <v>-2.1045281731159673E-3</v>
      </c>
      <c r="Z14" s="2">
        <f t="shared" si="14"/>
        <v>0.1690637632403163</v>
      </c>
      <c r="AA14" s="2">
        <f>AVERAGE(Z10:Z14)</f>
        <v>0.16139392723162702</v>
      </c>
      <c r="AB14" s="10">
        <f t="shared" si="15"/>
        <v>1.0990313792938744E-3</v>
      </c>
    </row>
    <row r="15" spans="1:28" x14ac:dyDescent="0.25">
      <c r="C15">
        <v>6</v>
      </c>
      <c r="D15" s="3">
        <v>10.039999999999999</v>
      </c>
      <c r="E15" s="3">
        <v>6.83</v>
      </c>
      <c r="F15" s="3">
        <f t="shared" si="2"/>
        <v>3.2099999999999991</v>
      </c>
      <c r="G15" s="3">
        <f>AVERAGE(F10:F15)</f>
        <v>3.0566666666666671</v>
      </c>
      <c r="H15" s="3">
        <f t="shared" si="3"/>
        <v>0.12266666666666692</v>
      </c>
      <c r="I15" s="3">
        <f>STDEVA(F10:F15)</f>
        <v>0.21887591614123869</v>
      </c>
      <c r="J15" s="2">
        <f t="shared" si="4"/>
        <v>0.15195935970404048</v>
      </c>
      <c r="K15" s="2">
        <f t="shared" si="5"/>
        <v>0.15012300968227257</v>
      </c>
      <c r="L15" s="2">
        <f t="shared" si="6"/>
        <v>0.14831974664682357</v>
      </c>
      <c r="M15" s="10">
        <f t="shared" si="7"/>
        <v>5.7367879089383622E-3</v>
      </c>
      <c r="O15" s="4">
        <v>6</v>
      </c>
      <c r="P15" s="3">
        <v>6.83</v>
      </c>
      <c r="Q15" s="3">
        <v>2.76</v>
      </c>
      <c r="R15" s="3">
        <f t="shared" si="8"/>
        <v>4.07</v>
      </c>
      <c r="S15" s="3">
        <f>AVERAGE(R10:R15)</f>
        <v>3.9083333333333337</v>
      </c>
      <c r="T15" s="3">
        <f t="shared" si="9"/>
        <v>-1.2666666666666604E-2</v>
      </c>
      <c r="U15" s="3">
        <f>STDEVA(R10:R15)</f>
        <v>0.47964222777677112</v>
      </c>
      <c r="V15" s="2">
        <f t="shared" si="10"/>
        <v>0.19267121308269314</v>
      </c>
      <c r="W15" s="2">
        <f t="shared" si="11"/>
        <v>0.19034288143515563</v>
      </c>
      <c r="X15" s="2">
        <f t="shared" si="12"/>
        <v>0.18805650120017828</v>
      </c>
      <c r="Y15" s="10">
        <f t="shared" si="13"/>
        <v>-5.9238570798819635E-4</v>
      </c>
      <c r="Z15" s="2">
        <f t="shared" si="14"/>
        <v>0.1702329455587141</v>
      </c>
      <c r="AA15" s="2">
        <f>AVERAGE(Z10:Z15)</f>
        <v>0.16286709695280821</v>
      </c>
      <c r="AB15" s="10">
        <f t="shared" si="15"/>
        <v>2.5722011004750689E-3</v>
      </c>
    </row>
    <row r="16" spans="1:28" x14ac:dyDescent="0.25">
      <c r="C16">
        <v>7</v>
      </c>
      <c r="D16" s="3">
        <v>10.220000000000001</v>
      </c>
      <c r="E16" s="3">
        <v>7.21</v>
      </c>
      <c r="F16" s="3">
        <f t="shared" si="2"/>
        <v>3.0100000000000007</v>
      </c>
      <c r="G16" s="3">
        <f>AVERAGE(F10:F16)</f>
        <v>3.0500000000000007</v>
      </c>
      <c r="H16" s="3">
        <f t="shared" si="3"/>
        <v>0.11600000000000055</v>
      </c>
      <c r="I16" s="3">
        <f>STDEVA(F10:F16)</f>
        <v>0.20058248511107152</v>
      </c>
      <c r="J16" s="2">
        <f t="shared" si="4"/>
        <v>0.14249148682528412</v>
      </c>
      <c r="K16" s="2">
        <f t="shared" si="5"/>
        <v>0.14076955113509051</v>
      </c>
      <c r="L16" s="2">
        <f t="shared" si="6"/>
        <v>0.13907864093674119</v>
      </c>
      <c r="M16" s="10">
        <f t="shared" si="7"/>
        <v>5.42500595736564E-3</v>
      </c>
      <c r="O16" s="4">
        <v>7</v>
      </c>
      <c r="P16" s="3">
        <v>7.21</v>
      </c>
      <c r="Q16" s="3">
        <v>3.88</v>
      </c>
      <c r="R16" s="3">
        <f t="shared" si="8"/>
        <v>3.33</v>
      </c>
      <c r="S16" s="3">
        <f>AVERAGE(R10:R16)</f>
        <v>3.8257142857142861</v>
      </c>
      <c r="T16" s="3">
        <f t="shared" si="9"/>
        <v>-9.5285714285714196E-2</v>
      </c>
      <c r="U16" s="3">
        <f>STDEVA(R10:R16)</f>
        <v>0.48938250693627938</v>
      </c>
      <c r="V16" s="2">
        <f t="shared" si="10"/>
        <v>0.15764008343129435</v>
      </c>
      <c r="W16" s="2">
        <f t="shared" si="11"/>
        <v>0.15573508481058188</v>
      </c>
      <c r="X16" s="2">
        <f t="shared" si="12"/>
        <v>0.1538644100728731</v>
      </c>
      <c r="Y16" s="10">
        <f t="shared" si="13"/>
        <v>-4.4562548935503212E-3</v>
      </c>
      <c r="Z16" s="2">
        <f t="shared" si="14"/>
        <v>0.1482523179728362</v>
      </c>
      <c r="AA16" s="2">
        <f>AVERAGE(Z10:Z16)</f>
        <v>0.16077927138424078</v>
      </c>
      <c r="AB16" s="10">
        <f t="shared" si="15"/>
        <v>4.8437553190763816E-4</v>
      </c>
    </row>
    <row r="17" spans="3:28" x14ac:dyDescent="0.25">
      <c r="C17">
        <v>8</v>
      </c>
      <c r="D17" s="3">
        <v>10.17</v>
      </c>
      <c r="E17" s="3">
        <v>8.18</v>
      </c>
      <c r="F17" s="3">
        <f t="shared" si="2"/>
        <v>1.9900000000000002</v>
      </c>
      <c r="G17" s="3">
        <f>AVERAGE(F10:F17)</f>
        <v>2.9175000000000004</v>
      </c>
      <c r="H17" s="3">
        <f t="shared" si="3"/>
        <v>-1.6499999999999737E-2</v>
      </c>
      <c r="I17" s="3">
        <f>STDEVA(F10:F17)</f>
        <v>0.41825317008447327</v>
      </c>
      <c r="J17" s="2">
        <f t="shared" si="4"/>
        <v>9.4205335143626376E-2</v>
      </c>
      <c r="K17" s="2">
        <f t="shared" si="5"/>
        <v>9.3066912544461838E-2</v>
      </c>
      <c r="L17" s="2">
        <f t="shared" si="6"/>
        <v>9.1949001815320591E-2</v>
      </c>
      <c r="M17" s="10">
        <f t="shared" si="7"/>
        <v>-7.716603301425103E-4</v>
      </c>
      <c r="O17" s="4">
        <v>8</v>
      </c>
      <c r="P17" s="3">
        <v>4.96</v>
      </c>
      <c r="Q17" s="3">
        <v>0.46</v>
      </c>
      <c r="R17" s="3">
        <f t="shared" si="8"/>
        <v>4.5</v>
      </c>
      <c r="S17" s="3">
        <f>AVERAGE(R10:R17)</f>
        <v>3.91</v>
      </c>
      <c r="T17" s="3">
        <f t="shared" si="9"/>
        <v>-1.1000000000000121E-2</v>
      </c>
      <c r="U17" s="3">
        <f>STDEVA(R10:R17)</f>
        <v>0.51197098132050789</v>
      </c>
      <c r="V17" s="2">
        <f t="shared" si="10"/>
        <v>0.2130271397720194</v>
      </c>
      <c r="W17" s="2">
        <f t="shared" si="11"/>
        <v>0.2104528173115971</v>
      </c>
      <c r="X17" s="2">
        <f t="shared" si="12"/>
        <v>0.20792487847685556</v>
      </c>
      <c r="Y17" s="10">
        <f t="shared" si="13"/>
        <v>-5.1444022009502078E-4</v>
      </c>
      <c r="Z17" s="2">
        <f t="shared" si="14"/>
        <v>0.15175986492802945</v>
      </c>
      <c r="AA17" s="2">
        <f>AVERAGE(Z10:Z17)</f>
        <v>0.15965184557721435</v>
      </c>
      <c r="AB17" s="10">
        <f t="shared" si="15"/>
        <v>-6.4305027511879498E-4</v>
      </c>
    </row>
    <row r="18" spans="3:28" x14ac:dyDescent="0.25">
      <c r="C18">
        <v>9</v>
      </c>
      <c r="D18" s="3">
        <v>10.37</v>
      </c>
      <c r="E18" s="3">
        <v>7.49</v>
      </c>
      <c r="F18" s="3">
        <f t="shared" si="2"/>
        <v>2.879999999999999</v>
      </c>
      <c r="G18" s="3">
        <f>AVERAGE(F10:F18)</f>
        <v>2.9133333333333336</v>
      </c>
      <c r="H18" s="3">
        <f t="shared" si="3"/>
        <v>-2.0666666666666611E-2</v>
      </c>
      <c r="I18" s="3">
        <f>STDEVA(F10:F18)</f>
        <v>0.39143965052099317</v>
      </c>
      <c r="J18" s="2">
        <f t="shared" si="4"/>
        <v>0.13633736945409236</v>
      </c>
      <c r="K18" s="2">
        <f t="shared" si="5"/>
        <v>0.1346898030794221</v>
      </c>
      <c r="L18" s="2">
        <f t="shared" si="6"/>
        <v>0.13307192222518752</v>
      </c>
      <c r="M18" s="10">
        <f t="shared" si="7"/>
        <v>-9.6652404987548034E-4</v>
      </c>
      <c r="O18" s="4">
        <v>9</v>
      </c>
      <c r="P18" s="3">
        <v>7.49</v>
      </c>
      <c r="Q18" s="3">
        <v>3.97</v>
      </c>
      <c r="R18" s="3">
        <f t="shared" si="8"/>
        <v>3.52</v>
      </c>
      <c r="S18" s="3">
        <f>AVERAGE(R10:R18)</f>
        <v>3.8666666666666671</v>
      </c>
      <c r="T18" s="3">
        <f t="shared" si="9"/>
        <v>-5.4333333333333123E-2</v>
      </c>
      <c r="U18" s="3">
        <f>STDEVA(R10:R18)</f>
        <v>0.49623583103197649</v>
      </c>
      <c r="V18" s="2">
        <f t="shared" si="10"/>
        <v>0.16663456266611296</v>
      </c>
      <c r="W18" s="2">
        <f t="shared" si="11"/>
        <v>0.16462087043040483</v>
      </c>
      <c r="X18" s="2">
        <f t="shared" si="12"/>
        <v>0.16264346049745146</v>
      </c>
      <c r="Y18" s="10">
        <f t="shared" si="13"/>
        <v>-2.5410229053177921E-3</v>
      </c>
      <c r="Z18" s="2">
        <f t="shared" si="14"/>
        <v>0.14965533675491346</v>
      </c>
      <c r="AA18" s="2">
        <f>AVERAGE(Z10:Z18)</f>
        <v>0.15854112237473647</v>
      </c>
      <c r="AB18" s="10">
        <f t="shared" si="15"/>
        <v>-1.7537734775966707E-3</v>
      </c>
    </row>
    <row r="19" spans="3:28" x14ac:dyDescent="0.25">
      <c r="C19" s="5">
        <v>10</v>
      </c>
      <c r="D19" s="6">
        <v>8.89</v>
      </c>
      <c r="E19" s="6">
        <v>5.77</v>
      </c>
      <c r="F19" s="6">
        <f t="shared" si="2"/>
        <v>3.120000000000001</v>
      </c>
      <c r="G19" s="6">
        <f>AVERAGE(F10:F19)</f>
        <v>2.9340000000000002</v>
      </c>
      <c r="H19" s="6">
        <f t="shared" si="3"/>
        <v>0</v>
      </c>
      <c r="I19" s="6">
        <f>STDEVA(F10:F19)</f>
        <v>0.37479475864946354</v>
      </c>
      <c r="J19" s="7">
        <f t="shared" si="4"/>
        <v>0.14769881690860018</v>
      </c>
      <c r="K19" s="7">
        <f t="shared" si="5"/>
        <v>0.14591395333604068</v>
      </c>
      <c r="L19" s="7">
        <f t="shared" si="6"/>
        <v>0.14416124907728656</v>
      </c>
      <c r="M19" s="10">
        <f t="shared" si="7"/>
        <v>0</v>
      </c>
      <c r="O19" s="8">
        <v>10</v>
      </c>
      <c r="P19" s="6">
        <v>5.77</v>
      </c>
      <c r="Q19" s="6">
        <v>1.36</v>
      </c>
      <c r="R19" s="6">
        <f t="shared" si="8"/>
        <v>4.4099999999999993</v>
      </c>
      <c r="S19" s="6">
        <f>AVERAGE(R10:R19)</f>
        <v>3.9210000000000003</v>
      </c>
      <c r="T19" s="6">
        <f t="shared" si="9"/>
        <v>0</v>
      </c>
      <c r="U19" s="6">
        <f>STDEVA(R10:R19)</f>
        <v>0.49840746382854001</v>
      </c>
      <c r="V19" s="7">
        <f t="shared" si="10"/>
        <v>0.20876659697657898</v>
      </c>
      <c r="W19" s="7">
        <f t="shared" si="11"/>
        <v>0.20624376096536512</v>
      </c>
      <c r="X19" s="7">
        <f t="shared" si="12"/>
        <v>0.20376638090731841</v>
      </c>
      <c r="Y19" s="10">
        <f t="shared" si="13"/>
        <v>0</v>
      </c>
      <c r="Z19" s="7">
        <f t="shared" si="14"/>
        <v>0.1760788571507029</v>
      </c>
      <c r="AA19" s="2">
        <f>AVERAGE(Z10:Z19)</f>
        <v>0.16029489585233309</v>
      </c>
      <c r="AB19" s="10">
        <f t="shared" si="15"/>
        <v>0</v>
      </c>
    </row>
    <row r="20" spans="3:28" x14ac:dyDescent="0.25">
      <c r="F20" s="9">
        <f>AVERAGE(F10:F19)</f>
        <v>2.9340000000000002</v>
      </c>
      <c r="G20" s="9">
        <f>F20*46.7672</f>
        <v>137.21496480000002</v>
      </c>
      <c r="J20" s="10">
        <f t="shared" si="4"/>
        <v>0.13889369513135666</v>
      </c>
      <c r="K20" s="2">
        <f t="shared" si="5"/>
        <v>0.13721523688716133</v>
      </c>
      <c r="L20" s="10">
        <f t="shared" si="6"/>
        <v>0.13556702076690982</v>
      </c>
      <c r="R20" s="9">
        <f>AVERAGE(R10:R19)</f>
        <v>3.9210000000000003</v>
      </c>
      <c r="S20" s="9">
        <f>R20*46.7672</f>
        <v>183.37419120000001</v>
      </c>
      <c r="V20" s="10">
        <f t="shared" si="10"/>
        <v>0.18561764778801959</v>
      </c>
      <c r="W20" s="2">
        <f t="shared" si="11"/>
        <v>0.18337455481750495</v>
      </c>
      <c r="X20" s="10">
        <f t="shared" si="12"/>
        <v>0.18117187744616683</v>
      </c>
      <c r="Z20" s="2">
        <f t="shared" si="14"/>
        <v>0.16029489585233314</v>
      </c>
    </row>
    <row r="21" spans="3:28" x14ac:dyDescent="0.25">
      <c r="F21" s="3">
        <f>STDEVA(F10:F19)</f>
        <v>0.37479475864946354</v>
      </c>
      <c r="J21" s="10">
        <f>STDEVA(J10:J19)</f>
        <v>1.7742545652586775E-2</v>
      </c>
      <c r="K21" s="2">
        <f t="shared" ref="K21:L21" si="16">STDEVA(K10:K19)</f>
        <v>1.752813619364444E-2</v>
      </c>
      <c r="L21" s="10">
        <f t="shared" si="16"/>
        <v>1.7317589921322766E-2</v>
      </c>
      <c r="R21" s="3">
        <f>STDEVA(R10:R19)</f>
        <v>0.49840746382854001</v>
      </c>
      <c r="V21" s="10">
        <f>STDEVA(V10:V19)</f>
        <v>2.3594292546760157E-2</v>
      </c>
      <c r="W21" s="2">
        <f t="shared" ref="W21:X21" si="17">STDEVA(W10:W19)</f>
        <v>2.3309167762631974E-2</v>
      </c>
      <c r="X21" s="10">
        <f t="shared" si="17"/>
        <v>2.3029180299668352E-2</v>
      </c>
      <c r="Z21" s="2">
        <f t="shared" ref="Z21" si="18">STDEVA(Z10:Z19)</f>
        <v>1.3882723783807765E-2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0.13721523688716133</v>
      </c>
      <c r="E41" s="11">
        <f>$K$20</f>
        <v>0.13721523688716133</v>
      </c>
      <c r="F41">
        <f>C41*AVERAGE($K$20,$W$20)</f>
        <v>0.16029489585233314</v>
      </c>
      <c r="G41" s="12">
        <f>(F41-E41)/E41</f>
        <v>0.16820040899795491</v>
      </c>
    </row>
    <row r="42" spans="3:7" x14ac:dyDescent="0.25">
      <c r="C42">
        <v>2</v>
      </c>
      <c r="D42" s="2">
        <f>$W$20</f>
        <v>0.18337455481750495</v>
      </c>
      <c r="E42" s="11">
        <f>SUM(D42,E41)</f>
        <v>0.32058979170466628</v>
      </c>
      <c r="F42">
        <f t="shared" ref="F42:F90" si="19">C42*AVERAGE($K$20,$W$20)</f>
        <v>0.32058979170466628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0.13721523688716133</v>
      </c>
      <c r="E43" s="11">
        <f t="shared" ref="E43:E90" si="22">SUM(D43,E42)</f>
        <v>0.45780502859182759</v>
      </c>
      <c r="F43">
        <f t="shared" si="19"/>
        <v>0.48088468755699942</v>
      </c>
      <c r="G43" s="12">
        <f t="shared" si="20"/>
        <v>5.0413729696598263E-2</v>
      </c>
    </row>
    <row r="44" spans="3:7" x14ac:dyDescent="0.25">
      <c r="C44">
        <v>4</v>
      </c>
      <c r="D44" s="2">
        <f t="shared" ref="D44" si="23">$W$20</f>
        <v>0.18337455481750495</v>
      </c>
      <c r="E44" s="11">
        <f t="shared" si="22"/>
        <v>0.64117958340933257</v>
      </c>
      <c r="F44">
        <f t="shared" si="19"/>
        <v>0.64117958340933257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0.13721523688716133</v>
      </c>
      <c r="E45" s="11">
        <f t="shared" si="22"/>
        <v>0.77839482029649387</v>
      </c>
      <c r="F45">
        <f t="shared" si="19"/>
        <v>0.80147447926166571</v>
      </c>
      <c r="G45" s="12">
        <f t="shared" si="20"/>
        <v>2.9650324441240109E-2</v>
      </c>
    </row>
    <row r="46" spans="3:7" x14ac:dyDescent="0.25">
      <c r="C46">
        <v>6</v>
      </c>
      <c r="D46" s="2">
        <f t="shared" ref="D46" si="25">$W$20</f>
        <v>0.18337455481750495</v>
      </c>
      <c r="E46" s="11">
        <f t="shared" si="22"/>
        <v>0.96176937511399885</v>
      </c>
      <c r="F46">
        <f t="shared" si="19"/>
        <v>0.96176937511399885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0.13721523688716133</v>
      </c>
      <c r="E47" s="11">
        <f t="shared" si="22"/>
        <v>1.0989846120011602</v>
      </c>
      <c r="F47">
        <f t="shared" si="19"/>
        <v>1.122064270966332</v>
      </c>
      <c r="G47" s="12">
        <f t="shared" si="20"/>
        <v>2.1000893655049167E-2</v>
      </c>
    </row>
    <row r="48" spans="3:7" x14ac:dyDescent="0.25">
      <c r="C48">
        <v>8</v>
      </c>
      <c r="D48" s="2">
        <f t="shared" ref="D48" si="27">$W$20</f>
        <v>0.18337455481750495</v>
      </c>
      <c r="E48" s="11">
        <f t="shared" si="22"/>
        <v>1.2823591668186651</v>
      </c>
      <c r="F48">
        <f t="shared" si="19"/>
        <v>1.2823591668186651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0.13721523688716133</v>
      </c>
      <c r="E49" s="11">
        <f t="shared" si="22"/>
        <v>1.4195744037058264</v>
      </c>
      <c r="F49">
        <f t="shared" si="19"/>
        <v>1.4426540626709983</v>
      </c>
      <c r="G49" s="12">
        <f t="shared" si="20"/>
        <v>1.6258153785333081E-2</v>
      </c>
    </row>
    <row r="50" spans="3:7" x14ac:dyDescent="0.25">
      <c r="C50">
        <v>10</v>
      </c>
      <c r="D50" s="2">
        <f t="shared" ref="D50" si="29">$W$20</f>
        <v>0.18337455481750495</v>
      </c>
      <c r="E50" s="11">
        <f t="shared" si="22"/>
        <v>1.6029489585233314</v>
      </c>
      <c r="F50">
        <f t="shared" si="19"/>
        <v>1.6029489585233314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0.13721523688716133</v>
      </c>
      <c r="E51" s="11">
        <f t="shared" si="22"/>
        <v>1.7401641954104927</v>
      </c>
      <c r="F51">
        <f t="shared" si="19"/>
        <v>1.7632438543756646</v>
      </c>
      <c r="G51" s="12">
        <f t="shared" si="20"/>
        <v>1.3262920261227133E-2</v>
      </c>
    </row>
    <row r="52" spans="3:7" x14ac:dyDescent="0.25">
      <c r="C52">
        <v>12</v>
      </c>
      <c r="D52" s="2">
        <f t="shared" ref="D52" si="31">$W$20</f>
        <v>0.18337455481750495</v>
      </c>
      <c r="E52" s="11">
        <f t="shared" si="22"/>
        <v>1.9235387502279977</v>
      </c>
      <c r="F52">
        <f t="shared" si="19"/>
        <v>1.9235387502279977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0.13721523688716133</v>
      </c>
      <c r="E53" s="11">
        <f t="shared" si="22"/>
        <v>2.060753987115159</v>
      </c>
      <c r="F53">
        <f t="shared" si="19"/>
        <v>2.0838336460803308</v>
      </c>
      <c r="G53" s="12">
        <f t="shared" si="20"/>
        <v>1.119961873638345E-2</v>
      </c>
    </row>
    <row r="54" spans="3:7" x14ac:dyDescent="0.25">
      <c r="C54">
        <v>14</v>
      </c>
      <c r="D54" s="2">
        <f t="shared" ref="D54" si="33">$W$20</f>
        <v>0.18337455481750495</v>
      </c>
      <c r="E54" s="11">
        <f t="shared" si="22"/>
        <v>2.244128541932664</v>
      </c>
      <c r="F54">
        <f t="shared" si="19"/>
        <v>2.244128541932664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0.13721523688716133</v>
      </c>
      <c r="E55" s="11">
        <f t="shared" si="22"/>
        <v>2.3813437788198253</v>
      </c>
      <c r="F55">
        <f t="shared" si="19"/>
        <v>2.4044234377849971</v>
      </c>
      <c r="G55" s="12">
        <f t="shared" si="20"/>
        <v>9.6918635479879885E-3</v>
      </c>
    </row>
    <row r="56" spans="3:7" x14ac:dyDescent="0.25">
      <c r="C56">
        <v>16</v>
      </c>
      <c r="D56" s="2">
        <f t="shared" ref="D56" si="35">$W$20</f>
        <v>0.18337455481750495</v>
      </c>
      <c r="E56" s="11">
        <f t="shared" si="22"/>
        <v>2.5647183336373303</v>
      </c>
      <c r="F56">
        <f t="shared" si="19"/>
        <v>2.5647183336373303</v>
      </c>
      <c r="G56" s="12">
        <f t="shared" si="20"/>
        <v>0</v>
      </c>
    </row>
    <row r="57" spans="3:7" x14ac:dyDescent="0.25">
      <c r="C57">
        <v>17</v>
      </c>
      <c r="D57" s="2">
        <f t="shared" ref="D57" si="36">$K$20</f>
        <v>0.13721523688716133</v>
      </c>
      <c r="E57" s="11">
        <f t="shared" si="22"/>
        <v>2.7019335705244916</v>
      </c>
      <c r="F57">
        <f t="shared" si="19"/>
        <v>2.7250132294896634</v>
      </c>
      <c r="G57" s="12">
        <f t="shared" si="20"/>
        <v>8.5419046629972017E-3</v>
      </c>
    </row>
    <row r="58" spans="3:7" x14ac:dyDescent="0.25">
      <c r="C58">
        <v>18</v>
      </c>
      <c r="D58" s="2">
        <f t="shared" ref="D58" si="37">$W$20</f>
        <v>0.18337455481750495</v>
      </c>
      <c r="E58" s="11">
        <f t="shared" si="22"/>
        <v>2.8853081253419965</v>
      </c>
      <c r="F58">
        <f t="shared" si="19"/>
        <v>2.8853081253419965</v>
      </c>
      <c r="G58" s="12">
        <f t="shared" si="20"/>
        <v>0</v>
      </c>
    </row>
    <row r="59" spans="3:7" x14ac:dyDescent="0.25">
      <c r="C59">
        <v>19</v>
      </c>
      <c r="D59" s="2">
        <f t="shared" ref="D59" si="38">$K$20</f>
        <v>0.13721523688716133</v>
      </c>
      <c r="E59" s="11">
        <f t="shared" si="22"/>
        <v>3.0225233622291579</v>
      </c>
      <c r="F59">
        <f t="shared" si="19"/>
        <v>3.0456030211943297</v>
      </c>
      <c r="G59" s="12">
        <f t="shared" si="20"/>
        <v>7.6358910086803192E-3</v>
      </c>
    </row>
    <row r="60" spans="3:7" x14ac:dyDescent="0.25">
      <c r="C60">
        <v>20</v>
      </c>
      <c r="D60" s="2">
        <f t="shared" ref="D60" si="39">$W$20</f>
        <v>0.18337455481750495</v>
      </c>
      <c r="E60" s="11">
        <f t="shared" si="22"/>
        <v>3.2058979170466628</v>
      </c>
      <c r="F60">
        <f t="shared" si="19"/>
        <v>3.2058979170466628</v>
      </c>
      <c r="G60" s="12">
        <f t="shared" si="20"/>
        <v>0</v>
      </c>
    </row>
    <row r="61" spans="3:7" x14ac:dyDescent="0.25">
      <c r="C61">
        <v>21</v>
      </c>
      <c r="D61" s="2">
        <f t="shared" ref="D61" si="40">$K$20</f>
        <v>0.13721523688716133</v>
      </c>
      <c r="E61" s="11">
        <f t="shared" si="22"/>
        <v>3.3431131539338241</v>
      </c>
      <c r="F61">
        <f t="shared" si="19"/>
        <v>3.366192812898996</v>
      </c>
      <c r="G61" s="12">
        <f t="shared" si="20"/>
        <v>6.9036427732079957E-3</v>
      </c>
    </row>
    <row r="62" spans="3:7" x14ac:dyDescent="0.25">
      <c r="C62">
        <v>22</v>
      </c>
      <c r="D62" s="2">
        <f t="shared" ref="D62" si="41">$W$20</f>
        <v>0.18337455481750495</v>
      </c>
      <c r="E62" s="11">
        <f t="shared" si="22"/>
        <v>3.5264877087513291</v>
      </c>
      <c r="F62">
        <f t="shared" si="19"/>
        <v>3.5264877087513291</v>
      </c>
      <c r="G62" s="12">
        <f t="shared" si="20"/>
        <v>0</v>
      </c>
    </row>
    <row r="63" spans="3:7" x14ac:dyDescent="0.25">
      <c r="C63">
        <v>23</v>
      </c>
      <c r="D63" s="2">
        <f t="shared" ref="D63" si="42">$K$20</f>
        <v>0.13721523688716133</v>
      </c>
      <c r="E63" s="11">
        <f t="shared" si="22"/>
        <v>3.6637029456384904</v>
      </c>
      <c r="F63">
        <f t="shared" si="19"/>
        <v>3.6867826046036623</v>
      </c>
      <c r="G63" s="12">
        <f t="shared" si="20"/>
        <v>6.2995442882855324E-3</v>
      </c>
    </row>
    <row r="64" spans="3:7" x14ac:dyDescent="0.25">
      <c r="C64">
        <v>24</v>
      </c>
      <c r="D64" s="2">
        <f t="shared" ref="D64" si="43">$W$20</f>
        <v>0.18337455481750495</v>
      </c>
      <c r="E64" s="11">
        <f t="shared" si="22"/>
        <v>3.8470775004559954</v>
      </c>
      <c r="F64">
        <f t="shared" si="19"/>
        <v>3.8470775004559954</v>
      </c>
      <c r="G64" s="12">
        <f t="shared" si="20"/>
        <v>0</v>
      </c>
    </row>
    <row r="65" spans="3:7" x14ac:dyDescent="0.25">
      <c r="C65">
        <v>25</v>
      </c>
      <c r="D65" s="2">
        <f t="shared" ref="D65" si="44">$K$20</f>
        <v>0.13721523688716133</v>
      </c>
      <c r="E65" s="11">
        <f t="shared" si="22"/>
        <v>3.9842927373431567</v>
      </c>
      <c r="F65">
        <f t="shared" si="19"/>
        <v>4.0073723963083285</v>
      </c>
      <c r="G65" s="12">
        <f t="shared" si="20"/>
        <v>5.7926614550320487E-3</v>
      </c>
    </row>
    <row r="66" spans="3:7" x14ac:dyDescent="0.25">
      <c r="C66">
        <v>26</v>
      </c>
      <c r="D66" s="2">
        <f t="shared" ref="D66" si="45">$W$20</f>
        <v>0.18337455481750495</v>
      </c>
      <c r="E66" s="11">
        <f t="shared" si="22"/>
        <v>4.1676672921606617</v>
      </c>
      <c r="F66">
        <f t="shared" si="19"/>
        <v>4.1676672921606617</v>
      </c>
      <c r="G66" s="12">
        <f t="shared" si="20"/>
        <v>0</v>
      </c>
    </row>
    <row r="67" spans="3:7" x14ac:dyDescent="0.25">
      <c r="C67">
        <v>27</v>
      </c>
      <c r="D67" s="2">
        <f t="shared" ref="D67" si="46">$K$20</f>
        <v>0.13721523688716133</v>
      </c>
      <c r="E67" s="11">
        <f t="shared" si="22"/>
        <v>4.3048825290478234</v>
      </c>
      <c r="F67">
        <f t="shared" si="19"/>
        <v>4.3279621880129948</v>
      </c>
      <c r="G67" s="12">
        <f t="shared" si="20"/>
        <v>5.3612749731120467E-3</v>
      </c>
    </row>
    <row r="68" spans="3:7" x14ac:dyDescent="0.25">
      <c r="C68">
        <v>28</v>
      </c>
      <c r="D68" s="2">
        <f t="shared" ref="D68" si="47">$W$20</f>
        <v>0.18337455481750495</v>
      </c>
      <c r="E68" s="11">
        <f t="shared" si="22"/>
        <v>4.488257083865328</v>
      </c>
      <c r="F68">
        <f t="shared" si="19"/>
        <v>4.488257083865328</v>
      </c>
      <c r="G68" s="12">
        <f t="shared" si="20"/>
        <v>0</v>
      </c>
    </row>
    <row r="69" spans="3:7" x14ac:dyDescent="0.25">
      <c r="C69">
        <v>29</v>
      </c>
      <c r="D69" s="2">
        <f t="shared" ref="D69" si="48">$K$20</f>
        <v>0.13721523688716133</v>
      </c>
      <c r="E69" s="11">
        <f t="shared" si="22"/>
        <v>4.6254723207524897</v>
      </c>
      <c r="F69">
        <f t="shared" si="19"/>
        <v>4.6485519797176611</v>
      </c>
      <c r="G69" s="12">
        <f t="shared" si="20"/>
        <v>4.9896869691821444E-3</v>
      </c>
    </row>
    <row r="70" spans="3:7" x14ac:dyDescent="0.25">
      <c r="C70">
        <v>30</v>
      </c>
      <c r="D70" s="2">
        <f t="shared" ref="D70" si="49">$W$20</f>
        <v>0.18337455481750495</v>
      </c>
      <c r="E70" s="11">
        <f t="shared" si="22"/>
        <v>4.8088468755699942</v>
      </c>
      <c r="F70">
        <f t="shared" si="19"/>
        <v>4.8088468755699942</v>
      </c>
      <c r="G70" s="12">
        <f t="shared" si="20"/>
        <v>0</v>
      </c>
    </row>
    <row r="71" spans="3:7" x14ac:dyDescent="0.25">
      <c r="C71">
        <v>31</v>
      </c>
      <c r="D71" s="2">
        <f t="shared" ref="D71" si="50">$K$20</f>
        <v>0.13721523688716133</v>
      </c>
      <c r="E71" s="11">
        <f t="shared" si="22"/>
        <v>4.946062112457156</v>
      </c>
      <c r="F71">
        <f t="shared" si="19"/>
        <v>4.9691417714223274</v>
      </c>
      <c r="G71" s="12">
        <f t="shared" si="20"/>
        <v>4.6662695373442522E-3</v>
      </c>
    </row>
    <row r="72" spans="3:7" x14ac:dyDescent="0.25">
      <c r="C72">
        <v>32</v>
      </c>
      <c r="D72" s="2">
        <f t="shared" ref="D72" si="51">$W$20</f>
        <v>0.18337455481750495</v>
      </c>
      <c r="E72" s="11">
        <f t="shared" si="22"/>
        <v>5.1294366672746605</v>
      </c>
      <c r="F72">
        <f t="shared" si="19"/>
        <v>5.1294366672746605</v>
      </c>
      <c r="G72" s="12">
        <f t="shared" si="20"/>
        <v>0</v>
      </c>
    </row>
    <row r="73" spans="3:7" x14ac:dyDescent="0.25">
      <c r="C73">
        <v>33</v>
      </c>
      <c r="D73" s="2">
        <f t="shared" ref="D73" si="52">$K$20</f>
        <v>0.13721523688716133</v>
      </c>
      <c r="E73" s="11">
        <f t="shared" si="22"/>
        <v>5.2666519041618223</v>
      </c>
      <c r="F73">
        <f t="shared" si="19"/>
        <v>5.2897315631269937</v>
      </c>
      <c r="G73" s="12">
        <f t="shared" si="20"/>
        <v>4.3822260109754631E-3</v>
      </c>
    </row>
    <row r="74" spans="3:7" x14ac:dyDescent="0.25">
      <c r="C74">
        <v>34</v>
      </c>
      <c r="D74" s="2">
        <f t="shared" ref="D74" si="53">$W$20</f>
        <v>0.18337455481750495</v>
      </c>
      <c r="E74" s="11">
        <f t="shared" si="22"/>
        <v>5.4500264589793268</v>
      </c>
      <c r="F74">
        <f t="shared" si="19"/>
        <v>5.4500264589793268</v>
      </c>
      <c r="G74" s="12">
        <f t="shared" si="20"/>
        <v>0</v>
      </c>
    </row>
    <row r="75" spans="3:7" x14ac:dyDescent="0.25">
      <c r="C75">
        <v>35</v>
      </c>
      <c r="D75" s="2">
        <f t="shared" ref="D75" si="54">$K$20</f>
        <v>0.13721523688716133</v>
      </c>
      <c r="E75" s="11">
        <f t="shared" si="22"/>
        <v>5.5872416958664886</v>
      </c>
      <c r="F75">
        <f t="shared" si="19"/>
        <v>5.6103213548316599</v>
      </c>
      <c r="G75" s="12">
        <f t="shared" si="20"/>
        <v>4.1307786957285224E-3</v>
      </c>
    </row>
    <row r="76" spans="3:7" x14ac:dyDescent="0.25">
      <c r="C76">
        <v>36</v>
      </c>
      <c r="D76" s="2">
        <f t="shared" ref="D76" si="55">$W$20</f>
        <v>0.18337455481750495</v>
      </c>
      <c r="E76" s="11">
        <f t="shared" si="22"/>
        <v>5.7706162506839931</v>
      </c>
      <c r="F76">
        <f t="shared" si="19"/>
        <v>5.7706162506839931</v>
      </c>
      <c r="G76" s="12">
        <f t="shared" si="20"/>
        <v>0</v>
      </c>
    </row>
    <row r="77" spans="3:7" x14ac:dyDescent="0.25">
      <c r="C77">
        <v>37</v>
      </c>
      <c r="D77" s="2">
        <f t="shared" ref="D77" si="56">$K$20</f>
        <v>0.13721523688716133</v>
      </c>
      <c r="E77" s="11">
        <f t="shared" si="22"/>
        <v>5.9078314875711548</v>
      </c>
      <c r="F77">
        <f t="shared" si="19"/>
        <v>5.9309111465363262</v>
      </c>
      <c r="G77" s="12">
        <f t="shared" si="20"/>
        <v>3.9066210696304011E-3</v>
      </c>
    </row>
    <row r="78" spans="3:7" x14ac:dyDescent="0.25">
      <c r="C78">
        <v>38</v>
      </c>
      <c r="D78" s="2">
        <f t="shared" ref="D78" si="57">$W$20</f>
        <v>0.18337455481750495</v>
      </c>
      <c r="E78" s="11">
        <f t="shared" si="22"/>
        <v>6.0912060423886594</v>
      </c>
      <c r="F78">
        <f t="shared" si="19"/>
        <v>6.0912060423886594</v>
      </c>
      <c r="G78" s="12">
        <f t="shared" si="20"/>
        <v>0</v>
      </c>
    </row>
    <row r="79" spans="3:7" x14ac:dyDescent="0.25">
      <c r="C79">
        <v>39</v>
      </c>
      <c r="D79" s="2">
        <f t="shared" ref="D79" si="58">$K$20</f>
        <v>0.13721523688716133</v>
      </c>
      <c r="E79" s="11">
        <f t="shared" si="22"/>
        <v>6.2284212792758211</v>
      </c>
      <c r="F79">
        <f t="shared" si="19"/>
        <v>6.2515009382409925</v>
      </c>
      <c r="G79" s="12">
        <f t="shared" si="20"/>
        <v>3.7055391615794593E-3</v>
      </c>
    </row>
    <row r="80" spans="3:7" x14ac:dyDescent="0.25">
      <c r="C80">
        <v>40</v>
      </c>
      <c r="D80" s="2">
        <f t="shared" ref="D80" si="59">$W$20</f>
        <v>0.18337455481750495</v>
      </c>
      <c r="E80" s="11">
        <f t="shared" si="22"/>
        <v>6.4117958340933257</v>
      </c>
      <c r="F80">
        <f t="shared" si="19"/>
        <v>6.4117958340933257</v>
      </c>
      <c r="G80" s="12">
        <f t="shared" si="20"/>
        <v>0</v>
      </c>
    </row>
    <row r="81" spans="3:7" x14ac:dyDescent="0.25">
      <c r="C81">
        <v>41</v>
      </c>
      <c r="D81" s="2">
        <f t="shared" ref="D81" si="60">$K$20</f>
        <v>0.13721523688716133</v>
      </c>
      <c r="E81" s="11">
        <f t="shared" si="22"/>
        <v>6.5490110709804874</v>
      </c>
      <c r="F81">
        <f t="shared" si="19"/>
        <v>6.5720907299456588</v>
      </c>
      <c r="G81" s="12">
        <f t="shared" si="20"/>
        <v>3.5241441364239458E-3</v>
      </c>
    </row>
    <row r="82" spans="3:7" x14ac:dyDescent="0.25">
      <c r="C82">
        <v>42</v>
      </c>
      <c r="D82" s="2">
        <f t="shared" ref="D82" si="61">$W$20</f>
        <v>0.18337455481750495</v>
      </c>
      <c r="E82" s="11">
        <f t="shared" si="22"/>
        <v>6.7323856257979919</v>
      </c>
      <c r="F82">
        <f t="shared" si="19"/>
        <v>6.7323856257979919</v>
      </c>
      <c r="G82" s="12">
        <f t="shared" si="20"/>
        <v>0</v>
      </c>
    </row>
    <row r="83" spans="3:7" x14ac:dyDescent="0.25">
      <c r="C83">
        <v>43</v>
      </c>
      <c r="D83" s="2">
        <f t="shared" ref="D83" si="62">$K$20</f>
        <v>0.13721523688716133</v>
      </c>
      <c r="E83" s="11">
        <f t="shared" si="22"/>
        <v>6.8696008626851537</v>
      </c>
      <c r="F83">
        <f t="shared" si="19"/>
        <v>6.8926805216503251</v>
      </c>
      <c r="G83" s="12">
        <f t="shared" si="20"/>
        <v>3.3596797581846895E-3</v>
      </c>
    </row>
    <row r="84" spans="3:7" x14ac:dyDescent="0.25">
      <c r="C84">
        <v>44</v>
      </c>
      <c r="D84" s="2">
        <f t="shared" ref="D84" si="63">$W$20</f>
        <v>0.18337455481750495</v>
      </c>
      <c r="E84" s="11">
        <f t="shared" si="22"/>
        <v>7.0529754175026582</v>
      </c>
      <c r="F84">
        <f t="shared" si="19"/>
        <v>7.0529754175026582</v>
      </c>
      <c r="G84" s="12">
        <f t="shared" si="20"/>
        <v>0</v>
      </c>
    </row>
    <row r="85" spans="3:7" x14ac:dyDescent="0.25">
      <c r="C85">
        <v>45</v>
      </c>
      <c r="D85" s="2">
        <f t="shared" ref="D85" si="64">$K$20</f>
        <v>0.13721523688716133</v>
      </c>
      <c r="E85" s="11">
        <f t="shared" si="22"/>
        <v>7.19019065438982</v>
      </c>
      <c r="F85">
        <f t="shared" si="19"/>
        <v>7.2132703133549914</v>
      </c>
      <c r="G85" s="12">
        <f t="shared" si="20"/>
        <v>3.209881361223793E-3</v>
      </c>
    </row>
    <row r="86" spans="3:7" x14ac:dyDescent="0.25">
      <c r="C86">
        <v>46</v>
      </c>
      <c r="D86" s="2">
        <f t="shared" ref="D86" si="65">$W$20</f>
        <v>0.18337455481750495</v>
      </c>
      <c r="E86" s="11">
        <f t="shared" si="22"/>
        <v>7.3735652092073245</v>
      </c>
      <c r="F86">
        <f t="shared" si="19"/>
        <v>7.3735652092073245</v>
      </c>
      <c r="G86" s="12">
        <f t="shared" si="20"/>
        <v>0</v>
      </c>
    </row>
    <row r="87" spans="3:7" x14ac:dyDescent="0.25">
      <c r="C87">
        <v>47</v>
      </c>
      <c r="D87" s="2">
        <f t="shared" ref="D87" si="66">$K$20</f>
        <v>0.13721523688716133</v>
      </c>
      <c r="E87" s="11">
        <f t="shared" si="22"/>
        <v>7.5107804460944863</v>
      </c>
      <c r="F87">
        <f t="shared" si="19"/>
        <v>7.5338601050596576</v>
      </c>
      <c r="G87" s="12">
        <f t="shared" si="20"/>
        <v>3.0728709394204873E-3</v>
      </c>
    </row>
    <row r="88" spans="3:7" x14ac:dyDescent="0.25">
      <c r="C88">
        <v>48</v>
      </c>
      <c r="D88" s="2">
        <f t="shared" ref="D88" si="67">$W$20</f>
        <v>0.18337455481750495</v>
      </c>
      <c r="E88" s="11">
        <f t="shared" si="22"/>
        <v>7.6941550009119908</v>
      </c>
      <c r="F88">
        <f t="shared" si="19"/>
        <v>7.6941550009119908</v>
      </c>
      <c r="G88" s="12">
        <f t="shared" si="20"/>
        <v>0</v>
      </c>
    </row>
    <row r="89" spans="3:7" x14ac:dyDescent="0.25">
      <c r="C89">
        <v>49</v>
      </c>
      <c r="D89" s="2">
        <f t="shared" ref="D89" si="68">$K$20</f>
        <v>0.13721523688716133</v>
      </c>
      <c r="E89" s="11">
        <f t="shared" si="22"/>
        <v>7.8313702377991525</v>
      </c>
      <c r="F89">
        <f t="shared" si="19"/>
        <v>7.8544498967643239</v>
      </c>
      <c r="G89" s="12">
        <f t="shared" si="20"/>
        <v>2.9470780035113575E-3</v>
      </c>
    </row>
    <row r="90" spans="3:7" x14ac:dyDescent="0.25">
      <c r="C90">
        <v>50</v>
      </c>
      <c r="D90" s="2">
        <f t="shared" ref="D90" si="69">$W$20</f>
        <v>0.18337455481750495</v>
      </c>
      <c r="E90" s="11">
        <f t="shared" si="22"/>
        <v>8.0147447926166571</v>
      </c>
      <c r="F90">
        <f t="shared" si="19"/>
        <v>8.0147447926166571</v>
      </c>
      <c r="G90" s="12">
        <f t="shared" si="20"/>
        <v>0</v>
      </c>
    </row>
  </sheetData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C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9.9</v>
      </c>
      <c r="E10" s="3">
        <v>6.46</v>
      </c>
      <c r="F10" s="3">
        <f>D10-E10</f>
        <v>3.4400000000000004</v>
      </c>
      <c r="G10" s="3">
        <f>AVERAGE(F10)</f>
        <v>3.4400000000000004</v>
      </c>
      <c r="H10" s="3">
        <f>G10-$F$20</f>
        <v>0.26300000000000034</v>
      </c>
      <c r="J10" s="2">
        <f>F10*$C$4/1000</f>
        <v>0.16284741351461043</v>
      </c>
      <c r="K10" s="2">
        <f>F10*$C$5/1000</f>
        <v>0.16087948701153204</v>
      </c>
      <c r="L10" s="2">
        <f>F10*$C$6/1000</f>
        <v>0.1589470182134185</v>
      </c>
      <c r="M10" s="10">
        <f>H10*$C$5/1000</f>
        <v>1.229979798954447E-2</v>
      </c>
      <c r="O10" s="4">
        <v>1</v>
      </c>
      <c r="P10" s="3">
        <v>6.46</v>
      </c>
      <c r="Q10" s="3">
        <v>2.4</v>
      </c>
      <c r="R10" s="3">
        <f>P10-Q10</f>
        <v>4.0600000000000005</v>
      </c>
      <c r="S10" s="3">
        <f>AVERAGE(R10)</f>
        <v>4.0600000000000005</v>
      </c>
      <c r="T10" s="3">
        <f>S10-$R$20</f>
        <v>-0.21699999999999964</v>
      </c>
      <c r="V10" s="2">
        <f>R10*$C$4/1000</f>
        <v>0.19219781943875533</v>
      </c>
      <c r="W10" s="2">
        <f>R10*$C$5/1000</f>
        <v>0.18987520850779652</v>
      </c>
      <c r="X10" s="2">
        <f>R10*$C$6/1000</f>
        <v>0.18759444591467414</v>
      </c>
      <c r="Y10" s="10">
        <f>T10*$C$5/1000</f>
        <v>-1.0148502523692555E-2</v>
      </c>
      <c r="Z10" s="2">
        <f>AVERAGE(W10,K10)</f>
        <v>0.17537734775966429</v>
      </c>
      <c r="AA10" s="2">
        <f>Z10</f>
        <v>0.17537734775966429</v>
      </c>
      <c r="AB10" s="10">
        <f>AA10-$Z$20</f>
        <v>1.0756477329260106E-3</v>
      </c>
    </row>
    <row r="11" spans="1:28" x14ac:dyDescent="0.25">
      <c r="C11">
        <v>2</v>
      </c>
      <c r="D11" s="3">
        <v>9.82</v>
      </c>
      <c r="E11" s="3">
        <v>6.66</v>
      </c>
      <c r="F11" s="3">
        <f t="shared" ref="F11:F19" si="2">D11-E11</f>
        <v>3.16</v>
      </c>
      <c r="G11" s="3">
        <f>AVERAGE(F10:F11)</f>
        <v>3.3000000000000003</v>
      </c>
      <c r="H11" s="3">
        <f t="shared" ref="H11:H19" si="3">G11-$F$20</f>
        <v>0.12300000000000022</v>
      </c>
      <c r="I11" s="3">
        <f>STDEVA(F10:F11)</f>
        <v>0.19798989873223347</v>
      </c>
      <c r="J11" s="2">
        <f t="shared" ref="J11:J20" si="4">F11*$C$4/1000</f>
        <v>0.14959239148435141</v>
      </c>
      <c r="K11" s="2">
        <f t="shared" ref="K11:K20" si="5">F11*$C$5/1000</f>
        <v>0.14778464504547709</v>
      </c>
      <c r="L11" s="2">
        <f t="shared" ref="L11:L20" si="6">F11*$C$6/1000</f>
        <v>0.14600947021930302</v>
      </c>
      <c r="M11" s="10">
        <f t="shared" ref="M11:M19" si="7">H11*$C$5/1000</f>
        <v>5.7523770065169974E-3</v>
      </c>
      <c r="O11" s="4">
        <v>2</v>
      </c>
      <c r="P11" s="3">
        <v>6.63</v>
      </c>
      <c r="Q11" s="3">
        <v>2.38</v>
      </c>
      <c r="R11" s="3">
        <f t="shared" ref="R11:R19" si="8">P11-Q11</f>
        <v>4.25</v>
      </c>
      <c r="S11" s="3">
        <f>AVERAGE(R10:R11)</f>
        <v>4.1550000000000002</v>
      </c>
      <c r="T11" s="3">
        <f t="shared" ref="T11:T19" si="9">S11-$R$20</f>
        <v>-0.12199999999999989</v>
      </c>
      <c r="U11" s="3">
        <f>STDEVA(R10:R11)</f>
        <v>0.13435028842544369</v>
      </c>
      <c r="V11" s="2">
        <f t="shared" ref="V11:V20" si="10">R11*$C$4/1000</f>
        <v>0.20119229867357388</v>
      </c>
      <c r="W11" s="2">
        <f t="shared" ref="W11:W20" si="11">R11*$C$5/1000</f>
        <v>0.19876099412761949</v>
      </c>
      <c r="X11" s="2">
        <f t="shared" ref="X11:X20" si="12">R11*$C$6/1000</f>
        <v>0.1963734963392525</v>
      </c>
      <c r="Y11" s="10">
        <f t="shared" ref="Y11:Y19" si="13">T11*$C$5/1000</f>
        <v>-5.7056097137810711E-3</v>
      </c>
      <c r="Z11" s="2">
        <f t="shared" ref="Z11:Z20" si="14">AVERAGE(W11,K11)</f>
        <v>0.17327281958654828</v>
      </c>
      <c r="AA11" s="2">
        <f>AVERAGE(Z10:Z11)</f>
        <v>0.17432508367310628</v>
      </c>
      <c r="AB11" s="10">
        <f t="shared" ref="AB11:AB19" si="15">AA11-$Z$20</f>
        <v>2.3383646368002609E-5</v>
      </c>
    </row>
    <row r="12" spans="1:28" x14ac:dyDescent="0.25">
      <c r="C12">
        <v>3</v>
      </c>
      <c r="D12" s="3">
        <v>9.75</v>
      </c>
      <c r="E12" s="3">
        <v>6.5</v>
      </c>
      <c r="F12" s="3">
        <f t="shared" si="2"/>
        <v>3.25</v>
      </c>
      <c r="G12" s="3">
        <f>AVERAGE(F10:F12)</f>
        <v>3.2833333333333337</v>
      </c>
      <c r="H12" s="3">
        <f t="shared" si="3"/>
        <v>0.10633333333333361</v>
      </c>
      <c r="I12" s="3">
        <f>STDEVA(F10:F12)</f>
        <v>0.14294521094927726</v>
      </c>
      <c r="J12" s="2">
        <f t="shared" si="4"/>
        <v>0.15385293427979177</v>
      </c>
      <c r="K12" s="2">
        <f t="shared" si="5"/>
        <v>0.15199370139170901</v>
      </c>
      <c r="L12" s="2">
        <f t="shared" si="6"/>
        <v>0.15016796778884012</v>
      </c>
      <c r="M12" s="10">
        <f t="shared" si="7"/>
        <v>4.9729221275851589E-3</v>
      </c>
      <c r="O12" s="4">
        <v>3</v>
      </c>
      <c r="P12" s="3">
        <v>6.5</v>
      </c>
      <c r="Q12" s="3">
        <v>3</v>
      </c>
      <c r="R12" s="3">
        <f t="shared" si="8"/>
        <v>3.5</v>
      </c>
      <c r="S12" s="3">
        <f>AVERAGE(R10:R12)</f>
        <v>3.936666666666667</v>
      </c>
      <c r="T12" s="3">
        <f t="shared" si="9"/>
        <v>-0.34033333333333315</v>
      </c>
      <c r="U12" s="3">
        <f>STDEVA(R10:R12)</f>
        <v>0.38991452054691861</v>
      </c>
      <c r="V12" s="2">
        <f t="shared" si="10"/>
        <v>0.16568777537823731</v>
      </c>
      <c r="W12" s="2">
        <f t="shared" si="11"/>
        <v>0.16368552457568664</v>
      </c>
      <c r="X12" s="2">
        <f t="shared" si="12"/>
        <v>0.16171934992644321</v>
      </c>
      <c r="Y12" s="10">
        <f t="shared" si="13"/>
        <v>-1.5916468627788189E-2</v>
      </c>
      <c r="Z12" s="2">
        <f t="shared" si="14"/>
        <v>0.15783961298369781</v>
      </c>
      <c r="AA12" s="2">
        <f>AVERAGE(Z10:Z12)</f>
        <v>0.1688299267766368</v>
      </c>
      <c r="AB12" s="10">
        <f t="shared" si="15"/>
        <v>-5.4717732501014804E-3</v>
      </c>
    </row>
    <row r="13" spans="1:28" x14ac:dyDescent="0.25">
      <c r="C13">
        <v>4</v>
      </c>
      <c r="D13" s="3">
        <v>10.41</v>
      </c>
      <c r="E13" s="3">
        <v>6.81</v>
      </c>
      <c r="F13" s="3">
        <f t="shared" si="2"/>
        <v>3.6000000000000005</v>
      </c>
      <c r="G13" s="3">
        <f>AVERAGE(F10:F13)</f>
        <v>3.3625000000000007</v>
      </c>
      <c r="H13" s="3">
        <f t="shared" si="3"/>
        <v>0.18550000000000066</v>
      </c>
      <c r="I13" s="3">
        <f>STDEVA(F10:F13)</f>
        <v>0.19670197423174673</v>
      </c>
      <c r="J13" s="2">
        <f t="shared" si="4"/>
        <v>0.17042171181761553</v>
      </c>
      <c r="K13" s="2">
        <f t="shared" si="5"/>
        <v>0.16836225384927769</v>
      </c>
      <c r="L13" s="2">
        <f t="shared" si="6"/>
        <v>0.16633990278148447</v>
      </c>
      <c r="M13" s="10">
        <f t="shared" si="7"/>
        <v>8.675332802511421E-3</v>
      </c>
      <c r="O13" s="4">
        <v>4</v>
      </c>
      <c r="P13" s="3">
        <v>6.81</v>
      </c>
      <c r="Q13" s="3">
        <v>1.89</v>
      </c>
      <c r="R13" s="3">
        <f t="shared" si="8"/>
        <v>4.92</v>
      </c>
      <c r="S13" s="3">
        <f>AVERAGE(R10:R13)</f>
        <v>4.1825000000000001</v>
      </c>
      <c r="T13" s="3">
        <f t="shared" si="9"/>
        <v>-9.4500000000000028E-2</v>
      </c>
      <c r="U13" s="3">
        <f>STDEVA(R10:R13)</f>
        <v>0.58574027236196258</v>
      </c>
      <c r="V13" s="2">
        <f t="shared" si="10"/>
        <v>0.23290967281740788</v>
      </c>
      <c r="W13" s="2">
        <f t="shared" si="11"/>
        <v>0.23009508026067949</v>
      </c>
      <c r="X13" s="2">
        <f t="shared" si="12"/>
        <v>0.22733120046802874</v>
      </c>
      <c r="Y13" s="10">
        <f t="shared" si="13"/>
        <v>-4.4195091635435401E-3</v>
      </c>
      <c r="Z13" s="2">
        <f t="shared" si="14"/>
        <v>0.1992286670549786</v>
      </c>
      <c r="AA13" s="2">
        <f>AVERAGE(Z10:Z13)</f>
        <v>0.17642961184622225</v>
      </c>
      <c r="AB13" s="10">
        <f t="shared" si="15"/>
        <v>2.127911819483963E-3</v>
      </c>
    </row>
    <row r="14" spans="1:28" x14ac:dyDescent="0.25">
      <c r="C14">
        <v>5</v>
      </c>
      <c r="D14" s="3">
        <v>9.9700000000000006</v>
      </c>
      <c r="E14" s="3">
        <v>6.45</v>
      </c>
      <c r="F14" s="3">
        <f t="shared" si="2"/>
        <v>3.5200000000000005</v>
      </c>
      <c r="G14" s="3">
        <f>AVERAGE(F10:F14)</f>
        <v>3.3940000000000006</v>
      </c>
      <c r="H14" s="3">
        <f t="shared" si="3"/>
        <v>0.21700000000000053</v>
      </c>
      <c r="I14" s="3">
        <f>STDEVA(F10:F14)</f>
        <v>0.18433664855367224</v>
      </c>
      <c r="J14" s="2">
        <f t="shared" si="4"/>
        <v>0.16663456266611296</v>
      </c>
      <c r="K14" s="2">
        <f t="shared" si="5"/>
        <v>0.16462087043040485</v>
      </c>
      <c r="L14" s="2">
        <f t="shared" si="6"/>
        <v>0.16264346049745149</v>
      </c>
      <c r="M14" s="10">
        <f t="shared" si="7"/>
        <v>1.0148502523692596E-2</v>
      </c>
      <c r="O14" s="4">
        <v>5</v>
      </c>
      <c r="P14" s="3">
        <v>6.42</v>
      </c>
      <c r="Q14" s="3">
        <v>2.0299999999999998</v>
      </c>
      <c r="R14" s="3">
        <f t="shared" si="8"/>
        <v>4.3900000000000006</v>
      </c>
      <c r="S14" s="3">
        <f>AVERAGE(R10:R14)</f>
        <v>4.2240000000000002</v>
      </c>
      <c r="T14" s="3">
        <f t="shared" si="9"/>
        <v>-5.2999999999999936E-2</v>
      </c>
      <c r="U14" s="3">
        <f>STDEVA(R10:R14)</f>
        <v>0.51568401177465339</v>
      </c>
      <c r="V14" s="2">
        <f t="shared" si="10"/>
        <v>0.20781980968870339</v>
      </c>
      <c r="W14" s="2">
        <f t="shared" si="11"/>
        <v>0.20530841511064696</v>
      </c>
      <c r="X14" s="2">
        <f t="shared" si="12"/>
        <v>0.20284227033631025</v>
      </c>
      <c r="Y14" s="10">
        <f t="shared" si="13"/>
        <v>-2.4786665150032514E-3</v>
      </c>
      <c r="Z14" s="2">
        <f t="shared" si="14"/>
        <v>0.18496464277052591</v>
      </c>
      <c r="AA14" s="2">
        <f>AVERAGE(Z10:Z14)</f>
        <v>0.17813661803108299</v>
      </c>
      <c r="AB14" s="10">
        <f t="shared" si="15"/>
        <v>3.8349180043447118E-3</v>
      </c>
    </row>
    <row r="15" spans="1:28" x14ac:dyDescent="0.25">
      <c r="C15">
        <v>6</v>
      </c>
      <c r="D15" s="3">
        <v>9.42</v>
      </c>
      <c r="E15" s="3">
        <v>6.31</v>
      </c>
      <c r="F15" s="3">
        <f t="shared" si="2"/>
        <v>3.1100000000000003</v>
      </c>
      <c r="G15" s="3">
        <f>AVERAGE(F10:F15)</f>
        <v>3.3466666666666671</v>
      </c>
      <c r="H15" s="3">
        <f t="shared" si="3"/>
        <v>0.16966666666666708</v>
      </c>
      <c r="I15" s="3">
        <f>STDEVA(F10:F15)</f>
        <v>0.2015605781562127</v>
      </c>
      <c r="J15" s="2">
        <f t="shared" si="4"/>
        <v>0.14722542326466231</v>
      </c>
      <c r="K15" s="2">
        <f t="shared" si="5"/>
        <v>0.14544628040868157</v>
      </c>
      <c r="L15" s="2">
        <f t="shared" si="6"/>
        <v>0.14369919379178242</v>
      </c>
      <c r="M15" s="10">
        <f t="shared" si="7"/>
        <v>7.9348506675261613E-3</v>
      </c>
      <c r="O15" s="4">
        <v>6</v>
      </c>
      <c r="P15" s="3">
        <v>6.31</v>
      </c>
      <c r="Q15" s="3">
        <v>2.17</v>
      </c>
      <c r="R15" s="3">
        <f t="shared" si="8"/>
        <v>4.1399999999999997</v>
      </c>
      <c r="S15" s="3">
        <f>AVERAGE(R10:R15)</f>
        <v>4.21</v>
      </c>
      <c r="T15" s="3">
        <f t="shared" si="9"/>
        <v>-6.7000000000000171E-2</v>
      </c>
      <c r="U15" s="3">
        <f>STDEVA(R10:R15)</f>
        <v>0.46251486462599234</v>
      </c>
      <c r="V15" s="2">
        <f t="shared" si="10"/>
        <v>0.19598496859025782</v>
      </c>
      <c r="W15" s="2">
        <f t="shared" si="11"/>
        <v>0.1936165919266693</v>
      </c>
      <c r="X15" s="2">
        <f t="shared" si="12"/>
        <v>0.1912908881987071</v>
      </c>
      <c r="Y15" s="10">
        <f t="shared" si="13"/>
        <v>-3.1334086133060091E-3</v>
      </c>
      <c r="Z15" s="2">
        <f t="shared" si="14"/>
        <v>0.16953143616767544</v>
      </c>
      <c r="AA15" s="2">
        <f>AVERAGE(Z10:Z15)</f>
        <v>0.1767024210538484</v>
      </c>
      <c r="AB15" s="10">
        <f t="shared" si="15"/>
        <v>2.4007210271101143E-3</v>
      </c>
    </row>
    <row r="16" spans="1:28" x14ac:dyDescent="0.25">
      <c r="C16">
        <v>7</v>
      </c>
      <c r="D16" s="3">
        <v>9.08</v>
      </c>
      <c r="E16" s="3">
        <v>5.73</v>
      </c>
      <c r="F16" s="3">
        <f t="shared" si="2"/>
        <v>3.3499999999999996</v>
      </c>
      <c r="G16" s="3">
        <f>AVERAGE(F10:F16)</f>
        <v>3.347142857142857</v>
      </c>
      <c r="H16" s="3">
        <f t="shared" si="3"/>
        <v>0.17014285714285693</v>
      </c>
      <c r="I16" s="3">
        <f>STDEVA(F10:F16)</f>
        <v>0.1840031055638543</v>
      </c>
      <c r="J16" s="2">
        <f t="shared" si="4"/>
        <v>0.15858687071916999</v>
      </c>
      <c r="K16" s="2">
        <f t="shared" si="5"/>
        <v>0.15667043066530004</v>
      </c>
      <c r="L16" s="2">
        <f t="shared" si="6"/>
        <v>0.15478852064388135</v>
      </c>
      <c r="M16" s="10">
        <f t="shared" si="7"/>
        <v>7.9571208069241853E-3</v>
      </c>
      <c r="O16" s="4">
        <v>7</v>
      </c>
      <c r="P16" s="3">
        <v>5.73</v>
      </c>
      <c r="Q16" s="3">
        <v>1.22</v>
      </c>
      <c r="R16" s="3">
        <f t="shared" si="8"/>
        <v>4.5100000000000007</v>
      </c>
      <c r="S16" s="3">
        <f>AVERAGE(R10:R16)</f>
        <v>4.2528571428571436</v>
      </c>
      <c r="T16" s="3">
        <f t="shared" si="9"/>
        <v>-2.4142857142856577E-2</v>
      </c>
      <c r="U16" s="3">
        <f>STDEVA(R10:R16)</f>
        <v>0.43717709171891611</v>
      </c>
      <c r="V16" s="2">
        <f t="shared" si="10"/>
        <v>0.21350053341595726</v>
      </c>
      <c r="W16" s="2">
        <f t="shared" si="11"/>
        <v>0.21092049023895623</v>
      </c>
      <c r="X16" s="2">
        <f t="shared" si="12"/>
        <v>0.20838693376235973</v>
      </c>
      <c r="Y16" s="10">
        <f t="shared" si="13"/>
        <v>-1.1290960674812404E-3</v>
      </c>
      <c r="Z16" s="2">
        <f t="shared" si="14"/>
        <v>0.18379546045212813</v>
      </c>
      <c r="AA16" s="2">
        <f>AVERAGE(Z10:Z16)</f>
        <v>0.17771571239645981</v>
      </c>
      <c r="AB16" s="10">
        <f t="shared" si="15"/>
        <v>3.4140123697215252E-3</v>
      </c>
    </row>
    <row r="17" spans="3:28" x14ac:dyDescent="0.25">
      <c r="C17">
        <v>8</v>
      </c>
      <c r="D17" s="3">
        <v>9.01</v>
      </c>
      <c r="E17" s="3">
        <v>6.44</v>
      </c>
      <c r="F17" s="3">
        <f t="shared" si="2"/>
        <v>2.5699999999999994</v>
      </c>
      <c r="G17" s="3">
        <f>AVERAGE(F10:F17)</f>
        <v>3.25</v>
      </c>
      <c r="H17" s="3">
        <f t="shared" si="3"/>
        <v>7.2999999999999954E-2</v>
      </c>
      <c r="I17" s="3">
        <f>STDEVA(F10:F17)</f>
        <v>0.32328669275781508</v>
      </c>
      <c r="J17" s="2">
        <f t="shared" si="4"/>
        <v>0.12166216649201995</v>
      </c>
      <c r="K17" s="2">
        <f t="shared" si="5"/>
        <v>0.12019194233128987</v>
      </c>
      <c r="L17" s="2">
        <f t="shared" si="6"/>
        <v>0.1187482083745597</v>
      </c>
      <c r="M17" s="10">
        <f t="shared" si="7"/>
        <v>3.4140123697214619E-3</v>
      </c>
      <c r="O17" s="4">
        <v>8</v>
      </c>
      <c r="P17" s="3">
        <v>6.44</v>
      </c>
      <c r="Q17" s="3">
        <v>2.31</v>
      </c>
      <c r="R17" s="3">
        <f t="shared" si="8"/>
        <v>4.1300000000000008</v>
      </c>
      <c r="S17" s="3">
        <f>AVERAGE(R10:R17)</f>
        <v>4.2375000000000007</v>
      </c>
      <c r="T17" s="3">
        <f t="shared" si="9"/>
        <v>-3.9499999999999424E-2</v>
      </c>
      <c r="U17" s="3">
        <f>STDEVA(R10:R17)</f>
        <v>0.40707142230466492</v>
      </c>
      <c r="V17" s="2">
        <f t="shared" si="10"/>
        <v>0.19551157494632007</v>
      </c>
      <c r="W17" s="2">
        <f t="shared" si="11"/>
        <v>0.19314891899931028</v>
      </c>
      <c r="X17" s="2">
        <f t="shared" si="12"/>
        <v>0.19082883291320302</v>
      </c>
      <c r="Y17" s="10">
        <f t="shared" si="13"/>
        <v>-1.8473080630684365E-3</v>
      </c>
      <c r="Z17" s="2">
        <f t="shared" si="14"/>
        <v>0.15667043066530006</v>
      </c>
      <c r="AA17" s="2">
        <f>AVERAGE(Z10:Z17)</f>
        <v>0.17508505218006482</v>
      </c>
      <c r="AB17" s="10">
        <f t="shared" si="15"/>
        <v>7.8335215332653307E-4</v>
      </c>
    </row>
    <row r="18" spans="3:28" x14ac:dyDescent="0.25">
      <c r="C18">
        <v>9</v>
      </c>
      <c r="D18" s="3">
        <v>9.74</v>
      </c>
      <c r="E18" s="3">
        <v>6.49</v>
      </c>
      <c r="F18" s="3">
        <f t="shared" si="2"/>
        <v>3.25</v>
      </c>
      <c r="G18" s="3">
        <f>AVERAGE(F10:F18)</f>
        <v>3.25</v>
      </c>
      <c r="H18" s="3">
        <f t="shared" si="3"/>
        <v>7.2999999999999954E-2</v>
      </c>
      <c r="I18" s="3">
        <f>STDEVA(F10:F18)</f>
        <v>0.30240701050074908</v>
      </c>
      <c r="J18" s="2">
        <f t="shared" si="4"/>
        <v>0.15385293427979177</v>
      </c>
      <c r="K18" s="2">
        <f t="shared" si="5"/>
        <v>0.15199370139170901</v>
      </c>
      <c r="L18" s="2">
        <f t="shared" si="6"/>
        <v>0.15016796778884012</v>
      </c>
      <c r="M18" s="10">
        <f t="shared" si="7"/>
        <v>3.4140123697214619E-3</v>
      </c>
      <c r="O18" s="4">
        <v>9</v>
      </c>
      <c r="P18" s="3">
        <v>6.48</v>
      </c>
      <c r="Q18" s="3">
        <v>1.97</v>
      </c>
      <c r="R18" s="3">
        <f t="shared" si="8"/>
        <v>4.5100000000000007</v>
      </c>
      <c r="S18" s="3">
        <f>AVERAGE(R10:R18)</f>
        <v>4.2677777777777779</v>
      </c>
      <c r="T18" s="3">
        <f t="shared" si="9"/>
        <v>-9.2222222222222427E-3</v>
      </c>
      <c r="U18" s="3">
        <f>STDEVA(R10:R18)</f>
        <v>0.39146448682408536</v>
      </c>
      <c r="V18" s="2">
        <f t="shared" si="10"/>
        <v>0.21350053341595726</v>
      </c>
      <c r="W18" s="2">
        <f t="shared" si="11"/>
        <v>0.21092049023895623</v>
      </c>
      <c r="X18" s="2">
        <f t="shared" si="12"/>
        <v>0.20838693376235973</v>
      </c>
      <c r="Y18" s="10">
        <f t="shared" si="13"/>
        <v>-4.3129836634228636E-4</v>
      </c>
      <c r="Z18" s="2">
        <f t="shared" si="14"/>
        <v>0.18145709581533262</v>
      </c>
      <c r="AA18" s="2">
        <f>AVERAGE(Z10:Z18)</f>
        <v>0.1757930570284279</v>
      </c>
      <c r="AB18" s="10">
        <f t="shared" si="15"/>
        <v>1.4913570016896194E-3</v>
      </c>
    </row>
    <row r="19" spans="3:28" x14ac:dyDescent="0.25">
      <c r="C19" s="5">
        <v>10</v>
      </c>
      <c r="D19" s="6">
        <v>9.42</v>
      </c>
      <c r="E19" s="6">
        <v>6.9</v>
      </c>
      <c r="F19" s="6">
        <f t="shared" si="2"/>
        <v>2.5199999999999996</v>
      </c>
      <c r="G19" s="6">
        <f>AVERAGE(F10:F19)</f>
        <v>3.177</v>
      </c>
      <c r="H19" s="6">
        <f t="shared" si="3"/>
        <v>0</v>
      </c>
      <c r="I19" s="6">
        <f>STDEVA(F10:F19)</f>
        <v>0.36684995418956817</v>
      </c>
      <c r="J19" s="7">
        <f t="shared" si="4"/>
        <v>0.11929519827233084</v>
      </c>
      <c r="K19" s="7">
        <f t="shared" si="5"/>
        <v>0.11785357769449435</v>
      </c>
      <c r="L19" s="7">
        <f t="shared" si="6"/>
        <v>0.11643793194703909</v>
      </c>
      <c r="M19" s="10">
        <f t="shared" si="7"/>
        <v>0</v>
      </c>
      <c r="O19" s="8">
        <v>10</v>
      </c>
      <c r="P19" s="6">
        <v>6.91</v>
      </c>
      <c r="Q19" s="6">
        <v>2.5499999999999998</v>
      </c>
      <c r="R19" s="6">
        <f t="shared" si="8"/>
        <v>4.3600000000000003</v>
      </c>
      <c r="S19" s="6">
        <f>AVERAGE(R10:R19)</f>
        <v>4.2770000000000001</v>
      </c>
      <c r="T19" s="6">
        <f t="shared" si="9"/>
        <v>0</v>
      </c>
      <c r="U19" s="6">
        <f>STDEVA(R10:R19)</f>
        <v>0.37022665730303345</v>
      </c>
      <c r="V19" s="7">
        <f t="shared" si="10"/>
        <v>0.20639962875688994</v>
      </c>
      <c r="W19" s="7">
        <f t="shared" si="11"/>
        <v>0.20390539632856966</v>
      </c>
      <c r="X19" s="7">
        <f t="shared" si="12"/>
        <v>0.20145610447979784</v>
      </c>
      <c r="Y19" s="10">
        <f t="shared" si="13"/>
        <v>0</v>
      </c>
      <c r="Z19" s="7">
        <f t="shared" si="14"/>
        <v>0.16087948701153201</v>
      </c>
      <c r="AA19" s="2">
        <f>AVERAGE(Z10:Z19)</f>
        <v>0.17430170002673831</v>
      </c>
      <c r="AB19" s="10">
        <f t="shared" si="15"/>
        <v>0</v>
      </c>
    </row>
    <row r="20" spans="3:28" x14ac:dyDescent="0.25">
      <c r="F20" s="9">
        <f>AVERAGE(F10:F19)</f>
        <v>3.177</v>
      </c>
      <c r="G20" s="9">
        <f>F20*46.7672</f>
        <v>148.57939440000001</v>
      </c>
      <c r="J20" s="10">
        <f t="shared" si="4"/>
        <v>0.15039716067904571</v>
      </c>
      <c r="K20" s="2">
        <f t="shared" si="5"/>
        <v>0.14857968902198754</v>
      </c>
      <c r="L20" s="10">
        <f t="shared" si="6"/>
        <v>0.14679496420466004</v>
      </c>
      <c r="R20" s="9">
        <f>AVERAGE(R10:R19)</f>
        <v>4.2770000000000001</v>
      </c>
      <c r="S20" s="9">
        <f>R20*46.7672</f>
        <v>200.0233144</v>
      </c>
      <c r="V20" s="10">
        <f t="shared" si="10"/>
        <v>0.20247046151220602</v>
      </c>
      <c r="W20" s="2">
        <f t="shared" si="11"/>
        <v>0.20002371103148905</v>
      </c>
      <c r="X20" s="10">
        <f t="shared" si="12"/>
        <v>0.19762104561011362</v>
      </c>
      <c r="Z20" s="2">
        <f t="shared" si="14"/>
        <v>0.17430170002673828</v>
      </c>
    </row>
    <row r="21" spans="3:28" x14ac:dyDescent="0.25">
      <c r="F21" s="3">
        <f>STDEVA(F10:F19)</f>
        <v>0.36684995418956817</v>
      </c>
      <c r="J21" s="10">
        <f>STDEVA(J10:J19)</f>
        <v>1.7366443659222054E-2</v>
      </c>
      <c r="K21" s="2">
        <f t="shared" ref="K21:L21" si="16">STDEVA(K10:K19)</f>
        <v>1.7156579197739042E-2</v>
      </c>
      <c r="L21" s="10">
        <f t="shared" si="16"/>
        <v>1.6950496032023834E-2</v>
      </c>
      <c r="R21" s="3">
        <f>STDEVA(R10:R19)</f>
        <v>0.37022665730303345</v>
      </c>
      <c r="V21" s="10">
        <f>STDEVA(V10:V19)</f>
        <v>1.7526294638360189E-2</v>
      </c>
      <c r="W21" s="2">
        <f t="shared" ref="W21:X21" si="17">STDEVA(W10:W19)</f>
        <v>1.7314498460728571E-2</v>
      </c>
      <c r="X21" s="10">
        <f t="shared" si="17"/>
        <v>1.7106518384139045E-2</v>
      </c>
      <c r="Z21" s="2">
        <f t="shared" ref="Z21" si="18">STDEVA(Z10:Z19)</f>
        <v>1.3594819318462801E-2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0.14857968902198754</v>
      </c>
      <c r="E41" s="11">
        <f>$K$20</f>
        <v>0.14857968902198754</v>
      </c>
      <c r="F41">
        <f>C41*AVERAGE($K$20,$W$20)</f>
        <v>0.17430170002673828</v>
      </c>
      <c r="G41" s="12">
        <f>(F41-E41)/E41</f>
        <v>0.17311929493232603</v>
      </c>
    </row>
    <row r="42" spans="3:7" x14ac:dyDescent="0.25">
      <c r="C42">
        <v>2</v>
      </c>
      <c r="D42" s="2">
        <f>$W$20</f>
        <v>0.20002371103148905</v>
      </c>
      <c r="E42" s="11">
        <f>SUM(D42,E41)</f>
        <v>0.34860340005347656</v>
      </c>
      <c r="F42">
        <f t="shared" ref="F42:F90" si="19">C42*AVERAGE($K$20,$W$20)</f>
        <v>0.34860340005347656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0.14857968902198754</v>
      </c>
      <c r="E43" s="11">
        <f t="shared" ref="E43:E90" si="22">SUM(D43,E42)</f>
        <v>0.4971830890754641</v>
      </c>
      <c r="F43">
        <f t="shared" si="19"/>
        <v>0.52290510008021485</v>
      </c>
      <c r="G43" s="12">
        <f t="shared" si="20"/>
        <v>5.1735490546514891E-2</v>
      </c>
    </row>
    <row r="44" spans="3:7" x14ac:dyDescent="0.25">
      <c r="C44">
        <v>4</v>
      </c>
      <c r="D44" s="2">
        <f t="shared" ref="D44" si="23">$W$20</f>
        <v>0.20002371103148905</v>
      </c>
      <c r="E44" s="11">
        <f t="shared" si="22"/>
        <v>0.69720680010695313</v>
      </c>
      <c r="F44">
        <f t="shared" si="19"/>
        <v>0.69720680010695313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0.14857968902198754</v>
      </c>
      <c r="E45" s="11">
        <f t="shared" si="22"/>
        <v>0.84578648912894061</v>
      </c>
      <c r="F45">
        <f t="shared" si="19"/>
        <v>0.87150850013369141</v>
      </c>
      <c r="G45" s="12">
        <f t="shared" si="20"/>
        <v>3.0411943599668291E-2</v>
      </c>
    </row>
    <row r="46" spans="3:7" x14ac:dyDescent="0.25">
      <c r="C46">
        <v>6</v>
      </c>
      <c r="D46" s="2">
        <f t="shared" ref="D46" si="25">$W$20</f>
        <v>0.20002371103148905</v>
      </c>
      <c r="E46" s="11">
        <f t="shared" si="22"/>
        <v>1.0458102001604297</v>
      </c>
      <c r="F46">
        <f t="shared" si="19"/>
        <v>1.0458102001604297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0.14857968902198754</v>
      </c>
      <c r="E47" s="11">
        <f t="shared" si="22"/>
        <v>1.1943898891824172</v>
      </c>
      <c r="F47">
        <f t="shared" si="19"/>
        <v>1.2201119001871681</v>
      </c>
      <c r="G47" s="12">
        <f t="shared" si="20"/>
        <v>2.1535690512549568E-2</v>
      </c>
    </row>
    <row r="48" spans="3:7" x14ac:dyDescent="0.25">
      <c r="C48">
        <v>8</v>
      </c>
      <c r="D48" s="2">
        <f t="shared" ref="D48" si="27">$W$20</f>
        <v>0.20002371103148905</v>
      </c>
      <c r="E48" s="11">
        <f t="shared" si="22"/>
        <v>1.3944136002139063</v>
      </c>
      <c r="F48">
        <f t="shared" si="19"/>
        <v>1.3944136002139063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0.14857968902198754</v>
      </c>
      <c r="E49" s="11">
        <f t="shared" si="22"/>
        <v>1.5429932892358937</v>
      </c>
      <c r="F49">
        <f t="shared" si="19"/>
        <v>1.5687153002406444</v>
      </c>
      <c r="G49" s="12">
        <f t="shared" si="20"/>
        <v>1.6670202770284564E-2</v>
      </c>
    </row>
    <row r="50" spans="3:7" x14ac:dyDescent="0.25">
      <c r="C50">
        <v>10</v>
      </c>
      <c r="D50" s="2">
        <f t="shared" ref="D50" si="29">$W$20</f>
        <v>0.20002371103148905</v>
      </c>
      <c r="E50" s="11">
        <f t="shared" si="22"/>
        <v>1.7430170002673828</v>
      </c>
      <c r="F50">
        <f t="shared" si="19"/>
        <v>1.7430170002673828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0.14857968902198754</v>
      </c>
      <c r="E51" s="11">
        <f t="shared" si="22"/>
        <v>1.8915966892893703</v>
      </c>
      <c r="F51">
        <f t="shared" si="19"/>
        <v>1.9173187002941212</v>
      </c>
      <c r="G51" s="12">
        <f t="shared" si="20"/>
        <v>1.3598041881969081E-2</v>
      </c>
    </row>
    <row r="52" spans="3:7" x14ac:dyDescent="0.25">
      <c r="C52">
        <v>12</v>
      </c>
      <c r="D52" s="2">
        <f t="shared" ref="D52" si="31">$W$20</f>
        <v>0.20002371103148905</v>
      </c>
      <c r="E52" s="11">
        <f t="shared" si="22"/>
        <v>2.0916204003208594</v>
      </c>
      <c r="F52">
        <f t="shared" si="19"/>
        <v>2.0916204003208594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0.14857968902198754</v>
      </c>
      <c r="E53" s="11">
        <f t="shared" si="22"/>
        <v>2.2402000893428471</v>
      </c>
      <c r="F53">
        <f t="shared" si="19"/>
        <v>2.2659221003475976</v>
      </c>
      <c r="G53" s="12">
        <f t="shared" si="20"/>
        <v>1.1482014989248531E-2</v>
      </c>
    </row>
    <row r="54" spans="3:7" x14ac:dyDescent="0.25">
      <c r="C54">
        <v>14</v>
      </c>
      <c r="D54" s="2">
        <f t="shared" ref="D54" si="33">$W$20</f>
        <v>0.20002371103148905</v>
      </c>
      <c r="E54" s="11">
        <f t="shared" si="22"/>
        <v>2.4402238003743362</v>
      </c>
      <c r="F54">
        <f t="shared" si="19"/>
        <v>2.4402238003743362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0.14857968902198754</v>
      </c>
      <c r="E55" s="11">
        <f t="shared" si="22"/>
        <v>2.5888034893963239</v>
      </c>
      <c r="F55">
        <f t="shared" si="19"/>
        <v>2.6145255004010743</v>
      </c>
      <c r="G55" s="12">
        <f t="shared" si="20"/>
        <v>9.9358684852315741E-3</v>
      </c>
    </row>
    <row r="56" spans="3:7" x14ac:dyDescent="0.25">
      <c r="C56">
        <v>16</v>
      </c>
      <c r="D56" s="2">
        <f t="shared" ref="D56" si="35">$W$20</f>
        <v>0.20002371103148905</v>
      </c>
      <c r="E56" s="11">
        <f t="shared" si="22"/>
        <v>2.788827200427813</v>
      </c>
      <c r="F56">
        <f t="shared" si="19"/>
        <v>2.7888272004278125</v>
      </c>
      <c r="G56" s="12">
        <f t="shared" si="20"/>
        <v>-1.5923869710605885E-16</v>
      </c>
    </row>
    <row r="57" spans="3:7" x14ac:dyDescent="0.25">
      <c r="C57">
        <v>17</v>
      </c>
      <c r="D57" s="2">
        <f t="shared" ref="D57" si="36">$K$20</f>
        <v>0.14857968902198754</v>
      </c>
      <c r="E57" s="11">
        <f t="shared" si="22"/>
        <v>2.9374068894498007</v>
      </c>
      <c r="F57">
        <f t="shared" si="19"/>
        <v>2.9631289004545507</v>
      </c>
      <c r="G57" s="12">
        <f t="shared" si="20"/>
        <v>8.7567068413759858E-3</v>
      </c>
    </row>
    <row r="58" spans="3:7" x14ac:dyDescent="0.25">
      <c r="C58">
        <v>18</v>
      </c>
      <c r="D58" s="2">
        <f t="shared" ref="D58" si="37">$W$20</f>
        <v>0.20002371103148905</v>
      </c>
      <c r="E58" s="11">
        <f t="shared" si="22"/>
        <v>3.1374306004812897</v>
      </c>
      <c r="F58">
        <f t="shared" si="19"/>
        <v>3.1374306004812889</v>
      </c>
      <c r="G58" s="12">
        <f t="shared" si="20"/>
        <v>-2.8309101707743797E-16</v>
      </c>
    </row>
    <row r="59" spans="3:7" x14ac:dyDescent="0.25">
      <c r="C59">
        <v>19</v>
      </c>
      <c r="D59" s="2">
        <f t="shared" ref="D59" si="38">$K$20</f>
        <v>0.14857968902198754</v>
      </c>
      <c r="E59" s="11">
        <f t="shared" si="22"/>
        <v>3.2860102895032774</v>
      </c>
      <c r="F59">
        <f t="shared" si="19"/>
        <v>3.3117323005080275</v>
      </c>
      <c r="G59" s="12">
        <f t="shared" si="20"/>
        <v>7.8277329462161337E-3</v>
      </c>
    </row>
    <row r="60" spans="3:7" x14ac:dyDescent="0.25">
      <c r="C60">
        <v>20</v>
      </c>
      <c r="D60" s="2">
        <f t="shared" ref="D60" si="39">$W$20</f>
        <v>0.20002371103148905</v>
      </c>
      <c r="E60" s="11">
        <f t="shared" si="22"/>
        <v>3.4860340005347665</v>
      </c>
      <c r="F60">
        <f t="shared" si="19"/>
        <v>3.4860340005347656</v>
      </c>
      <c r="G60" s="12">
        <f t="shared" si="20"/>
        <v>-2.5478191536969416E-16</v>
      </c>
    </row>
    <row r="61" spans="3:7" x14ac:dyDescent="0.25">
      <c r="C61">
        <v>21</v>
      </c>
      <c r="D61" s="2">
        <f t="shared" ref="D61" si="40">$K$20</f>
        <v>0.14857968902198754</v>
      </c>
      <c r="E61" s="11">
        <f t="shared" si="22"/>
        <v>3.6346136895567542</v>
      </c>
      <c r="F61">
        <f t="shared" si="19"/>
        <v>3.6603357005615038</v>
      </c>
      <c r="G61" s="12">
        <f t="shared" si="20"/>
        <v>7.0769587091624063E-3</v>
      </c>
    </row>
    <row r="62" spans="3:7" x14ac:dyDescent="0.25">
      <c r="C62">
        <v>22</v>
      </c>
      <c r="D62" s="2">
        <f t="shared" ref="D62" si="41">$W$20</f>
        <v>0.20002371103148905</v>
      </c>
      <c r="E62" s="11">
        <f t="shared" si="22"/>
        <v>3.8346374005882433</v>
      </c>
      <c r="F62">
        <f t="shared" si="19"/>
        <v>3.8346374005882424</v>
      </c>
      <c r="G62" s="12">
        <f t="shared" si="20"/>
        <v>-2.3161992306335833E-16</v>
      </c>
    </row>
    <row r="63" spans="3:7" x14ac:dyDescent="0.25">
      <c r="C63">
        <v>23</v>
      </c>
      <c r="D63" s="2">
        <f t="shared" ref="D63" si="42">$K$20</f>
        <v>0.14857968902198754</v>
      </c>
      <c r="E63" s="11">
        <f t="shared" si="22"/>
        <v>3.983217089610231</v>
      </c>
      <c r="F63">
        <f t="shared" si="19"/>
        <v>4.0089391006149802</v>
      </c>
      <c r="G63" s="12">
        <f t="shared" si="20"/>
        <v>6.4575970694246308E-3</v>
      </c>
    </row>
    <row r="64" spans="3:7" x14ac:dyDescent="0.25">
      <c r="C64">
        <v>24</v>
      </c>
      <c r="D64" s="2">
        <f t="shared" ref="D64" si="43">$W$20</f>
        <v>0.20002371103148905</v>
      </c>
      <c r="E64" s="11">
        <f t="shared" si="22"/>
        <v>4.1832408006417197</v>
      </c>
      <c r="F64">
        <f t="shared" si="19"/>
        <v>4.1832408006417188</v>
      </c>
      <c r="G64" s="12">
        <f t="shared" si="20"/>
        <v>-2.1231826280807847E-16</v>
      </c>
    </row>
    <row r="65" spans="3:7" x14ac:dyDescent="0.25">
      <c r="C65">
        <v>25</v>
      </c>
      <c r="D65" s="2">
        <f t="shared" ref="D65" si="44">$K$20</f>
        <v>0.14857968902198754</v>
      </c>
      <c r="E65" s="11">
        <f t="shared" si="22"/>
        <v>4.3318204896637074</v>
      </c>
      <c r="F65">
        <f t="shared" si="19"/>
        <v>4.3575425006684574</v>
      </c>
      <c r="G65" s="12">
        <f t="shared" si="20"/>
        <v>5.9379217273952418E-3</v>
      </c>
    </row>
    <row r="66" spans="3:7" x14ac:dyDescent="0.25">
      <c r="C66">
        <v>26</v>
      </c>
      <c r="D66" s="2">
        <f t="shared" ref="D66" si="45">$W$20</f>
        <v>0.20002371103148905</v>
      </c>
      <c r="E66" s="11">
        <f t="shared" si="22"/>
        <v>4.531844200695196</v>
      </c>
      <c r="F66">
        <f t="shared" si="19"/>
        <v>4.5318442006951951</v>
      </c>
      <c r="G66" s="12">
        <f t="shared" si="20"/>
        <v>-1.959860887459186E-16</v>
      </c>
    </row>
    <row r="67" spans="3:7" x14ac:dyDescent="0.25">
      <c r="C67">
        <v>27</v>
      </c>
      <c r="D67" s="2">
        <f t="shared" ref="D67" si="46">$K$20</f>
        <v>0.14857968902198754</v>
      </c>
      <c r="E67" s="11">
        <f t="shared" si="22"/>
        <v>4.6804238897171837</v>
      </c>
      <c r="F67">
        <f t="shared" si="19"/>
        <v>4.7061459007219337</v>
      </c>
      <c r="G67" s="12">
        <f t="shared" si="20"/>
        <v>5.4956584298402689E-3</v>
      </c>
    </row>
    <row r="68" spans="3:7" x14ac:dyDescent="0.25">
      <c r="C68">
        <v>28</v>
      </c>
      <c r="D68" s="2">
        <f t="shared" ref="D68" si="47">$W$20</f>
        <v>0.20002371103148905</v>
      </c>
      <c r="E68" s="11">
        <f t="shared" si="22"/>
        <v>4.8804476007486723</v>
      </c>
      <c r="F68">
        <f t="shared" si="19"/>
        <v>4.8804476007486723</v>
      </c>
      <c r="G68" s="12">
        <f t="shared" si="20"/>
        <v>0</v>
      </c>
    </row>
    <row r="69" spans="3:7" x14ac:dyDescent="0.25">
      <c r="C69">
        <v>29</v>
      </c>
      <c r="D69" s="2">
        <f t="shared" ref="D69" si="48">$K$20</f>
        <v>0.14857968902198754</v>
      </c>
      <c r="E69" s="11">
        <f t="shared" si="22"/>
        <v>5.02902728977066</v>
      </c>
      <c r="F69">
        <f t="shared" si="19"/>
        <v>5.0547493007754101</v>
      </c>
      <c r="G69" s="12">
        <f t="shared" si="20"/>
        <v>5.1147089730592876E-3</v>
      </c>
    </row>
    <row r="70" spans="3:7" x14ac:dyDescent="0.25">
      <c r="C70">
        <v>30</v>
      </c>
      <c r="D70" s="2">
        <f t="shared" ref="D70" si="49">$W$20</f>
        <v>0.20002371103148905</v>
      </c>
      <c r="E70" s="11">
        <f t="shared" si="22"/>
        <v>5.2290510008021487</v>
      </c>
      <c r="F70">
        <f t="shared" si="19"/>
        <v>5.2290510008021487</v>
      </c>
      <c r="G70" s="12">
        <f t="shared" si="20"/>
        <v>0</v>
      </c>
    </row>
    <row r="71" spans="3:7" x14ac:dyDescent="0.25">
      <c r="C71">
        <v>31</v>
      </c>
      <c r="D71" s="2">
        <f t="shared" ref="D71" si="50">$K$20</f>
        <v>0.14857968902198754</v>
      </c>
      <c r="E71" s="11">
        <f t="shared" si="22"/>
        <v>5.3776306898241364</v>
      </c>
      <c r="F71">
        <f t="shared" si="19"/>
        <v>5.4033527008288864</v>
      </c>
      <c r="G71" s="12">
        <f t="shared" si="20"/>
        <v>4.7831493994971988E-3</v>
      </c>
    </row>
    <row r="72" spans="3:7" x14ac:dyDescent="0.25">
      <c r="C72">
        <v>32</v>
      </c>
      <c r="D72" s="2">
        <f t="shared" ref="D72" si="51">$W$20</f>
        <v>0.20002371103148905</v>
      </c>
      <c r="E72" s="11">
        <f t="shared" si="22"/>
        <v>5.577654400855625</v>
      </c>
      <c r="F72">
        <f t="shared" si="19"/>
        <v>5.577654400855625</v>
      </c>
      <c r="G72" s="12">
        <f t="shared" si="20"/>
        <v>0</v>
      </c>
    </row>
    <row r="73" spans="3:7" x14ac:dyDescent="0.25">
      <c r="C73">
        <v>33</v>
      </c>
      <c r="D73" s="2">
        <f t="shared" ref="D73" si="52">$K$20</f>
        <v>0.14857968902198754</v>
      </c>
      <c r="E73" s="11">
        <f t="shared" si="22"/>
        <v>5.7262340898776127</v>
      </c>
      <c r="F73">
        <f t="shared" si="19"/>
        <v>5.7519561008823636</v>
      </c>
      <c r="G73" s="12">
        <f t="shared" si="20"/>
        <v>4.4919593926871174E-3</v>
      </c>
    </row>
    <row r="74" spans="3:7" x14ac:dyDescent="0.25">
      <c r="C74">
        <v>34</v>
      </c>
      <c r="D74" s="2">
        <f t="shared" ref="D74" si="53">$W$20</f>
        <v>0.20002371103148905</v>
      </c>
      <c r="E74" s="11">
        <f t="shared" si="22"/>
        <v>5.9262578009091014</v>
      </c>
      <c r="F74">
        <f t="shared" si="19"/>
        <v>5.9262578009091014</v>
      </c>
      <c r="G74" s="12">
        <f t="shared" si="20"/>
        <v>0</v>
      </c>
    </row>
    <row r="75" spans="3:7" x14ac:dyDescent="0.25">
      <c r="C75">
        <v>35</v>
      </c>
      <c r="D75" s="2">
        <f t="shared" ref="D75" si="54">$K$20</f>
        <v>0.14857968902198754</v>
      </c>
      <c r="E75" s="11">
        <f t="shared" si="22"/>
        <v>6.0748374899310891</v>
      </c>
      <c r="F75">
        <f t="shared" si="19"/>
        <v>6.10055950093584</v>
      </c>
      <c r="G75" s="12">
        <f t="shared" si="20"/>
        <v>4.2341891527772693E-3</v>
      </c>
    </row>
    <row r="76" spans="3:7" x14ac:dyDescent="0.25">
      <c r="C76">
        <v>36</v>
      </c>
      <c r="D76" s="2">
        <f t="shared" ref="D76" si="55">$W$20</f>
        <v>0.20002371103148905</v>
      </c>
      <c r="E76" s="11">
        <f t="shared" si="22"/>
        <v>6.2748612009625777</v>
      </c>
      <c r="F76">
        <f t="shared" si="19"/>
        <v>6.2748612009625777</v>
      </c>
      <c r="G76" s="12">
        <f t="shared" si="20"/>
        <v>0</v>
      </c>
    </row>
    <row r="77" spans="3:7" x14ac:dyDescent="0.25">
      <c r="C77">
        <v>37</v>
      </c>
      <c r="D77" s="2">
        <f t="shared" ref="D77" si="56">$K$20</f>
        <v>0.14857968902198754</v>
      </c>
      <c r="E77" s="11">
        <f t="shared" si="22"/>
        <v>6.4234408899845654</v>
      </c>
      <c r="F77">
        <f t="shared" si="19"/>
        <v>6.4491629009893163</v>
      </c>
      <c r="G77" s="12">
        <f t="shared" si="20"/>
        <v>4.0043975565894428E-3</v>
      </c>
    </row>
    <row r="78" spans="3:7" x14ac:dyDescent="0.25">
      <c r="C78">
        <v>38</v>
      </c>
      <c r="D78" s="2">
        <f t="shared" ref="D78" si="57">$W$20</f>
        <v>0.20002371103148905</v>
      </c>
      <c r="E78" s="11">
        <f t="shared" si="22"/>
        <v>6.6234646010160541</v>
      </c>
      <c r="F78">
        <f t="shared" si="19"/>
        <v>6.6234646010160549</v>
      </c>
      <c r="G78" s="12">
        <f t="shared" si="20"/>
        <v>1.3409574493141801E-16</v>
      </c>
    </row>
    <row r="79" spans="3:7" x14ac:dyDescent="0.25">
      <c r="C79">
        <v>39</v>
      </c>
      <c r="D79" s="2">
        <f t="shared" ref="D79" si="58">$K$20</f>
        <v>0.14857968902198754</v>
      </c>
      <c r="E79" s="11">
        <f t="shared" si="22"/>
        <v>6.7720442900380418</v>
      </c>
      <c r="F79">
        <f t="shared" si="19"/>
        <v>6.7977663010427927</v>
      </c>
      <c r="G79" s="12">
        <f t="shared" si="20"/>
        <v>3.7982638481247172E-3</v>
      </c>
    </row>
    <row r="80" spans="3:7" x14ac:dyDescent="0.25">
      <c r="C80">
        <v>40</v>
      </c>
      <c r="D80" s="2">
        <f t="shared" ref="D80" si="59">$W$20</f>
        <v>0.20002371103148905</v>
      </c>
      <c r="E80" s="11">
        <f t="shared" si="22"/>
        <v>6.9720680010695304</v>
      </c>
      <c r="F80">
        <f t="shared" si="19"/>
        <v>6.9720680010695313</v>
      </c>
      <c r="G80" s="12">
        <f t="shared" si="20"/>
        <v>1.2739095768484713E-16</v>
      </c>
    </row>
    <row r="81" spans="3:7" x14ac:dyDescent="0.25">
      <c r="C81">
        <v>41</v>
      </c>
      <c r="D81" s="2">
        <f t="shared" ref="D81" si="60">$K$20</f>
        <v>0.14857968902198754</v>
      </c>
      <c r="E81" s="11">
        <f t="shared" si="22"/>
        <v>7.1206476900915181</v>
      </c>
      <c r="F81">
        <f t="shared" si="19"/>
        <v>7.1463697010962699</v>
      </c>
      <c r="G81" s="12">
        <f t="shared" si="20"/>
        <v>3.6123133911742807E-3</v>
      </c>
    </row>
    <row r="82" spans="3:7" x14ac:dyDescent="0.25">
      <c r="C82">
        <v>42</v>
      </c>
      <c r="D82" s="2">
        <f t="shared" ref="D82" si="61">$W$20</f>
        <v>0.20002371103148905</v>
      </c>
      <c r="E82" s="11">
        <f t="shared" si="22"/>
        <v>7.3206714011230067</v>
      </c>
      <c r="F82">
        <f t="shared" si="19"/>
        <v>7.3206714011230076</v>
      </c>
      <c r="G82" s="12">
        <f t="shared" si="20"/>
        <v>1.213247216046163E-16</v>
      </c>
    </row>
    <row r="83" spans="3:7" x14ac:dyDescent="0.25">
      <c r="C83">
        <v>43</v>
      </c>
      <c r="D83" s="2">
        <f t="shared" ref="D83" si="62">$K$20</f>
        <v>0.14857968902198754</v>
      </c>
      <c r="E83" s="11">
        <f t="shared" si="22"/>
        <v>7.4692510901449944</v>
      </c>
      <c r="F83">
        <f t="shared" si="19"/>
        <v>7.4949731011497462</v>
      </c>
      <c r="G83" s="12">
        <f t="shared" si="20"/>
        <v>3.4437202196468774E-3</v>
      </c>
    </row>
    <row r="84" spans="3:7" x14ac:dyDescent="0.25">
      <c r="C84">
        <v>44</v>
      </c>
      <c r="D84" s="2">
        <f t="shared" ref="D84" si="63">$W$20</f>
        <v>0.20002371103148905</v>
      </c>
      <c r="E84" s="11">
        <f t="shared" si="22"/>
        <v>7.6692748011764831</v>
      </c>
      <c r="F84">
        <f t="shared" si="19"/>
        <v>7.6692748011764849</v>
      </c>
      <c r="G84" s="12">
        <f t="shared" si="20"/>
        <v>2.3161992306335843E-16</v>
      </c>
    </row>
    <row r="85" spans="3:7" x14ac:dyDescent="0.25">
      <c r="C85">
        <v>45</v>
      </c>
      <c r="D85" s="2">
        <f t="shared" ref="D85" si="64">$K$20</f>
        <v>0.14857968902198754</v>
      </c>
      <c r="E85" s="11">
        <f t="shared" si="22"/>
        <v>7.8178544901984708</v>
      </c>
      <c r="F85">
        <f t="shared" si="19"/>
        <v>7.8435765012032226</v>
      </c>
      <c r="G85" s="12">
        <f t="shared" si="20"/>
        <v>3.290162414381135E-3</v>
      </c>
    </row>
    <row r="86" spans="3:7" x14ac:dyDescent="0.25">
      <c r="C86">
        <v>46</v>
      </c>
      <c r="D86" s="2">
        <f t="shared" ref="D86" si="65">$W$20</f>
        <v>0.20002371103148905</v>
      </c>
      <c r="E86" s="11">
        <f t="shared" si="22"/>
        <v>8.0178782012299603</v>
      </c>
      <c r="F86">
        <f t="shared" si="19"/>
        <v>8.0178782012299603</v>
      </c>
      <c r="G86" s="12">
        <f t="shared" si="20"/>
        <v>0</v>
      </c>
    </row>
    <row r="87" spans="3:7" x14ac:dyDescent="0.25">
      <c r="C87">
        <v>47</v>
      </c>
      <c r="D87" s="2">
        <f t="shared" ref="D87" si="66">$K$20</f>
        <v>0.14857968902198754</v>
      </c>
      <c r="E87" s="11">
        <f t="shared" si="22"/>
        <v>8.166457890251948</v>
      </c>
      <c r="F87">
        <f t="shared" si="19"/>
        <v>8.1921799012566989</v>
      </c>
      <c r="G87" s="12">
        <f t="shared" si="20"/>
        <v>3.1497145213293136E-3</v>
      </c>
    </row>
    <row r="88" spans="3:7" x14ac:dyDescent="0.25">
      <c r="C88">
        <v>48</v>
      </c>
      <c r="D88" s="2">
        <f t="shared" ref="D88" si="67">$W$20</f>
        <v>0.20002371103148905</v>
      </c>
      <c r="E88" s="11">
        <f t="shared" si="22"/>
        <v>8.3664816012834375</v>
      </c>
      <c r="F88">
        <f t="shared" si="19"/>
        <v>8.3664816012834375</v>
      </c>
      <c r="G88" s="12">
        <f t="shared" si="20"/>
        <v>0</v>
      </c>
    </row>
    <row r="89" spans="3:7" x14ac:dyDescent="0.25">
      <c r="C89">
        <v>49</v>
      </c>
      <c r="D89" s="2">
        <f t="shared" ref="D89" si="68">$K$20</f>
        <v>0.14857968902198754</v>
      </c>
      <c r="E89" s="11">
        <f t="shared" si="22"/>
        <v>8.5150612903054252</v>
      </c>
      <c r="F89">
        <f t="shared" si="19"/>
        <v>8.5407833013101762</v>
      </c>
      <c r="G89" s="12">
        <f t="shared" si="20"/>
        <v>3.0207663958961703E-3</v>
      </c>
    </row>
    <row r="90" spans="3:7" x14ac:dyDescent="0.25">
      <c r="C90">
        <v>50</v>
      </c>
      <c r="D90" s="2">
        <f t="shared" ref="D90" si="69">$W$20</f>
        <v>0.20002371103148905</v>
      </c>
      <c r="E90" s="11">
        <f t="shared" si="22"/>
        <v>8.7150850013369148</v>
      </c>
      <c r="F90">
        <f t="shared" si="19"/>
        <v>8.7150850013369148</v>
      </c>
      <c r="G90" s="12">
        <f t="shared" si="20"/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C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9.83</v>
      </c>
      <c r="E10" s="3">
        <v>6.21</v>
      </c>
      <c r="F10" s="3">
        <f>D10-E10</f>
        <v>3.62</v>
      </c>
      <c r="G10" s="3">
        <f>AVERAGE(F10)</f>
        <v>3.62</v>
      </c>
      <c r="H10" s="3">
        <f>G10-$F$20</f>
        <v>6.0000000000002274E-3</v>
      </c>
      <c r="J10" s="2">
        <f>F10*$C$4/1000</f>
        <v>0.17136849910549118</v>
      </c>
      <c r="K10" s="2">
        <f>F10*$C$5/1000</f>
        <v>0.16929759970399591</v>
      </c>
      <c r="L10" s="2">
        <f>F10*$C$6/1000</f>
        <v>0.16726401335249269</v>
      </c>
      <c r="M10" s="10">
        <f>H10*$C$5/1000</f>
        <v>2.8060375641547343E-4</v>
      </c>
      <c r="O10" s="4">
        <v>1</v>
      </c>
      <c r="P10" s="3">
        <v>6.2</v>
      </c>
      <c r="Q10" s="3">
        <v>2.4500000000000002</v>
      </c>
      <c r="R10" s="3">
        <f>P10-Q10</f>
        <v>3.75</v>
      </c>
      <c r="S10" s="3">
        <f>AVERAGE(R10)</f>
        <v>3.75</v>
      </c>
      <c r="T10" s="3">
        <f>S10-$R$20</f>
        <v>-0.45300000000000029</v>
      </c>
      <c r="V10" s="2">
        <f>R10*$C$4/1000</f>
        <v>0.17752261647668285</v>
      </c>
      <c r="W10" s="2">
        <f>R10*$C$5/1000</f>
        <v>0.17537734775966424</v>
      </c>
      <c r="X10" s="2">
        <f>R10*$C$6/1000</f>
        <v>0.17327073206404628</v>
      </c>
      <c r="Y10" s="10">
        <f>T10*$C$5/1000</f>
        <v>-2.1185583609367457E-2</v>
      </c>
      <c r="Z10" s="2">
        <f>AVERAGE(W10,K10)</f>
        <v>0.17233747373183006</v>
      </c>
      <c r="AA10" s="2">
        <f>Z10</f>
        <v>0.17233747373183006</v>
      </c>
      <c r="AB10" s="10">
        <f>AA10-$Z$20</f>
        <v>-1.0452489926476016E-2</v>
      </c>
    </row>
    <row r="11" spans="1:28" x14ac:dyDescent="0.25">
      <c r="C11">
        <v>2</v>
      </c>
      <c r="D11" s="3">
        <v>9.94</v>
      </c>
      <c r="E11" s="3">
        <v>6.52</v>
      </c>
      <c r="F11" s="3">
        <f t="shared" ref="F11:F19" si="2">D11-E11</f>
        <v>3.42</v>
      </c>
      <c r="G11" s="3">
        <f>AVERAGE(F10:F11)</f>
        <v>3.52</v>
      </c>
      <c r="H11" s="3">
        <f t="shared" ref="H11:H19" si="3">G11-$F$20</f>
        <v>-9.3999999999999861E-2</v>
      </c>
      <c r="I11" s="3">
        <f>STDEVA(F10:F11)</f>
        <v>0.14142135623730964</v>
      </c>
      <c r="J11" s="2">
        <f t="shared" ref="J11:J20" si="4">F11*$C$4/1000</f>
        <v>0.16190062622673473</v>
      </c>
      <c r="K11" s="2">
        <f t="shared" ref="K11:K20" si="5">F11*$C$5/1000</f>
        <v>0.1599441411568138</v>
      </c>
      <c r="L11" s="2">
        <f t="shared" ref="L11:L20" si="6">F11*$C$6/1000</f>
        <v>0.15802290764241023</v>
      </c>
      <c r="M11" s="10">
        <f t="shared" ref="M11:M19" si="7">H11*$C$5/1000</f>
        <v>-4.3961255171755774E-3</v>
      </c>
      <c r="O11" s="4">
        <v>2</v>
      </c>
      <c r="P11" s="3">
        <v>6.51</v>
      </c>
      <c r="Q11" s="3">
        <v>2.57</v>
      </c>
      <c r="R11" s="3">
        <f t="shared" ref="R11:R19" si="8">P11-Q11</f>
        <v>3.94</v>
      </c>
      <c r="S11" s="3">
        <f>AVERAGE(R10:R11)</f>
        <v>3.8449999999999998</v>
      </c>
      <c r="T11" s="3">
        <f t="shared" ref="T11:T19" si="9">S11-$R$20</f>
        <v>-0.35800000000000054</v>
      </c>
      <c r="U11" s="3">
        <f>STDEVA(R10:R11)</f>
        <v>0.134350288425444</v>
      </c>
      <c r="V11" s="2">
        <f t="shared" ref="V11:V20" si="10">R11*$C$4/1000</f>
        <v>0.18651709571150143</v>
      </c>
      <c r="W11" s="2">
        <f t="shared" ref="W11:W20" si="11">R11*$C$5/1000</f>
        <v>0.18426313337948724</v>
      </c>
      <c r="X11" s="2">
        <f t="shared" ref="X11:X20" si="12">R11*$C$6/1000</f>
        <v>0.18204978248862463</v>
      </c>
      <c r="Y11" s="10">
        <f t="shared" ref="Y11:Y19" si="13">T11*$C$5/1000</f>
        <v>-1.6742690799455971E-2</v>
      </c>
      <c r="Z11" s="2">
        <f t="shared" ref="Z11:Z20" si="14">AVERAGE(W11,K11)</f>
        <v>0.17210363726815053</v>
      </c>
      <c r="AA11" s="2">
        <f>AVERAGE(Z10:Z11)</f>
        <v>0.1722205554999903</v>
      </c>
      <c r="AB11" s="10">
        <f t="shared" ref="AB11:AB19" si="15">AA11-$Z$20</f>
        <v>-1.056940815831578E-2</v>
      </c>
    </row>
    <row r="12" spans="1:28" x14ac:dyDescent="0.25">
      <c r="C12">
        <v>3</v>
      </c>
      <c r="D12" s="3">
        <v>10.02</v>
      </c>
      <c r="E12" s="3">
        <v>6.81</v>
      </c>
      <c r="F12" s="3">
        <f t="shared" si="2"/>
        <v>3.21</v>
      </c>
      <c r="G12" s="3">
        <f>AVERAGE(F10:F12)</f>
        <v>3.4166666666666665</v>
      </c>
      <c r="H12" s="3">
        <f t="shared" si="3"/>
        <v>-0.19733333333333336</v>
      </c>
      <c r="I12" s="3">
        <f>STDEVA(F10:F12)</f>
        <v>0.20502032419575716</v>
      </c>
      <c r="J12" s="2">
        <f t="shared" si="4"/>
        <v>0.15195935970404051</v>
      </c>
      <c r="K12" s="2">
        <f t="shared" si="5"/>
        <v>0.1501230096822726</v>
      </c>
      <c r="L12" s="2">
        <f t="shared" si="6"/>
        <v>0.14831974664682362</v>
      </c>
      <c r="M12" s="10">
        <f t="shared" si="7"/>
        <v>-9.2287457665529999E-3</v>
      </c>
      <c r="O12" s="4">
        <v>3</v>
      </c>
      <c r="P12" s="3">
        <v>6.81</v>
      </c>
      <c r="Q12" s="3">
        <v>2.44</v>
      </c>
      <c r="R12" s="3">
        <f t="shared" si="8"/>
        <v>4.3699999999999992</v>
      </c>
      <c r="S12" s="3">
        <f>AVERAGE(R10:R12)</f>
        <v>4.0199999999999996</v>
      </c>
      <c r="T12" s="3">
        <f t="shared" si="9"/>
        <v>-0.18300000000000072</v>
      </c>
      <c r="U12" s="3">
        <f>STDEVA(R10:R12)</f>
        <v>0.31764760348537141</v>
      </c>
      <c r="V12" s="2">
        <f t="shared" si="10"/>
        <v>0.20687302240082769</v>
      </c>
      <c r="W12" s="2">
        <f t="shared" si="11"/>
        <v>0.20437306925592869</v>
      </c>
      <c r="X12" s="2">
        <f t="shared" si="12"/>
        <v>0.20191815976530192</v>
      </c>
      <c r="Y12" s="10">
        <f t="shared" si="13"/>
        <v>-8.5584145706716491E-3</v>
      </c>
      <c r="Z12" s="2">
        <f t="shared" si="14"/>
        <v>0.17724803946910064</v>
      </c>
      <c r="AA12" s="2">
        <f>AVERAGE(Z10:Z12)</f>
        <v>0.17389638348969375</v>
      </c>
      <c r="AB12" s="10">
        <f t="shared" si="15"/>
        <v>-8.8935801686123306E-3</v>
      </c>
    </row>
    <row r="13" spans="1:28" x14ac:dyDescent="0.25">
      <c r="C13">
        <v>4</v>
      </c>
      <c r="D13" s="3">
        <v>9.89</v>
      </c>
      <c r="E13" s="3">
        <v>6.41</v>
      </c>
      <c r="F13" s="3">
        <f t="shared" si="2"/>
        <v>3.4800000000000004</v>
      </c>
      <c r="G13" s="3">
        <f>AVERAGE(F10:F13)</f>
        <v>3.4325000000000001</v>
      </c>
      <c r="H13" s="3">
        <f t="shared" si="3"/>
        <v>-0.18149999999999977</v>
      </c>
      <c r="I13" s="3">
        <f>STDEVA(F10:F13)</f>
        <v>0.17036725037400829</v>
      </c>
      <c r="J13" s="2">
        <f t="shared" si="4"/>
        <v>0.1647409880903617</v>
      </c>
      <c r="K13" s="2">
        <f t="shared" si="5"/>
        <v>0.16275017872096845</v>
      </c>
      <c r="L13" s="2">
        <f t="shared" si="6"/>
        <v>0.16079523935543497</v>
      </c>
      <c r="M13" s="10">
        <f t="shared" si="7"/>
        <v>-8.4882636315677384E-3</v>
      </c>
      <c r="O13" s="4">
        <v>4</v>
      </c>
      <c r="P13" s="3">
        <v>6.41</v>
      </c>
      <c r="Q13" s="3">
        <v>1.84</v>
      </c>
      <c r="R13" s="3">
        <f t="shared" si="8"/>
        <v>4.57</v>
      </c>
      <c r="S13" s="3">
        <f>AVERAGE(R10:R13)</f>
        <v>4.1574999999999998</v>
      </c>
      <c r="T13" s="3">
        <f t="shared" si="9"/>
        <v>-4.550000000000054E-2</v>
      </c>
      <c r="U13" s="3">
        <f>STDEVA(R10:R13)</f>
        <v>0.37801014095744395</v>
      </c>
      <c r="V13" s="2">
        <f t="shared" si="10"/>
        <v>0.21634089527958417</v>
      </c>
      <c r="W13" s="2">
        <f t="shared" si="11"/>
        <v>0.21372652780311086</v>
      </c>
      <c r="X13" s="2">
        <f t="shared" si="12"/>
        <v>0.21115926547538444</v>
      </c>
      <c r="Y13" s="10">
        <f t="shared" si="13"/>
        <v>-2.1279118194839513E-3</v>
      </c>
      <c r="Z13" s="2">
        <f t="shared" si="14"/>
        <v>0.18823835326203964</v>
      </c>
      <c r="AA13" s="2">
        <f>AVERAGE(Z10:Z13)</f>
        <v>0.17748187593278023</v>
      </c>
      <c r="AB13" s="10">
        <f t="shared" si="15"/>
        <v>-5.3080877255258507E-3</v>
      </c>
    </row>
    <row r="14" spans="1:28" x14ac:dyDescent="0.25">
      <c r="C14">
        <v>5</v>
      </c>
      <c r="D14" s="3">
        <v>9.35</v>
      </c>
      <c r="E14" s="3">
        <v>5.72</v>
      </c>
      <c r="F14" s="3">
        <f t="shared" si="2"/>
        <v>3.63</v>
      </c>
      <c r="G14" s="3">
        <f>AVERAGE(F10:F14)</f>
        <v>3.472</v>
      </c>
      <c r="H14" s="3">
        <f t="shared" si="3"/>
        <v>-0.1419999999999999</v>
      </c>
      <c r="I14" s="3">
        <f>STDEVA(F10:F14)</f>
        <v>0.1719592975096142</v>
      </c>
      <c r="J14" s="2">
        <f t="shared" si="4"/>
        <v>0.17184189274942899</v>
      </c>
      <c r="K14" s="2">
        <f t="shared" si="5"/>
        <v>0.16976527263135496</v>
      </c>
      <c r="L14" s="2">
        <f t="shared" si="6"/>
        <v>0.1677260686379968</v>
      </c>
      <c r="M14" s="10">
        <f t="shared" si="7"/>
        <v>-6.6409555684992811E-3</v>
      </c>
      <c r="O14" s="4">
        <v>5</v>
      </c>
      <c r="P14" s="3">
        <v>5.73</v>
      </c>
      <c r="Q14" s="3">
        <v>1.86</v>
      </c>
      <c r="R14" s="3">
        <f t="shared" si="8"/>
        <v>3.87</v>
      </c>
      <c r="S14" s="3">
        <f>AVERAGE(R10:R14)</f>
        <v>4.0999999999999996</v>
      </c>
      <c r="T14" s="3">
        <f t="shared" si="9"/>
        <v>-0.10300000000000065</v>
      </c>
      <c r="U14" s="3">
        <f>STDEVA(R10:R14)</f>
        <v>0.35171010790137941</v>
      </c>
      <c r="V14" s="2">
        <f t="shared" si="10"/>
        <v>0.18320334020393669</v>
      </c>
      <c r="W14" s="2">
        <f t="shared" si="11"/>
        <v>0.18098942288797351</v>
      </c>
      <c r="X14" s="2">
        <f t="shared" si="12"/>
        <v>0.17881539549009579</v>
      </c>
      <c r="Y14" s="10">
        <f t="shared" si="13"/>
        <v>-4.8170311517988082E-3</v>
      </c>
      <c r="Z14" s="2">
        <f t="shared" si="14"/>
        <v>0.17537734775966424</v>
      </c>
      <c r="AA14" s="2">
        <f>AVERAGE(Z10:Z14)</f>
        <v>0.17706097029815701</v>
      </c>
      <c r="AB14" s="10">
        <f t="shared" si="15"/>
        <v>-5.728993360149065E-3</v>
      </c>
    </row>
    <row r="15" spans="1:28" x14ac:dyDescent="0.25">
      <c r="C15">
        <v>6</v>
      </c>
      <c r="D15" s="3">
        <v>11.55</v>
      </c>
      <c r="E15" s="3">
        <v>7.68</v>
      </c>
      <c r="F15" s="3">
        <f t="shared" si="2"/>
        <v>3.870000000000001</v>
      </c>
      <c r="G15" s="3">
        <f>AVERAGE(F10:F15)</f>
        <v>3.5383333333333336</v>
      </c>
      <c r="H15" s="3">
        <f t="shared" si="3"/>
        <v>-7.5666666666666327E-2</v>
      </c>
      <c r="I15" s="3">
        <f>STDEVA(F10:F15)</f>
        <v>0.22373347238772029</v>
      </c>
      <c r="J15" s="2">
        <f t="shared" si="4"/>
        <v>0.18320334020393672</v>
      </c>
      <c r="K15" s="2">
        <f t="shared" si="5"/>
        <v>0.18098942288797354</v>
      </c>
      <c r="L15" s="2">
        <f t="shared" si="6"/>
        <v>0.17881539549009581</v>
      </c>
      <c r="M15" s="10">
        <f t="shared" si="7"/>
        <v>-3.5387251503505427E-3</v>
      </c>
      <c r="O15" s="4">
        <v>6</v>
      </c>
      <c r="P15" s="3">
        <v>7.69</v>
      </c>
      <c r="Q15" s="3">
        <v>3.09</v>
      </c>
      <c r="R15" s="3">
        <f t="shared" si="8"/>
        <v>4.6000000000000005</v>
      </c>
      <c r="S15" s="3">
        <f>AVERAGE(R10:R15)</f>
        <v>4.1833333333333336</v>
      </c>
      <c r="T15" s="3">
        <f t="shared" si="9"/>
        <v>-1.9666666666666721E-2</v>
      </c>
      <c r="U15" s="3">
        <f>STDEVA(R10:R15)</f>
        <v>0.375002222215638</v>
      </c>
      <c r="V15" s="2">
        <f t="shared" si="10"/>
        <v>0.21776107621139765</v>
      </c>
      <c r="W15" s="2">
        <f t="shared" si="11"/>
        <v>0.21512954658518815</v>
      </c>
      <c r="X15" s="2">
        <f t="shared" si="12"/>
        <v>0.21254543133189682</v>
      </c>
      <c r="Y15" s="10">
        <f t="shared" si="13"/>
        <v>-9.1975675713957508E-4</v>
      </c>
      <c r="Z15" s="2">
        <f t="shared" si="14"/>
        <v>0.19805948473658086</v>
      </c>
      <c r="AA15" s="2">
        <f>AVERAGE(Z10:Z15)</f>
        <v>0.180560722704561</v>
      </c>
      <c r="AB15" s="10">
        <f t="shared" si="15"/>
        <v>-2.2292409537450764E-3</v>
      </c>
    </row>
    <row r="16" spans="1:28" x14ac:dyDescent="0.25">
      <c r="C16">
        <v>7</v>
      </c>
      <c r="D16" s="3">
        <v>10.67</v>
      </c>
      <c r="E16" s="3">
        <v>7.13</v>
      </c>
      <c r="F16" s="3">
        <f t="shared" si="2"/>
        <v>3.54</v>
      </c>
      <c r="G16" s="3">
        <f>AVERAGE(F10:F16)</f>
        <v>3.5385714285714287</v>
      </c>
      <c r="H16" s="3">
        <f t="shared" si="3"/>
        <v>-7.5428571428571178E-2</v>
      </c>
      <c r="I16" s="3">
        <f>STDEVA(F10:F16)</f>
        <v>0.20424075429327476</v>
      </c>
      <c r="J16" s="2">
        <f t="shared" si="4"/>
        <v>0.1675813499539886</v>
      </c>
      <c r="K16" s="2">
        <f t="shared" si="5"/>
        <v>0.16555621628512304</v>
      </c>
      <c r="L16" s="2">
        <f t="shared" si="6"/>
        <v>0.16356757106845971</v>
      </c>
      <c r="M16" s="10">
        <f t="shared" si="7"/>
        <v>-3.5275900806515208E-3</v>
      </c>
      <c r="O16" s="4">
        <v>7</v>
      </c>
      <c r="P16" s="3">
        <v>7.13</v>
      </c>
      <c r="Q16" s="3">
        <v>2.86</v>
      </c>
      <c r="R16" s="3">
        <f t="shared" si="8"/>
        <v>4.2699999999999996</v>
      </c>
      <c r="S16" s="3">
        <f>AVERAGE(R10:R16)</f>
        <v>4.1957142857142857</v>
      </c>
      <c r="T16" s="3">
        <f t="shared" si="9"/>
        <v>-7.2857142857145618E-3</v>
      </c>
      <c r="U16" s="3">
        <f>STDEVA(R10:R16)</f>
        <v>0.34389228656936288</v>
      </c>
      <c r="V16" s="2">
        <f t="shared" si="10"/>
        <v>0.2021390859614495</v>
      </c>
      <c r="W16" s="2">
        <f t="shared" si="11"/>
        <v>0.19969633998233766</v>
      </c>
      <c r="X16" s="2">
        <f t="shared" si="12"/>
        <v>0.19729760691026069</v>
      </c>
      <c r="Y16" s="10">
        <f t="shared" si="13"/>
        <v>-3.407331327902177E-4</v>
      </c>
      <c r="Z16" s="2">
        <f t="shared" si="14"/>
        <v>0.18262627813373034</v>
      </c>
      <c r="AA16" s="2">
        <f>AVERAGE(Z10:Z16)</f>
        <v>0.18085580205158516</v>
      </c>
      <c r="AB16" s="10">
        <f t="shared" si="15"/>
        <v>-1.9341616067209133E-3</v>
      </c>
    </row>
    <row r="17" spans="3:28" x14ac:dyDescent="0.25">
      <c r="C17">
        <v>8</v>
      </c>
      <c r="D17" s="3">
        <v>10.43</v>
      </c>
      <c r="E17" s="3">
        <v>7.04</v>
      </c>
      <c r="F17" s="3">
        <f t="shared" si="2"/>
        <v>3.3899999999999997</v>
      </c>
      <c r="G17" s="3">
        <f>AVERAGE(F10:F17)</f>
        <v>3.52</v>
      </c>
      <c r="H17" s="3">
        <f t="shared" si="3"/>
        <v>-9.3999999999999861E-2</v>
      </c>
      <c r="I17" s="3">
        <f>STDEVA(F10:F17)</f>
        <v>0.1962505686979934</v>
      </c>
      <c r="J17" s="2">
        <f t="shared" si="4"/>
        <v>0.16048044529492128</v>
      </c>
      <c r="K17" s="2">
        <f t="shared" si="5"/>
        <v>0.15854112237473647</v>
      </c>
      <c r="L17" s="2">
        <f t="shared" si="6"/>
        <v>0.15663674178589784</v>
      </c>
      <c r="M17" s="10">
        <f t="shared" si="7"/>
        <v>-4.3961255171755774E-3</v>
      </c>
      <c r="O17" s="4">
        <v>8</v>
      </c>
      <c r="P17" s="3">
        <v>7.03</v>
      </c>
      <c r="Q17" s="3">
        <v>3.01</v>
      </c>
      <c r="R17" s="3">
        <f t="shared" si="8"/>
        <v>4.0200000000000005</v>
      </c>
      <c r="S17" s="3">
        <f>AVERAGE(R10:R17)</f>
        <v>4.1737500000000001</v>
      </c>
      <c r="T17" s="3">
        <f t="shared" si="9"/>
        <v>-2.925000000000022E-2</v>
      </c>
      <c r="U17" s="3">
        <f>STDEVA(R10:R17)</f>
        <v>0.32438678412396171</v>
      </c>
      <c r="V17" s="2">
        <f t="shared" si="10"/>
        <v>0.19030424486300401</v>
      </c>
      <c r="W17" s="2">
        <f t="shared" si="11"/>
        <v>0.18800451679836011</v>
      </c>
      <c r="X17" s="2">
        <f t="shared" si="12"/>
        <v>0.18574622477265765</v>
      </c>
      <c r="Y17" s="10">
        <f t="shared" si="13"/>
        <v>-1.3679433125253916E-3</v>
      </c>
      <c r="Z17" s="2">
        <f t="shared" si="14"/>
        <v>0.17327281958654828</v>
      </c>
      <c r="AA17" s="2">
        <f>AVERAGE(Z10:Z17)</f>
        <v>0.17990792924345556</v>
      </c>
      <c r="AB17" s="10">
        <f t="shared" si="15"/>
        <v>-2.8820344148505206E-3</v>
      </c>
    </row>
    <row r="18" spans="3:28" x14ac:dyDescent="0.25">
      <c r="C18">
        <v>9</v>
      </c>
      <c r="D18" s="3">
        <v>10.41</v>
      </c>
      <c r="E18" s="3">
        <v>5.95</v>
      </c>
      <c r="F18" s="3">
        <f t="shared" si="2"/>
        <v>4.46</v>
      </c>
      <c r="G18" s="3">
        <f>AVERAGE(F10:F18)</f>
        <v>3.6244444444444444</v>
      </c>
      <c r="H18" s="3">
        <f t="shared" si="3"/>
        <v>1.0444444444444478E-2</v>
      </c>
      <c r="I18" s="3">
        <f>STDEVA(F10:F18)</f>
        <v>0.36314980074038022</v>
      </c>
      <c r="J18" s="2">
        <f t="shared" si="4"/>
        <v>0.21113356519626814</v>
      </c>
      <c r="K18" s="2">
        <f t="shared" si="5"/>
        <v>0.20858212560216069</v>
      </c>
      <c r="L18" s="2">
        <f t="shared" si="6"/>
        <v>0.20607665733483907</v>
      </c>
      <c r="M18" s="10">
        <f t="shared" si="7"/>
        <v>4.8845839079728873E-4</v>
      </c>
      <c r="O18" s="4">
        <v>9</v>
      </c>
      <c r="P18" s="3">
        <v>5.96</v>
      </c>
      <c r="Q18" s="3">
        <v>1.32</v>
      </c>
      <c r="R18" s="3">
        <f t="shared" si="8"/>
        <v>4.6399999999999997</v>
      </c>
      <c r="S18" s="3">
        <f>AVERAGE(R10:R18)</f>
        <v>4.2255555555555553</v>
      </c>
      <c r="T18" s="3">
        <f t="shared" si="9"/>
        <v>2.2555555555554996E-2</v>
      </c>
      <c r="U18" s="3">
        <f>STDEVA(R10:R18)</f>
        <v>0.34092195261933156</v>
      </c>
      <c r="V18" s="2">
        <f t="shared" si="10"/>
        <v>0.21965465078714888</v>
      </c>
      <c r="W18" s="2">
        <f t="shared" si="11"/>
        <v>0.21700023829462456</v>
      </c>
      <c r="X18" s="2">
        <f t="shared" si="12"/>
        <v>0.21439365247391329</v>
      </c>
      <c r="Y18" s="10">
        <f t="shared" si="13"/>
        <v>1.0548622694877322E-3</v>
      </c>
      <c r="Z18" s="2">
        <f t="shared" si="14"/>
        <v>0.21279118194839264</v>
      </c>
      <c r="AA18" s="2">
        <f>AVERAGE(Z10:Z18)</f>
        <v>0.18356162398844855</v>
      </c>
      <c r="AB18" s="10">
        <f t="shared" si="15"/>
        <v>7.7166033014247626E-4</v>
      </c>
    </row>
    <row r="19" spans="3:28" x14ac:dyDescent="0.25">
      <c r="C19" s="5">
        <v>10</v>
      </c>
      <c r="D19" s="6">
        <v>11.05</v>
      </c>
      <c r="E19" s="6">
        <v>7.53</v>
      </c>
      <c r="F19" s="6">
        <f t="shared" si="2"/>
        <v>3.5200000000000005</v>
      </c>
      <c r="G19" s="6">
        <f>AVERAGE(F10:F19)</f>
        <v>3.6139999999999999</v>
      </c>
      <c r="H19" s="6">
        <f t="shared" si="3"/>
        <v>0</v>
      </c>
      <c r="I19" s="6">
        <f>STDEVA(F10:F19)</f>
        <v>0.3439702829541465</v>
      </c>
      <c r="J19" s="7">
        <f t="shared" si="4"/>
        <v>0.16663456266611296</v>
      </c>
      <c r="K19" s="7">
        <f t="shared" si="5"/>
        <v>0.16462087043040485</v>
      </c>
      <c r="L19" s="7">
        <f t="shared" si="6"/>
        <v>0.16264346049745149</v>
      </c>
      <c r="M19" s="10">
        <f t="shared" si="7"/>
        <v>0</v>
      </c>
      <c r="O19" s="8">
        <v>10</v>
      </c>
      <c r="P19" s="6">
        <v>7.54</v>
      </c>
      <c r="Q19" s="6">
        <v>3.54</v>
      </c>
      <c r="R19" s="6">
        <f t="shared" si="8"/>
        <v>4</v>
      </c>
      <c r="S19" s="6">
        <f>AVERAGE(R10:R19)</f>
        <v>4.2030000000000003</v>
      </c>
      <c r="T19" s="6">
        <f t="shared" si="9"/>
        <v>0</v>
      </c>
      <c r="U19" s="6">
        <f>STDEVA(R10:R19)</f>
        <v>0.32924324003859384</v>
      </c>
      <c r="V19" s="7">
        <f t="shared" si="10"/>
        <v>0.18935745757512837</v>
      </c>
      <c r="W19" s="7">
        <f t="shared" si="11"/>
        <v>0.18706917094364187</v>
      </c>
      <c r="X19" s="7">
        <f t="shared" si="12"/>
        <v>0.18482211420164937</v>
      </c>
      <c r="Y19" s="10">
        <f t="shared" si="13"/>
        <v>0</v>
      </c>
      <c r="Z19" s="7">
        <f t="shared" si="14"/>
        <v>0.17584502068702335</v>
      </c>
      <c r="AA19" s="2">
        <f>AVERAGE(Z10:Z19)</f>
        <v>0.18278996365830605</v>
      </c>
      <c r="AB19" s="10">
        <f t="shared" si="15"/>
        <v>0</v>
      </c>
    </row>
    <row r="20" spans="3:28" x14ac:dyDescent="0.25">
      <c r="F20" s="9">
        <f>AVERAGE(F10:F19)</f>
        <v>3.6139999999999999</v>
      </c>
      <c r="G20" s="9">
        <f>F20*46.7672</f>
        <v>169.01666080000001</v>
      </c>
      <c r="J20" s="10">
        <f t="shared" si="4"/>
        <v>0.17108446291912846</v>
      </c>
      <c r="K20" s="2">
        <f t="shared" si="5"/>
        <v>0.16901699594758043</v>
      </c>
      <c r="L20" s="10">
        <f t="shared" si="6"/>
        <v>0.16698678018119023</v>
      </c>
      <c r="R20" s="9">
        <f>AVERAGE(R10:R19)</f>
        <v>4.2030000000000003</v>
      </c>
      <c r="S20" s="9">
        <f>R20*46.7672</f>
        <v>196.56254160000003</v>
      </c>
      <c r="V20" s="10">
        <f t="shared" si="10"/>
        <v>0.19896734854706613</v>
      </c>
      <c r="W20" s="2">
        <f t="shared" si="11"/>
        <v>0.19656293136903169</v>
      </c>
      <c r="X20" s="10">
        <f t="shared" si="12"/>
        <v>0.19420183649738312</v>
      </c>
      <c r="Z20" s="2">
        <f t="shared" si="14"/>
        <v>0.18278996365830608</v>
      </c>
    </row>
    <row r="21" spans="3:28" x14ac:dyDescent="0.25">
      <c r="F21" s="3">
        <f>STDEVA(F10:F19)</f>
        <v>0.3439702829541465</v>
      </c>
      <c r="J21" s="10">
        <f>STDEVA(J10:J19)</f>
        <v>1.6283334565398676E-2</v>
      </c>
      <c r="K21" s="2">
        <f t="shared" ref="K21:L21" si="16">STDEVA(K10:K19)</f>
        <v>1.6086558915370523E-2</v>
      </c>
      <c r="L21" s="10">
        <f t="shared" si="16"/>
        <v>1.5893328729531232E-2</v>
      </c>
      <c r="R21" s="3">
        <f>STDEVA(R10:R19)</f>
        <v>0.32924324003859384</v>
      </c>
      <c r="V21" s="10">
        <f>STDEVA(V10:V19)</f>
        <v>1.5586165714376455E-2</v>
      </c>
      <c r="W21" s="2">
        <f t="shared" ref="W21:X21" si="17">STDEVA(W10:W19)</f>
        <v>1.5397814988204552E-2</v>
      </c>
      <c r="X21" s="10">
        <f t="shared" si="17"/>
        <v>1.5212857927633518E-2</v>
      </c>
      <c r="Z21" s="2">
        <f t="shared" ref="Z21" si="18">STDEVA(Z10:Z19)</f>
        <v>1.3378520491157996E-2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0.16901699594758043</v>
      </c>
      <c r="E41" s="11">
        <f>$K$20</f>
        <v>0.16901699594758043</v>
      </c>
      <c r="F41">
        <f>C41*AVERAGE($K$20,$W$20)</f>
        <v>0.18278996365830608</v>
      </c>
      <c r="G41" s="12">
        <f>(F41-E41)/E41</f>
        <v>8.1488655229662477E-2</v>
      </c>
    </row>
    <row r="42" spans="3:7" x14ac:dyDescent="0.25">
      <c r="C42">
        <v>2</v>
      </c>
      <c r="D42" s="2">
        <f>$W$20</f>
        <v>0.19656293136903169</v>
      </c>
      <c r="E42" s="11">
        <f>SUM(D42,E41)</f>
        <v>0.36557992731661215</v>
      </c>
      <c r="F42">
        <f t="shared" ref="F42:F90" si="19">C42*AVERAGE($K$20,$W$20)</f>
        <v>0.36557992731661215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0.16901699594758043</v>
      </c>
      <c r="E43" s="11">
        <f t="shared" ref="E43:E90" si="22">SUM(D43,E42)</f>
        <v>0.53459692326419261</v>
      </c>
      <c r="F43">
        <f t="shared" si="19"/>
        <v>0.54836989097491817</v>
      </c>
      <c r="G43" s="12">
        <f t="shared" si="20"/>
        <v>2.576327530399776E-2</v>
      </c>
    </row>
    <row r="44" spans="3:7" x14ac:dyDescent="0.25">
      <c r="C44">
        <v>4</v>
      </c>
      <c r="D44" s="2">
        <f t="shared" ref="D44" si="23">$W$20</f>
        <v>0.19656293136903169</v>
      </c>
      <c r="E44" s="11">
        <f t="shared" si="22"/>
        <v>0.7311598546332243</v>
      </c>
      <c r="F44">
        <f t="shared" si="19"/>
        <v>0.7311598546332243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0.16901699594758043</v>
      </c>
      <c r="E45" s="11">
        <f t="shared" si="22"/>
        <v>0.90017685058080477</v>
      </c>
      <c r="F45">
        <f t="shared" si="19"/>
        <v>0.91394981829153044</v>
      </c>
      <c r="G45" s="12">
        <f t="shared" si="20"/>
        <v>1.5300290939318411E-2</v>
      </c>
    </row>
    <row r="46" spans="3:7" x14ac:dyDescent="0.25">
      <c r="C46">
        <v>6</v>
      </c>
      <c r="D46" s="2">
        <f t="shared" ref="D46" si="25">$W$20</f>
        <v>0.19656293136903169</v>
      </c>
      <c r="E46" s="11">
        <f t="shared" si="22"/>
        <v>1.0967397819498363</v>
      </c>
      <c r="F46">
        <f t="shared" si="19"/>
        <v>1.0967397819498363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0.16901699594758043</v>
      </c>
      <c r="E47" s="11">
        <f t="shared" si="22"/>
        <v>1.2657567778974168</v>
      </c>
      <c r="F47">
        <f t="shared" si="19"/>
        <v>1.2795297456081425</v>
      </c>
      <c r="G47" s="12">
        <f t="shared" si="20"/>
        <v>1.0881211897284344E-2</v>
      </c>
    </row>
    <row r="48" spans="3:7" x14ac:dyDescent="0.25">
      <c r="C48">
        <v>8</v>
      </c>
      <c r="D48" s="2">
        <f t="shared" ref="D48" si="27">$W$20</f>
        <v>0.19656293136903169</v>
      </c>
      <c r="E48" s="11">
        <f t="shared" si="22"/>
        <v>1.4623197092664486</v>
      </c>
      <c r="F48">
        <f t="shared" si="19"/>
        <v>1.4623197092664486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0.16901699594758043</v>
      </c>
      <c r="E49" s="11">
        <f t="shared" si="22"/>
        <v>1.6313367052140291</v>
      </c>
      <c r="F49">
        <f t="shared" si="19"/>
        <v>1.6451096729247547</v>
      </c>
      <c r="G49" s="12">
        <f t="shared" si="20"/>
        <v>8.4427498423255767E-3</v>
      </c>
    </row>
    <row r="50" spans="3:7" x14ac:dyDescent="0.25">
      <c r="C50">
        <v>10</v>
      </c>
      <c r="D50" s="2">
        <f t="shared" ref="D50" si="29">$W$20</f>
        <v>0.19656293136903169</v>
      </c>
      <c r="E50" s="11">
        <f t="shared" si="22"/>
        <v>1.8278996365830609</v>
      </c>
      <c r="F50">
        <f t="shared" si="19"/>
        <v>1.8278996365830609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0.16901699594758043</v>
      </c>
      <c r="E51" s="11">
        <f t="shared" si="22"/>
        <v>1.9969166325306413</v>
      </c>
      <c r="F51">
        <f t="shared" si="19"/>
        <v>2.010689600241367</v>
      </c>
      <c r="G51" s="12">
        <f t="shared" si="20"/>
        <v>6.8971170285018557E-3</v>
      </c>
    </row>
    <row r="52" spans="3:7" x14ac:dyDescent="0.25">
      <c r="C52">
        <v>12</v>
      </c>
      <c r="D52" s="2">
        <f t="shared" ref="D52" si="31">$W$20</f>
        <v>0.19656293136903169</v>
      </c>
      <c r="E52" s="11">
        <f t="shared" si="22"/>
        <v>2.1934795638996731</v>
      </c>
      <c r="F52">
        <f t="shared" si="19"/>
        <v>2.1934795638996727</v>
      </c>
      <c r="G52" s="12">
        <f t="shared" si="20"/>
        <v>-2.0245878610354569E-16</v>
      </c>
    </row>
    <row r="53" spans="3:7" x14ac:dyDescent="0.25">
      <c r="C53">
        <v>13</v>
      </c>
      <c r="D53" s="2">
        <f t="shared" ref="D53" si="32">$K$20</f>
        <v>0.16901699594758043</v>
      </c>
      <c r="E53" s="11">
        <f t="shared" si="22"/>
        <v>2.3624965598472536</v>
      </c>
      <c r="F53">
        <f t="shared" si="19"/>
        <v>2.3762695275579788</v>
      </c>
      <c r="G53" s="12">
        <f t="shared" si="20"/>
        <v>5.8298360915351819E-3</v>
      </c>
    </row>
    <row r="54" spans="3:7" x14ac:dyDescent="0.25">
      <c r="C54">
        <v>14</v>
      </c>
      <c r="D54" s="2">
        <f t="shared" ref="D54" si="33">$W$20</f>
        <v>0.19656293136903169</v>
      </c>
      <c r="E54" s="11">
        <f t="shared" si="22"/>
        <v>2.5590594912162854</v>
      </c>
      <c r="F54">
        <f t="shared" si="19"/>
        <v>2.559059491216285</v>
      </c>
      <c r="G54" s="12">
        <f t="shared" si="20"/>
        <v>-1.7353610237446774E-16</v>
      </c>
    </row>
    <row r="55" spans="3:7" x14ac:dyDescent="0.25">
      <c r="C55">
        <v>15</v>
      </c>
      <c r="D55" s="2">
        <f t="shared" ref="D55" si="34">$K$20</f>
        <v>0.16901699594758043</v>
      </c>
      <c r="E55" s="11">
        <f t="shared" si="22"/>
        <v>2.7280764871638659</v>
      </c>
      <c r="F55">
        <f t="shared" si="19"/>
        <v>2.7418494548745911</v>
      </c>
      <c r="G55" s="12">
        <f t="shared" si="20"/>
        <v>5.0486002777157223E-3</v>
      </c>
    </row>
    <row r="56" spans="3:7" x14ac:dyDescent="0.25">
      <c r="C56">
        <v>16</v>
      </c>
      <c r="D56" s="2">
        <f t="shared" ref="D56" si="35">$W$20</f>
        <v>0.19656293136903169</v>
      </c>
      <c r="E56" s="11">
        <f t="shared" si="22"/>
        <v>2.9246394185328977</v>
      </c>
      <c r="F56">
        <f t="shared" si="19"/>
        <v>2.9246394185328972</v>
      </c>
      <c r="G56" s="12">
        <f t="shared" si="20"/>
        <v>-1.5184408957765928E-16</v>
      </c>
    </row>
    <row r="57" spans="3:7" x14ac:dyDescent="0.25">
      <c r="C57">
        <v>17</v>
      </c>
      <c r="D57" s="2">
        <f t="shared" ref="D57" si="36">$K$20</f>
        <v>0.16901699594758043</v>
      </c>
      <c r="E57" s="11">
        <f t="shared" si="22"/>
        <v>3.0936564144804781</v>
      </c>
      <c r="F57">
        <f t="shared" si="19"/>
        <v>3.1074293821912033</v>
      </c>
      <c r="G57" s="12">
        <f t="shared" si="20"/>
        <v>4.452003023431462E-3</v>
      </c>
    </row>
    <row r="58" spans="3:7" x14ac:dyDescent="0.25">
      <c r="C58">
        <v>18</v>
      </c>
      <c r="D58" s="2">
        <f t="shared" ref="D58" si="37">$W$20</f>
        <v>0.19656293136903169</v>
      </c>
      <c r="E58" s="11">
        <f t="shared" si="22"/>
        <v>3.2902193458495099</v>
      </c>
      <c r="F58">
        <f t="shared" si="19"/>
        <v>3.2902193458495095</v>
      </c>
      <c r="G58" s="12">
        <f t="shared" si="20"/>
        <v>-1.3497252406903045E-16</v>
      </c>
    </row>
    <row r="59" spans="3:7" x14ac:dyDescent="0.25">
      <c r="C59">
        <v>19</v>
      </c>
      <c r="D59" s="2">
        <f t="shared" ref="D59" si="38">$K$20</f>
        <v>0.16901699594758043</v>
      </c>
      <c r="E59" s="11">
        <f t="shared" si="22"/>
        <v>3.4592363417970904</v>
      </c>
      <c r="F59">
        <f t="shared" si="19"/>
        <v>3.4730093095078156</v>
      </c>
      <c r="G59" s="12">
        <f t="shared" si="20"/>
        <v>3.9815052658616849E-3</v>
      </c>
    </row>
    <row r="60" spans="3:7" x14ac:dyDescent="0.25">
      <c r="C60">
        <v>20</v>
      </c>
      <c r="D60" s="2">
        <f t="shared" ref="D60" si="39">$W$20</f>
        <v>0.19656293136903169</v>
      </c>
      <c r="E60" s="11">
        <f t="shared" si="22"/>
        <v>3.6557992731661222</v>
      </c>
      <c r="F60">
        <f t="shared" si="19"/>
        <v>3.6557992731661217</v>
      </c>
      <c r="G60" s="12">
        <f t="shared" si="20"/>
        <v>-1.2147527166212741E-16</v>
      </c>
    </row>
    <row r="61" spans="3:7" x14ac:dyDescent="0.25">
      <c r="C61">
        <v>21</v>
      </c>
      <c r="D61" s="2">
        <f t="shared" ref="D61" si="40">$K$20</f>
        <v>0.16901699594758043</v>
      </c>
      <c r="E61" s="11">
        <f t="shared" si="22"/>
        <v>3.8248162691137026</v>
      </c>
      <c r="F61">
        <f t="shared" si="19"/>
        <v>3.8385892368244274</v>
      </c>
      <c r="G61" s="12">
        <f t="shared" si="20"/>
        <v>3.6009488408488425E-3</v>
      </c>
    </row>
    <row r="62" spans="3:7" x14ac:dyDescent="0.25">
      <c r="C62">
        <v>22</v>
      </c>
      <c r="D62" s="2">
        <f t="shared" ref="D62" si="41">$W$20</f>
        <v>0.19656293136903169</v>
      </c>
      <c r="E62" s="11">
        <f t="shared" si="22"/>
        <v>4.021379200482734</v>
      </c>
      <c r="F62">
        <f t="shared" si="19"/>
        <v>4.021379200482734</v>
      </c>
      <c r="G62" s="12">
        <f t="shared" si="20"/>
        <v>0</v>
      </c>
    </row>
    <row r="63" spans="3:7" x14ac:dyDescent="0.25">
      <c r="C63">
        <v>23</v>
      </c>
      <c r="D63" s="2">
        <f t="shared" ref="D63" si="42">$K$20</f>
        <v>0.16901699594758043</v>
      </c>
      <c r="E63" s="11">
        <f t="shared" si="22"/>
        <v>4.1903961964303145</v>
      </c>
      <c r="F63">
        <f t="shared" si="19"/>
        <v>4.2041691641410397</v>
      </c>
      <c r="G63" s="12">
        <f t="shared" si="20"/>
        <v>3.2867936741776461E-3</v>
      </c>
    </row>
    <row r="64" spans="3:7" x14ac:dyDescent="0.25">
      <c r="C64">
        <v>24</v>
      </c>
      <c r="D64" s="2">
        <f t="shared" ref="D64" si="43">$W$20</f>
        <v>0.19656293136903169</v>
      </c>
      <c r="E64" s="11">
        <f t="shared" si="22"/>
        <v>4.3869591277993463</v>
      </c>
      <c r="F64">
        <f t="shared" si="19"/>
        <v>4.3869591277993454</v>
      </c>
      <c r="G64" s="12">
        <f t="shared" si="20"/>
        <v>-2.0245878610354569E-16</v>
      </c>
    </row>
    <row r="65" spans="3:7" x14ac:dyDescent="0.25">
      <c r="C65">
        <v>25</v>
      </c>
      <c r="D65" s="2">
        <f t="shared" ref="D65" si="44">$K$20</f>
        <v>0.16901699594758043</v>
      </c>
      <c r="E65" s="11">
        <f t="shared" si="22"/>
        <v>4.5559761237469267</v>
      </c>
      <c r="F65">
        <f t="shared" si="19"/>
        <v>4.569749091457652</v>
      </c>
      <c r="G65" s="12">
        <f t="shared" si="20"/>
        <v>3.0230552875237762E-3</v>
      </c>
    </row>
    <row r="66" spans="3:7" x14ac:dyDescent="0.25">
      <c r="C66">
        <v>26</v>
      </c>
      <c r="D66" s="2">
        <f t="shared" ref="D66" si="45">$W$20</f>
        <v>0.19656293136903169</v>
      </c>
      <c r="E66" s="11">
        <f t="shared" si="22"/>
        <v>4.7525390551159585</v>
      </c>
      <c r="F66">
        <f t="shared" si="19"/>
        <v>4.7525390551159576</v>
      </c>
      <c r="G66" s="12">
        <f t="shared" si="20"/>
        <v>-1.8688503332634987E-16</v>
      </c>
    </row>
    <row r="67" spans="3:7" x14ac:dyDescent="0.25">
      <c r="C67">
        <v>27</v>
      </c>
      <c r="D67" s="2">
        <f t="shared" ref="D67" si="46">$K$20</f>
        <v>0.16901699594758043</v>
      </c>
      <c r="E67" s="11">
        <f t="shared" si="22"/>
        <v>4.921556051063539</v>
      </c>
      <c r="F67">
        <f t="shared" si="19"/>
        <v>4.9353290187742642</v>
      </c>
      <c r="G67" s="12">
        <f t="shared" si="20"/>
        <v>2.7984985983749819E-3</v>
      </c>
    </row>
    <row r="68" spans="3:7" x14ac:dyDescent="0.25">
      <c r="C68">
        <v>28</v>
      </c>
      <c r="D68" s="2">
        <f t="shared" ref="D68" si="47">$W$20</f>
        <v>0.19656293136903169</v>
      </c>
      <c r="E68" s="11">
        <f t="shared" si="22"/>
        <v>5.1181189824325708</v>
      </c>
      <c r="F68">
        <f t="shared" si="19"/>
        <v>5.1181189824325699</v>
      </c>
      <c r="G68" s="12">
        <f t="shared" si="20"/>
        <v>-1.7353610237446774E-16</v>
      </c>
    </row>
    <row r="69" spans="3:7" x14ac:dyDescent="0.25">
      <c r="C69">
        <v>29</v>
      </c>
      <c r="D69" s="2">
        <f t="shared" ref="D69" si="48">$K$20</f>
        <v>0.16901699594758043</v>
      </c>
      <c r="E69" s="11">
        <f t="shared" si="22"/>
        <v>5.2871359783801513</v>
      </c>
      <c r="F69">
        <f t="shared" si="19"/>
        <v>5.3009089460908765</v>
      </c>
      <c r="G69" s="12">
        <f t="shared" si="20"/>
        <v>2.6049959310758875E-3</v>
      </c>
    </row>
    <row r="70" spans="3:7" x14ac:dyDescent="0.25">
      <c r="C70">
        <v>30</v>
      </c>
      <c r="D70" s="2">
        <f t="shared" ref="D70" si="49">$W$20</f>
        <v>0.19656293136903169</v>
      </c>
      <c r="E70" s="11">
        <f t="shared" si="22"/>
        <v>5.4836989097491831</v>
      </c>
      <c r="F70">
        <f t="shared" si="19"/>
        <v>5.4836989097491822</v>
      </c>
      <c r="G70" s="12">
        <f t="shared" si="20"/>
        <v>-1.6196702888283655E-16</v>
      </c>
    </row>
    <row r="71" spans="3:7" x14ac:dyDescent="0.25">
      <c r="C71">
        <v>31</v>
      </c>
      <c r="D71" s="2">
        <f t="shared" ref="D71" si="50">$K$20</f>
        <v>0.16901699594758043</v>
      </c>
      <c r="E71" s="11">
        <f t="shared" si="22"/>
        <v>5.6527159056967635</v>
      </c>
      <c r="F71">
        <f t="shared" si="19"/>
        <v>5.6664888734074887</v>
      </c>
      <c r="G71" s="12">
        <f t="shared" si="20"/>
        <v>2.4365221851756136E-3</v>
      </c>
    </row>
    <row r="72" spans="3:7" x14ac:dyDescent="0.25">
      <c r="C72">
        <v>32</v>
      </c>
      <c r="D72" s="2">
        <f t="shared" ref="D72" si="51">$W$20</f>
        <v>0.19656293136903169</v>
      </c>
      <c r="E72" s="11">
        <f t="shared" si="22"/>
        <v>5.8492788370657953</v>
      </c>
      <c r="F72">
        <f t="shared" si="19"/>
        <v>5.8492788370657944</v>
      </c>
      <c r="G72" s="12">
        <f t="shared" si="20"/>
        <v>-1.5184408957765928E-16</v>
      </c>
    </row>
    <row r="73" spans="3:7" x14ac:dyDescent="0.25">
      <c r="C73">
        <v>33</v>
      </c>
      <c r="D73" s="2">
        <f t="shared" ref="D73" si="52">$K$20</f>
        <v>0.16901699594758043</v>
      </c>
      <c r="E73" s="11">
        <f t="shared" si="22"/>
        <v>6.0182958330133758</v>
      </c>
      <c r="F73">
        <f t="shared" si="19"/>
        <v>6.0320688007241001</v>
      </c>
      <c r="G73" s="12">
        <f t="shared" si="20"/>
        <v>2.2885162333118772E-3</v>
      </c>
    </row>
    <row r="74" spans="3:7" x14ac:dyDescent="0.25">
      <c r="C74">
        <v>34</v>
      </c>
      <c r="D74" s="2">
        <f t="shared" ref="D74" si="53">$W$20</f>
        <v>0.19656293136903169</v>
      </c>
      <c r="E74" s="11">
        <f t="shared" si="22"/>
        <v>6.2148587643824076</v>
      </c>
      <c r="F74">
        <f t="shared" si="19"/>
        <v>6.2148587643824067</v>
      </c>
      <c r="G74" s="12">
        <f t="shared" si="20"/>
        <v>-1.4291208430838519E-16</v>
      </c>
    </row>
    <row r="75" spans="3:7" x14ac:dyDescent="0.25">
      <c r="C75">
        <v>35</v>
      </c>
      <c r="D75" s="2">
        <f t="shared" ref="D75" si="54">$K$20</f>
        <v>0.16901699594758043</v>
      </c>
      <c r="E75" s="11">
        <f t="shared" si="22"/>
        <v>6.383875760329988</v>
      </c>
      <c r="F75">
        <f t="shared" si="19"/>
        <v>6.3976487280407124</v>
      </c>
      <c r="G75" s="12">
        <f t="shared" si="20"/>
        <v>2.1574617407673987E-3</v>
      </c>
    </row>
    <row r="76" spans="3:7" x14ac:dyDescent="0.25">
      <c r="C76">
        <v>36</v>
      </c>
      <c r="D76" s="2">
        <f t="shared" ref="D76" si="55">$W$20</f>
        <v>0.19656293136903169</v>
      </c>
      <c r="E76" s="11">
        <f t="shared" si="22"/>
        <v>6.5804386916990198</v>
      </c>
      <c r="F76">
        <f t="shared" si="19"/>
        <v>6.580438691699019</v>
      </c>
      <c r="G76" s="12">
        <f t="shared" si="20"/>
        <v>-1.3497252406903045E-16</v>
      </c>
    </row>
    <row r="77" spans="3:7" x14ac:dyDescent="0.25">
      <c r="C77">
        <v>37</v>
      </c>
      <c r="D77" s="2">
        <f t="shared" ref="D77" si="56">$K$20</f>
        <v>0.16901699594758043</v>
      </c>
      <c r="E77" s="11">
        <f t="shared" si="22"/>
        <v>6.7494556876466003</v>
      </c>
      <c r="F77">
        <f t="shared" si="19"/>
        <v>6.7632286553573246</v>
      </c>
      <c r="G77" s="12">
        <f t="shared" si="20"/>
        <v>2.0406042128601181E-3</v>
      </c>
    </row>
    <row r="78" spans="3:7" x14ac:dyDescent="0.25">
      <c r="C78">
        <v>38</v>
      </c>
      <c r="D78" s="2">
        <f t="shared" ref="D78" si="57">$W$20</f>
        <v>0.19656293136903169</v>
      </c>
      <c r="E78" s="11">
        <f t="shared" si="22"/>
        <v>6.9460186190156321</v>
      </c>
      <c r="F78">
        <f t="shared" si="19"/>
        <v>6.9460186190156312</v>
      </c>
      <c r="G78" s="12">
        <f t="shared" si="20"/>
        <v>-1.2786870701276569E-16</v>
      </c>
    </row>
    <row r="79" spans="3:7" x14ac:dyDescent="0.25">
      <c r="C79">
        <v>39</v>
      </c>
      <c r="D79" s="2">
        <f t="shared" ref="D79" si="58">$K$20</f>
        <v>0.16901699594758043</v>
      </c>
      <c r="E79" s="11">
        <f t="shared" si="22"/>
        <v>7.1150356149632126</v>
      </c>
      <c r="F79">
        <f t="shared" si="19"/>
        <v>7.1288085826739369</v>
      </c>
      <c r="G79" s="12">
        <f t="shared" si="20"/>
        <v>1.9357552732075184E-3</v>
      </c>
    </row>
    <row r="80" spans="3:7" x14ac:dyDescent="0.25">
      <c r="C80">
        <v>40</v>
      </c>
      <c r="D80" s="2">
        <f t="shared" ref="D80" si="59">$W$20</f>
        <v>0.19656293136903169</v>
      </c>
      <c r="E80" s="11">
        <f t="shared" si="22"/>
        <v>7.3115985463322444</v>
      </c>
      <c r="F80">
        <f t="shared" si="19"/>
        <v>7.3115985463322435</v>
      </c>
      <c r="G80" s="12">
        <f t="shared" si="20"/>
        <v>-1.2147527166212741E-16</v>
      </c>
    </row>
    <row r="81" spans="3:7" x14ac:dyDescent="0.25">
      <c r="C81">
        <v>41</v>
      </c>
      <c r="D81" s="2">
        <f t="shared" ref="D81" si="60">$K$20</f>
        <v>0.16901699594758043</v>
      </c>
      <c r="E81" s="11">
        <f t="shared" si="22"/>
        <v>7.4806155422798248</v>
      </c>
      <c r="F81">
        <f t="shared" si="19"/>
        <v>7.4943885099905492</v>
      </c>
      <c r="G81" s="12">
        <f t="shared" si="20"/>
        <v>1.8411543318702392E-3</v>
      </c>
    </row>
    <row r="82" spans="3:7" x14ac:dyDescent="0.25">
      <c r="C82">
        <v>42</v>
      </c>
      <c r="D82" s="2">
        <f t="shared" ref="D82" si="61">$W$20</f>
        <v>0.19656293136903169</v>
      </c>
      <c r="E82" s="11">
        <f t="shared" si="22"/>
        <v>7.6771784736488566</v>
      </c>
      <c r="F82">
        <f t="shared" si="19"/>
        <v>7.6771784736488549</v>
      </c>
      <c r="G82" s="12">
        <f t="shared" si="20"/>
        <v>-2.3138146983262364E-16</v>
      </c>
    </row>
    <row r="83" spans="3:7" x14ac:dyDescent="0.25">
      <c r="C83">
        <v>43</v>
      </c>
      <c r="D83" s="2">
        <f t="shared" ref="D83" si="62">$K$20</f>
        <v>0.16901699594758043</v>
      </c>
      <c r="E83" s="11">
        <f t="shared" si="22"/>
        <v>7.8461954695964371</v>
      </c>
      <c r="F83">
        <f t="shared" si="19"/>
        <v>7.8599684373071614</v>
      </c>
      <c r="G83" s="12">
        <f t="shared" si="20"/>
        <v>1.7553689254994739E-3</v>
      </c>
    </row>
    <row r="84" spans="3:7" x14ac:dyDescent="0.25">
      <c r="C84">
        <v>44</v>
      </c>
      <c r="D84" s="2">
        <f t="shared" ref="D84" si="63">$W$20</f>
        <v>0.19656293136903169</v>
      </c>
      <c r="E84" s="11">
        <f t="shared" si="22"/>
        <v>8.042758400965468</v>
      </c>
      <c r="F84">
        <f t="shared" si="19"/>
        <v>8.042758400965468</v>
      </c>
      <c r="G84" s="12">
        <f t="shared" si="20"/>
        <v>0</v>
      </c>
    </row>
    <row r="85" spans="3:7" x14ac:dyDescent="0.25">
      <c r="C85">
        <v>45</v>
      </c>
      <c r="D85" s="2">
        <f t="shared" ref="D85" si="64">$K$20</f>
        <v>0.16901699594758043</v>
      </c>
      <c r="E85" s="11">
        <f t="shared" si="22"/>
        <v>8.2117753969130476</v>
      </c>
      <c r="F85">
        <f t="shared" si="19"/>
        <v>8.2255483646237728</v>
      </c>
      <c r="G85" s="12">
        <f t="shared" si="20"/>
        <v>1.6772216780189494E-3</v>
      </c>
    </row>
    <row r="86" spans="3:7" x14ac:dyDescent="0.25">
      <c r="C86">
        <v>46</v>
      </c>
      <c r="D86" s="2">
        <f t="shared" ref="D86" si="65">$W$20</f>
        <v>0.19656293136903169</v>
      </c>
      <c r="E86" s="11">
        <f t="shared" si="22"/>
        <v>8.4083383282820794</v>
      </c>
      <c r="F86">
        <f t="shared" si="19"/>
        <v>8.4083383282820794</v>
      </c>
      <c r="G86" s="12">
        <f t="shared" si="20"/>
        <v>0</v>
      </c>
    </row>
    <row r="87" spans="3:7" x14ac:dyDescent="0.25">
      <c r="C87">
        <v>47</v>
      </c>
      <c r="D87" s="2">
        <f t="shared" ref="D87" si="66">$K$20</f>
        <v>0.16901699594758043</v>
      </c>
      <c r="E87" s="11">
        <f t="shared" si="22"/>
        <v>8.577355324229659</v>
      </c>
      <c r="F87">
        <f t="shared" si="19"/>
        <v>8.591128291940386</v>
      </c>
      <c r="G87" s="12">
        <f t="shared" si="20"/>
        <v>1.6057359395874121E-3</v>
      </c>
    </row>
    <row r="88" spans="3:7" x14ac:dyDescent="0.25">
      <c r="C88">
        <v>48</v>
      </c>
      <c r="D88" s="2">
        <f t="shared" ref="D88" si="67">$W$20</f>
        <v>0.19656293136903169</v>
      </c>
      <c r="E88" s="11">
        <f t="shared" si="22"/>
        <v>8.7739182555986908</v>
      </c>
      <c r="F88">
        <f t="shared" si="19"/>
        <v>8.7739182555986908</v>
      </c>
      <c r="G88" s="12">
        <f t="shared" si="20"/>
        <v>0</v>
      </c>
    </row>
    <row r="89" spans="3:7" x14ac:dyDescent="0.25">
      <c r="C89">
        <v>49</v>
      </c>
      <c r="D89" s="2">
        <f t="shared" ref="D89" si="68">$K$20</f>
        <v>0.16901699594758043</v>
      </c>
      <c r="E89" s="11">
        <f t="shared" si="22"/>
        <v>8.9429352515462703</v>
      </c>
      <c r="F89">
        <f t="shared" si="19"/>
        <v>8.9567082192569973</v>
      </c>
      <c r="G89" s="12">
        <f t="shared" si="20"/>
        <v>1.5400947589714015E-3</v>
      </c>
    </row>
    <row r="90" spans="3:7" x14ac:dyDescent="0.25">
      <c r="C90">
        <v>50</v>
      </c>
      <c r="D90" s="2">
        <f t="shared" ref="D90" si="69">$W$20</f>
        <v>0.19656293136903169</v>
      </c>
      <c r="E90" s="11">
        <f t="shared" si="22"/>
        <v>9.1394981829153021</v>
      </c>
      <c r="F90">
        <f t="shared" si="19"/>
        <v>9.1394981829153039</v>
      </c>
      <c r="G90" s="12">
        <f t="shared" si="20"/>
        <v>1.9436043465940392E-16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C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9.7899999999999991</v>
      </c>
      <c r="E10" s="3">
        <v>6.6</v>
      </c>
      <c r="F10" s="3">
        <f>D10-E10</f>
        <v>3.1899999999999995</v>
      </c>
      <c r="G10" s="3">
        <f>AVERAGE(F10)</f>
        <v>3.1899999999999995</v>
      </c>
      <c r="H10" s="3">
        <f>G10-$F$20</f>
        <v>-8.1000000000000405E-2</v>
      </c>
      <c r="J10" s="2">
        <f>F10*$C$4/1000</f>
        <v>0.15101257241616486</v>
      </c>
      <c r="K10" s="2">
        <f>F10*$C$5/1000</f>
        <v>0.14918766382755436</v>
      </c>
      <c r="L10" s="2">
        <f>F10*$C$6/1000</f>
        <v>0.14739563607581535</v>
      </c>
      <c r="M10" s="10">
        <f>H10*$C$5/1000</f>
        <v>-3.7881507116087664E-3</v>
      </c>
      <c r="O10" s="4">
        <v>1</v>
      </c>
      <c r="P10" s="3">
        <v>6.61</v>
      </c>
      <c r="Q10" s="3">
        <v>2.7</v>
      </c>
      <c r="R10" s="3">
        <f>P10-Q10</f>
        <v>3.91</v>
      </c>
      <c r="S10" s="3">
        <f>AVERAGE(R10)</f>
        <v>3.91</v>
      </c>
      <c r="T10" s="3">
        <f>S10-$R$20</f>
        <v>-0.38399999999999945</v>
      </c>
      <c r="V10" s="2">
        <f>R10*$C$4/1000</f>
        <v>0.18509691477968798</v>
      </c>
      <c r="W10" s="2">
        <f>R10*$C$5/1000</f>
        <v>0.18286011459740995</v>
      </c>
      <c r="X10" s="2">
        <f>R10*$C$6/1000</f>
        <v>0.18066361663211228</v>
      </c>
      <c r="Y10" s="10">
        <f>T10*$C$5/1000</f>
        <v>-1.7958640410589595E-2</v>
      </c>
      <c r="Z10" s="2">
        <f>AVERAGE(W10,K10)</f>
        <v>0.16602388921248215</v>
      </c>
      <c r="AA10" s="2">
        <f>Z10</f>
        <v>0.16602388921248215</v>
      </c>
      <c r="AB10" s="10">
        <f>AA10-$Z$20</f>
        <v>-1.0873395561099203E-2</v>
      </c>
    </row>
    <row r="11" spans="1:28" x14ac:dyDescent="0.25">
      <c r="C11">
        <v>2</v>
      </c>
      <c r="D11" s="3">
        <v>9.9700000000000006</v>
      </c>
      <c r="E11" s="3">
        <v>6.94</v>
      </c>
      <c r="F11" s="3">
        <f t="shared" ref="F11:F19" si="2">D11-E11</f>
        <v>3.0300000000000002</v>
      </c>
      <c r="G11" s="3">
        <f>AVERAGE(F10:F11)</f>
        <v>3.11</v>
      </c>
      <c r="H11" s="3">
        <f t="shared" ref="H11:H19" si="3">G11-$F$20</f>
        <v>-0.16100000000000003</v>
      </c>
      <c r="I11" s="3">
        <f>STDEVA(F10:F11)</f>
        <v>0.11313708498984708</v>
      </c>
      <c r="J11" s="2">
        <f t="shared" ref="J11:J20" si="4">F11*$C$4/1000</f>
        <v>0.14343827411315974</v>
      </c>
      <c r="K11" s="2">
        <f t="shared" ref="K11:K20" si="5">F11*$C$5/1000</f>
        <v>0.14170489698980873</v>
      </c>
      <c r="L11" s="2">
        <f t="shared" ref="L11:L20" si="6">F11*$C$6/1000</f>
        <v>0.14000275150774943</v>
      </c>
      <c r="M11" s="10">
        <f t="shared" ref="M11:M19" si="7">H11*$C$5/1000</f>
        <v>-7.5295341304815865E-3</v>
      </c>
      <c r="O11" s="4">
        <v>2</v>
      </c>
      <c r="P11" s="3">
        <v>6.94</v>
      </c>
      <c r="Q11" s="3">
        <v>2.39</v>
      </c>
      <c r="R11" s="3">
        <f t="shared" ref="R11:R19" si="8">P11-Q11</f>
        <v>4.5500000000000007</v>
      </c>
      <c r="S11" s="3">
        <f>AVERAGE(R10:R11)</f>
        <v>4.2300000000000004</v>
      </c>
      <c r="T11" s="3">
        <f t="shared" ref="T11:T19" si="9">S11-$R$20</f>
        <v>-6.3999999999999169E-2</v>
      </c>
      <c r="U11" s="3">
        <f>STDEVA(R10:R11)</f>
        <v>0.45254833995939081</v>
      </c>
      <c r="V11" s="2">
        <f t="shared" ref="V11:V20" si="10">R11*$C$4/1000</f>
        <v>0.21539410799170855</v>
      </c>
      <c r="W11" s="2">
        <f t="shared" ref="W11:W20" si="11">R11*$C$5/1000</f>
        <v>0.21279118194839264</v>
      </c>
      <c r="X11" s="2">
        <f t="shared" ref="X11:X20" si="12">R11*$C$6/1000</f>
        <v>0.21023515490437619</v>
      </c>
      <c r="Y11" s="10">
        <f t="shared" ref="Y11:Y19" si="13">T11*$C$5/1000</f>
        <v>-2.9931067350982307E-3</v>
      </c>
      <c r="Z11" s="2">
        <f t="shared" ref="Z11:Z20" si="14">AVERAGE(W11,K11)</f>
        <v>0.17724803946910067</v>
      </c>
      <c r="AA11" s="2">
        <f>AVERAGE(Z10:Z11)</f>
        <v>0.17163596434079142</v>
      </c>
      <c r="AB11" s="10">
        <f t="shared" ref="AB11:AB19" si="15">AA11-$Z$20</f>
        <v>-5.2613204327899288E-3</v>
      </c>
    </row>
    <row r="12" spans="1:28" x14ac:dyDescent="0.25">
      <c r="C12">
        <v>3</v>
      </c>
      <c r="D12" s="3">
        <v>12.3</v>
      </c>
      <c r="E12" s="3">
        <v>9.18</v>
      </c>
      <c r="F12" s="3">
        <f t="shared" si="2"/>
        <v>3.120000000000001</v>
      </c>
      <c r="G12" s="3">
        <f>AVERAGE(F10:F12)</f>
        <v>3.1133333333333333</v>
      </c>
      <c r="H12" s="3">
        <f t="shared" si="3"/>
        <v>-0.15766666666666662</v>
      </c>
      <c r="I12" s="3">
        <f>STDEVA(F10:F12)</f>
        <v>8.0208062770106101E-2</v>
      </c>
      <c r="J12" s="2">
        <f t="shared" si="4"/>
        <v>0.14769881690860018</v>
      </c>
      <c r="K12" s="2">
        <f t="shared" si="5"/>
        <v>0.14591395333604068</v>
      </c>
      <c r="L12" s="2">
        <f t="shared" si="6"/>
        <v>0.14416124907728656</v>
      </c>
      <c r="M12" s="10">
        <f t="shared" si="7"/>
        <v>-7.3736431546952141E-3</v>
      </c>
      <c r="O12" s="4">
        <v>3</v>
      </c>
      <c r="P12" s="3">
        <v>9.16</v>
      </c>
      <c r="Q12" s="3">
        <v>4.76</v>
      </c>
      <c r="R12" s="3">
        <f t="shared" si="8"/>
        <v>4.4000000000000004</v>
      </c>
      <c r="S12" s="3">
        <f>AVERAGE(R10:R12)</f>
        <v>4.2866666666666671</v>
      </c>
      <c r="T12" s="3">
        <f t="shared" si="9"/>
        <v>-7.3333333333325257E-3</v>
      </c>
      <c r="U12" s="3">
        <f>STDEVA(R10:R12)</f>
        <v>0.33471380810079154</v>
      </c>
      <c r="V12" s="2">
        <f t="shared" si="10"/>
        <v>0.2082932033326412</v>
      </c>
      <c r="W12" s="2">
        <f t="shared" si="11"/>
        <v>0.20577608803800607</v>
      </c>
      <c r="X12" s="2">
        <f t="shared" si="12"/>
        <v>0.20330432562181433</v>
      </c>
      <c r="Y12" s="10">
        <f t="shared" si="13"/>
        <v>-3.4296014672997231E-4</v>
      </c>
      <c r="Z12" s="2">
        <f t="shared" si="14"/>
        <v>0.17584502068702337</v>
      </c>
      <c r="AA12" s="2">
        <f>AVERAGE(Z10:Z12)</f>
        <v>0.17303898312286872</v>
      </c>
      <c r="AB12" s="10">
        <f t="shared" si="15"/>
        <v>-3.8583016507126311E-3</v>
      </c>
    </row>
    <row r="13" spans="1:28" x14ac:dyDescent="0.25">
      <c r="C13">
        <v>4</v>
      </c>
      <c r="D13" s="3">
        <v>12.04</v>
      </c>
      <c r="E13" s="3">
        <v>8.48</v>
      </c>
      <c r="F13" s="3">
        <f t="shared" si="2"/>
        <v>3.5599999999999987</v>
      </c>
      <c r="G13" s="3">
        <f>AVERAGE(F10:F13)</f>
        <v>3.2249999999999996</v>
      </c>
      <c r="H13" s="3">
        <f t="shared" si="3"/>
        <v>-4.6000000000000263E-2</v>
      </c>
      <c r="I13" s="3">
        <f>STDEVA(F10:F13)</f>
        <v>0.23273733406281488</v>
      </c>
      <c r="J13" s="2">
        <f t="shared" si="4"/>
        <v>0.16852813724186419</v>
      </c>
      <c r="K13" s="2">
        <f t="shared" si="5"/>
        <v>0.1664915621398412</v>
      </c>
      <c r="L13" s="2">
        <f t="shared" si="6"/>
        <v>0.1644916816394679</v>
      </c>
      <c r="M13" s="10">
        <f t="shared" si="7"/>
        <v>-2.1512954658518936E-3</v>
      </c>
      <c r="O13" s="4">
        <v>4</v>
      </c>
      <c r="P13" s="3">
        <v>8.4700000000000006</v>
      </c>
      <c r="Q13" s="3">
        <v>4.6100000000000003</v>
      </c>
      <c r="R13" s="3">
        <f t="shared" si="8"/>
        <v>3.8600000000000003</v>
      </c>
      <c r="S13" s="3">
        <f>AVERAGE(R10:R13)</f>
        <v>4.1800000000000006</v>
      </c>
      <c r="T13" s="3">
        <f t="shared" si="9"/>
        <v>-0.11399999999999899</v>
      </c>
      <c r="U13" s="3">
        <f>STDEVA(R10:R13)</f>
        <v>0.34669871646719452</v>
      </c>
      <c r="V13" s="2">
        <f t="shared" si="10"/>
        <v>0.18272994655999888</v>
      </c>
      <c r="W13" s="2">
        <f t="shared" si="11"/>
        <v>0.1805217499606144</v>
      </c>
      <c r="X13" s="2">
        <f t="shared" si="12"/>
        <v>0.17835334020459165</v>
      </c>
      <c r="Y13" s="10">
        <f t="shared" si="13"/>
        <v>-5.3314713718937458E-3</v>
      </c>
      <c r="Z13" s="2">
        <f t="shared" si="14"/>
        <v>0.1735066560502278</v>
      </c>
      <c r="AA13" s="2">
        <f>AVERAGE(Z10:Z13)</f>
        <v>0.17315590135470849</v>
      </c>
      <c r="AB13" s="10">
        <f t="shared" si="15"/>
        <v>-3.7413834188728678E-3</v>
      </c>
    </row>
    <row r="14" spans="1:28" x14ac:dyDescent="0.25">
      <c r="C14">
        <v>5</v>
      </c>
      <c r="D14" s="3">
        <v>9.5399999999999991</v>
      </c>
      <c r="E14" s="3">
        <v>6.34</v>
      </c>
      <c r="F14" s="3">
        <f t="shared" si="2"/>
        <v>3.1999999999999993</v>
      </c>
      <c r="G14" s="3">
        <f>AVERAGE(F10:F14)</f>
        <v>3.2199999999999998</v>
      </c>
      <c r="H14" s="3">
        <f t="shared" si="3"/>
        <v>-5.1000000000000156E-2</v>
      </c>
      <c r="I14" s="3">
        <f>STDEVA(F10:F14)</f>
        <v>0.20186629238186282</v>
      </c>
      <c r="J14" s="2">
        <f t="shared" si="4"/>
        <v>0.15148596606010267</v>
      </c>
      <c r="K14" s="2">
        <f t="shared" si="5"/>
        <v>0.14965533675491346</v>
      </c>
      <c r="L14" s="2">
        <f t="shared" si="6"/>
        <v>0.14785769136131946</v>
      </c>
      <c r="M14" s="10">
        <f t="shared" si="7"/>
        <v>-2.3851319295314409E-3</v>
      </c>
      <c r="O14" s="4">
        <v>5</v>
      </c>
      <c r="P14" s="3">
        <v>6.35</v>
      </c>
      <c r="Q14" s="3">
        <v>1.64</v>
      </c>
      <c r="R14" s="3">
        <f t="shared" si="8"/>
        <v>4.71</v>
      </c>
      <c r="S14" s="3">
        <f>AVERAGE(R10:R14)</f>
        <v>4.2860000000000005</v>
      </c>
      <c r="T14" s="3">
        <f t="shared" si="9"/>
        <v>-7.9999999999991189E-3</v>
      </c>
      <c r="U14" s="3">
        <f>STDEVA(R10:R14)</f>
        <v>0.38253104449181641</v>
      </c>
      <c r="V14" s="2">
        <f t="shared" si="10"/>
        <v>0.22296840629471365</v>
      </c>
      <c r="W14" s="2">
        <f t="shared" si="11"/>
        <v>0.22027394878613832</v>
      </c>
      <c r="X14" s="2">
        <f t="shared" si="12"/>
        <v>0.21762803947244214</v>
      </c>
      <c r="Y14" s="10">
        <f t="shared" si="13"/>
        <v>-3.7413834188724252E-4</v>
      </c>
      <c r="Z14" s="2">
        <f t="shared" si="14"/>
        <v>0.18496464277052588</v>
      </c>
      <c r="AA14" s="2">
        <f>AVERAGE(Z10:Z14)</f>
        <v>0.17551764963787195</v>
      </c>
      <c r="AB14" s="10">
        <f t="shared" si="15"/>
        <v>-1.3796351357094061E-3</v>
      </c>
    </row>
    <row r="15" spans="1:28" x14ac:dyDescent="0.25">
      <c r="C15">
        <v>6</v>
      </c>
      <c r="D15" s="3">
        <v>9.09</v>
      </c>
      <c r="E15" s="3">
        <v>5.76</v>
      </c>
      <c r="F15" s="3">
        <f t="shared" si="2"/>
        <v>3.33</v>
      </c>
      <c r="G15" s="3">
        <f>AVERAGE(F10:F15)</f>
        <v>3.2383333333333333</v>
      </c>
      <c r="H15" s="3">
        <f t="shared" si="3"/>
        <v>-3.2666666666666622E-2</v>
      </c>
      <c r="I15" s="3">
        <f>STDEVA(F10:F15)</f>
        <v>0.18605554726120491</v>
      </c>
      <c r="J15" s="2">
        <f t="shared" si="4"/>
        <v>0.15764008343129435</v>
      </c>
      <c r="K15" s="2">
        <f t="shared" si="5"/>
        <v>0.15573508481058188</v>
      </c>
      <c r="L15" s="2">
        <f t="shared" si="6"/>
        <v>0.1538644100728731</v>
      </c>
      <c r="M15" s="10">
        <f t="shared" si="7"/>
        <v>-1.5277315627064065E-3</v>
      </c>
      <c r="O15" s="4">
        <v>6</v>
      </c>
      <c r="P15" s="3">
        <v>5.77</v>
      </c>
      <c r="Q15" s="3">
        <v>1.1000000000000001</v>
      </c>
      <c r="R15" s="3">
        <f t="shared" si="8"/>
        <v>4.67</v>
      </c>
      <c r="S15" s="3">
        <f>AVERAGE(R10:R15)</f>
        <v>4.3500000000000005</v>
      </c>
      <c r="T15" s="3">
        <f t="shared" si="9"/>
        <v>5.6000000000000938E-2</v>
      </c>
      <c r="U15" s="3">
        <f>STDEVA(R10:R15)</f>
        <v>0.37635090009192212</v>
      </c>
      <c r="V15" s="2">
        <f t="shared" si="10"/>
        <v>0.22107483171896236</v>
      </c>
      <c r="W15" s="2">
        <f t="shared" si="11"/>
        <v>0.21840325707670186</v>
      </c>
      <c r="X15" s="2">
        <f t="shared" si="12"/>
        <v>0.21577981833042564</v>
      </c>
      <c r="Y15" s="10">
        <f t="shared" si="13"/>
        <v>2.6189683932110303E-3</v>
      </c>
      <c r="Z15" s="2">
        <f t="shared" si="14"/>
        <v>0.18706917094364187</v>
      </c>
      <c r="AA15" s="2">
        <f>AVERAGE(Z10:Z15)</f>
        <v>0.1774429031888336</v>
      </c>
      <c r="AB15" s="10">
        <f t="shared" si="15"/>
        <v>5.4561841525224697E-4</v>
      </c>
    </row>
    <row r="16" spans="1:28" x14ac:dyDescent="0.25">
      <c r="C16">
        <v>7</v>
      </c>
      <c r="D16" s="3">
        <v>10.98</v>
      </c>
      <c r="E16" s="3">
        <v>8.27</v>
      </c>
      <c r="F16" s="3">
        <f t="shared" si="2"/>
        <v>2.7100000000000009</v>
      </c>
      <c r="G16" s="3">
        <f>AVERAGE(F10:F16)</f>
        <v>3.1628571428571428</v>
      </c>
      <c r="H16" s="3">
        <f t="shared" si="3"/>
        <v>-0.1081428571428571</v>
      </c>
      <c r="I16" s="3">
        <f>STDEVA(F10:F16)</f>
        <v>0.26215226400664404</v>
      </c>
      <c r="J16" s="2">
        <f t="shared" si="4"/>
        <v>0.12828967750714951</v>
      </c>
      <c r="K16" s="2">
        <f t="shared" si="5"/>
        <v>0.1267393633143174</v>
      </c>
      <c r="L16" s="2">
        <f t="shared" si="6"/>
        <v>0.12521698237161749</v>
      </c>
      <c r="M16" s="10">
        <f t="shared" si="7"/>
        <v>-5.0575486572977443E-3</v>
      </c>
      <c r="O16" s="4">
        <v>7</v>
      </c>
      <c r="P16" s="3">
        <v>8.27</v>
      </c>
      <c r="Q16" s="3">
        <v>4.0199999999999996</v>
      </c>
      <c r="R16" s="3">
        <f t="shared" si="8"/>
        <v>4.25</v>
      </c>
      <c r="S16" s="3">
        <f>AVERAGE(R10:R16)</f>
        <v>4.3357142857142863</v>
      </c>
      <c r="T16" s="3">
        <f t="shared" si="9"/>
        <v>4.1714285714286703E-2</v>
      </c>
      <c r="U16" s="3">
        <f>STDEVA(R10:R16)</f>
        <v>0.34563261530403167</v>
      </c>
      <c r="V16" s="2">
        <f t="shared" si="10"/>
        <v>0.20119229867357388</v>
      </c>
      <c r="W16" s="2">
        <f t="shared" si="11"/>
        <v>0.19876099412761949</v>
      </c>
      <c r="X16" s="2">
        <f t="shared" si="12"/>
        <v>0.1963734963392525</v>
      </c>
      <c r="Y16" s="10">
        <f t="shared" si="13"/>
        <v>1.9508642112694543E-3</v>
      </c>
      <c r="Z16" s="2">
        <f t="shared" si="14"/>
        <v>0.16275017872096845</v>
      </c>
      <c r="AA16" s="2">
        <f>AVERAGE(Z10:Z16)</f>
        <v>0.17534394255056715</v>
      </c>
      <c r="AB16" s="10">
        <f t="shared" si="15"/>
        <v>-1.5533422230142035E-3</v>
      </c>
    </row>
    <row r="17" spans="3:28" x14ac:dyDescent="0.25">
      <c r="C17">
        <v>8</v>
      </c>
      <c r="D17" s="3">
        <v>8.92</v>
      </c>
      <c r="E17" s="3">
        <v>5.46</v>
      </c>
      <c r="F17" s="3">
        <f t="shared" si="2"/>
        <v>3.46</v>
      </c>
      <c r="G17" s="3">
        <f>AVERAGE(F10:F17)</f>
        <v>3.2</v>
      </c>
      <c r="H17" s="3">
        <f t="shared" si="3"/>
        <v>-7.099999999999973E-2</v>
      </c>
      <c r="I17" s="3">
        <f>STDEVA(F10:F17)</f>
        <v>0.26446711920928251</v>
      </c>
      <c r="J17" s="2">
        <f t="shared" si="4"/>
        <v>0.16379420080248605</v>
      </c>
      <c r="K17" s="2">
        <f t="shared" si="5"/>
        <v>0.1618148328662502</v>
      </c>
      <c r="L17" s="2">
        <f t="shared" si="6"/>
        <v>0.15987112878442669</v>
      </c>
      <c r="M17" s="10">
        <f t="shared" si="7"/>
        <v>-3.3204777842496306E-3</v>
      </c>
      <c r="O17" s="4">
        <v>8</v>
      </c>
      <c r="P17" s="3">
        <v>5.48</v>
      </c>
      <c r="Q17" s="3">
        <v>1.1599999999999999</v>
      </c>
      <c r="R17" s="3">
        <f t="shared" si="8"/>
        <v>4.32</v>
      </c>
      <c r="S17" s="3">
        <f>AVERAGE(R10:R17)</f>
        <v>4.3337500000000002</v>
      </c>
      <c r="T17" s="3">
        <f t="shared" si="9"/>
        <v>3.9750000000000618E-2</v>
      </c>
      <c r="U17" s="3">
        <f>STDEVA(R10:R17)</f>
        <v>0.32004184994198132</v>
      </c>
      <c r="V17" s="2">
        <f t="shared" si="10"/>
        <v>0.20450605418113862</v>
      </c>
      <c r="W17" s="2">
        <f t="shared" si="11"/>
        <v>0.20203470461913323</v>
      </c>
      <c r="X17" s="2">
        <f t="shared" si="12"/>
        <v>0.19960788333778134</v>
      </c>
      <c r="Y17" s="10">
        <f t="shared" si="13"/>
        <v>1.8589998862524699E-3</v>
      </c>
      <c r="Z17" s="2">
        <f t="shared" si="14"/>
        <v>0.1819247687426917</v>
      </c>
      <c r="AA17" s="2">
        <f>AVERAGE(Z10:Z17)</f>
        <v>0.17616654582458272</v>
      </c>
      <c r="AB17" s="10">
        <f t="shared" si="15"/>
        <v>-7.3073894899863823E-4</v>
      </c>
    </row>
    <row r="18" spans="3:28" x14ac:dyDescent="0.25">
      <c r="C18">
        <v>9</v>
      </c>
      <c r="D18" s="3">
        <v>13.49</v>
      </c>
      <c r="E18" s="3">
        <v>10.37</v>
      </c>
      <c r="F18" s="3">
        <f t="shared" si="2"/>
        <v>3.120000000000001</v>
      </c>
      <c r="G18" s="3">
        <f>AVERAGE(F10:F18)</f>
        <v>3.1911111111111112</v>
      </c>
      <c r="H18" s="3">
        <f t="shared" si="3"/>
        <v>-7.9888888888888676E-2</v>
      </c>
      <c r="I18" s="3">
        <f>STDEVA(F10:F18)</f>
        <v>0.24881943475361978</v>
      </c>
      <c r="J18" s="2">
        <f t="shared" si="4"/>
        <v>0.14769881690860018</v>
      </c>
      <c r="K18" s="2">
        <f t="shared" si="5"/>
        <v>0.14591395333604068</v>
      </c>
      <c r="L18" s="2">
        <f t="shared" si="6"/>
        <v>0.14416124907728656</v>
      </c>
      <c r="M18" s="10">
        <f t="shared" si="7"/>
        <v>-3.7361870530132819E-3</v>
      </c>
      <c r="O18" s="4">
        <v>9</v>
      </c>
      <c r="P18" s="3">
        <v>10.37</v>
      </c>
      <c r="Q18" s="3">
        <v>6.12</v>
      </c>
      <c r="R18" s="3">
        <f t="shared" si="8"/>
        <v>4.2499999999999991</v>
      </c>
      <c r="S18" s="3">
        <f>AVERAGE(R10:R18)</f>
        <v>4.3244444444444445</v>
      </c>
      <c r="T18" s="3">
        <f t="shared" si="9"/>
        <v>3.044444444444494E-2</v>
      </c>
      <c r="U18" s="3">
        <f>STDEVA(R10:R18)</f>
        <v>0.30067054690770395</v>
      </c>
      <c r="V18" s="2">
        <f t="shared" si="10"/>
        <v>0.20119229867357385</v>
      </c>
      <c r="W18" s="2">
        <f t="shared" si="11"/>
        <v>0.19876099412761944</v>
      </c>
      <c r="X18" s="2">
        <f t="shared" si="12"/>
        <v>0.19637349633925244</v>
      </c>
      <c r="Y18" s="10">
        <f t="shared" si="13"/>
        <v>1.4238042455155195E-3</v>
      </c>
      <c r="Z18" s="2">
        <f t="shared" si="14"/>
        <v>0.17233747373183006</v>
      </c>
      <c r="AA18" s="2">
        <f>AVERAGE(Z10:Z18)</f>
        <v>0.17574109336983243</v>
      </c>
      <c r="AB18" s="10">
        <f t="shared" si="15"/>
        <v>-1.156191403748924E-3</v>
      </c>
    </row>
    <row r="19" spans="3:28" x14ac:dyDescent="0.25">
      <c r="C19" s="5">
        <v>10</v>
      </c>
      <c r="D19" s="6">
        <v>8.58</v>
      </c>
      <c r="E19" s="6">
        <v>4.59</v>
      </c>
      <c r="F19" s="6">
        <f t="shared" si="2"/>
        <v>3.99</v>
      </c>
      <c r="G19" s="6">
        <f>AVERAGE(F10:F19)</f>
        <v>3.2709999999999999</v>
      </c>
      <c r="H19" s="6">
        <f t="shared" si="3"/>
        <v>0</v>
      </c>
      <c r="I19" s="6">
        <f>STDEVA(F10:F19)</f>
        <v>0.34475272942276208</v>
      </c>
      <c r="J19" s="7">
        <f t="shared" si="4"/>
        <v>0.18888406393119056</v>
      </c>
      <c r="K19" s="7">
        <f t="shared" si="5"/>
        <v>0.18660149801628276</v>
      </c>
      <c r="L19" s="7">
        <f t="shared" si="6"/>
        <v>0.18436005891614526</v>
      </c>
      <c r="M19" s="10">
        <f t="shared" si="7"/>
        <v>0</v>
      </c>
      <c r="O19" s="8">
        <v>10</v>
      </c>
      <c r="P19" s="6">
        <v>4.58</v>
      </c>
      <c r="Q19" s="6">
        <v>0.56000000000000005</v>
      </c>
      <c r="R19" s="6">
        <f t="shared" si="8"/>
        <v>4.0199999999999996</v>
      </c>
      <c r="S19" s="6">
        <f>AVERAGE(R10:R19)</f>
        <v>4.2939999999999996</v>
      </c>
      <c r="T19" s="6">
        <f t="shared" si="9"/>
        <v>0</v>
      </c>
      <c r="U19" s="6">
        <f>STDEVA(R10:R19)</f>
        <v>0.2993771311684757</v>
      </c>
      <c r="V19" s="7">
        <f t="shared" si="10"/>
        <v>0.19030424486300399</v>
      </c>
      <c r="W19" s="7">
        <f t="shared" si="11"/>
        <v>0.18800451679836006</v>
      </c>
      <c r="X19" s="7">
        <f t="shared" si="12"/>
        <v>0.18574622477265759</v>
      </c>
      <c r="Y19" s="10">
        <f t="shared" si="13"/>
        <v>0</v>
      </c>
      <c r="Z19" s="7">
        <f t="shared" si="14"/>
        <v>0.18730300740732142</v>
      </c>
      <c r="AA19" s="2">
        <f>AVERAGE(Z10:Z19)</f>
        <v>0.17689728477358133</v>
      </c>
      <c r="AB19" s="10">
        <f t="shared" si="15"/>
        <v>0</v>
      </c>
    </row>
    <row r="20" spans="3:28" x14ac:dyDescent="0.25">
      <c r="F20" s="9">
        <f>AVERAGE(F10:F19)</f>
        <v>3.2709999999999999</v>
      </c>
      <c r="G20" s="9">
        <f>F20*46.7672</f>
        <v>152.9755112</v>
      </c>
      <c r="J20" s="10">
        <f t="shared" si="4"/>
        <v>0.15484706093206121</v>
      </c>
      <c r="K20" s="2">
        <f t="shared" si="5"/>
        <v>0.15297581453916315</v>
      </c>
      <c r="L20" s="10">
        <f t="shared" si="6"/>
        <v>0.15113828388839878</v>
      </c>
      <c r="R20" s="9">
        <f>AVERAGE(R10:R19)</f>
        <v>4.2939999999999996</v>
      </c>
      <c r="S20" s="9">
        <f>R20*46.7672</f>
        <v>200.8183568</v>
      </c>
      <c r="V20" s="10">
        <f t="shared" si="10"/>
        <v>0.20327523070690029</v>
      </c>
      <c r="W20" s="2">
        <f t="shared" si="11"/>
        <v>0.20081875500799953</v>
      </c>
      <c r="X20" s="10">
        <f t="shared" si="12"/>
        <v>0.19840653959547061</v>
      </c>
      <c r="Z20" s="2">
        <f t="shared" si="14"/>
        <v>0.17689728477358135</v>
      </c>
    </row>
    <row r="21" spans="3:28" x14ac:dyDescent="0.25">
      <c r="F21" s="3">
        <f>STDEVA(F10:F19)</f>
        <v>0.34475272942276208</v>
      </c>
      <c r="J21" s="10">
        <f>STDEVA(J10:J19)</f>
        <v>1.6320375083895097E-2</v>
      </c>
      <c r="K21" s="2">
        <f t="shared" ref="K21:L21" si="16">STDEVA(K10:K19)</f>
        <v>1.612315181841845E-2</v>
      </c>
      <c r="L21" s="10">
        <f t="shared" si="16"/>
        <v>1.5929482082176014E-2</v>
      </c>
      <c r="R21" s="3">
        <f>STDEVA(R10:R19)</f>
        <v>0.2993771311684757</v>
      </c>
      <c r="V21" s="10">
        <f>STDEVA(V10:V19)</f>
        <v>1.4172323103549571E-2</v>
      </c>
      <c r="W21" s="2">
        <f t="shared" ref="W21:X21" si="17">STDEVA(W10:W19)</f>
        <v>1.4001057931793166E-2</v>
      </c>
      <c r="X21" s="10">
        <f t="shared" si="17"/>
        <v>1.3832878581545546E-2</v>
      </c>
      <c r="Z21" s="2">
        <f t="shared" ref="Z21" si="18">STDEVA(Z10:Z19)</f>
        <v>8.5244358629239063E-3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0.15297581453916315</v>
      </c>
      <c r="E41" s="11">
        <f>$K$20</f>
        <v>0.15297581453916315</v>
      </c>
      <c r="F41">
        <f>C41*AVERAGE($K$20,$W$20)</f>
        <v>0.17689728477358135</v>
      </c>
      <c r="G41" s="12">
        <f>(F41-E41)/E41</f>
        <v>0.15637419749312137</v>
      </c>
    </row>
    <row r="42" spans="3:7" x14ac:dyDescent="0.25">
      <c r="C42">
        <v>2</v>
      </c>
      <c r="D42" s="2">
        <f>$W$20</f>
        <v>0.20081875500799953</v>
      </c>
      <c r="E42" s="11">
        <f>SUM(D42,E41)</f>
        <v>0.35379456954716271</v>
      </c>
      <c r="F42">
        <f t="shared" ref="F42:F90" si="19">C42*AVERAGE($K$20,$W$20)</f>
        <v>0.35379456954716271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0.15297581453916315</v>
      </c>
      <c r="E43" s="11">
        <f t="shared" ref="E43:E90" si="22">SUM(D43,E42)</f>
        <v>0.5067703840863258</v>
      </c>
      <c r="F43">
        <f t="shared" si="19"/>
        <v>0.53069185432074406</v>
      </c>
      <c r="G43" s="12">
        <f t="shared" si="20"/>
        <v>4.7203765227021161E-2</v>
      </c>
    </row>
    <row r="44" spans="3:7" x14ac:dyDescent="0.25">
      <c r="C44">
        <v>4</v>
      </c>
      <c r="D44" s="2">
        <f t="shared" ref="D44" si="23">$W$20</f>
        <v>0.20081875500799953</v>
      </c>
      <c r="E44" s="11">
        <f t="shared" si="22"/>
        <v>0.7075891390943253</v>
      </c>
      <c r="F44">
        <f t="shared" si="19"/>
        <v>0.70758913909432541</v>
      </c>
      <c r="G44" s="12">
        <f t="shared" si="20"/>
        <v>1.5690221390992239E-16</v>
      </c>
    </row>
    <row r="45" spans="3:7" x14ac:dyDescent="0.25">
      <c r="C45">
        <v>5</v>
      </c>
      <c r="D45" s="2">
        <f t="shared" ref="D45" si="24">$K$20</f>
        <v>0.15297581453916315</v>
      </c>
      <c r="E45" s="11">
        <f t="shared" si="22"/>
        <v>0.86056495363348851</v>
      </c>
      <c r="F45">
        <f t="shared" si="19"/>
        <v>0.88448642386790677</v>
      </c>
      <c r="G45" s="12">
        <f t="shared" si="20"/>
        <v>2.7797402315091639E-2</v>
      </c>
    </row>
    <row r="46" spans="3:7" x14ac:dyDescent="0.25">
      <c r="C46">
        <v>6</v>
      </c>
      <c r="D46" s="2">
        <f t="shared" ref="D46" si="25">$W$20</f>
        <v>0.20081875500799953</v>
      </c>
      <c r="E46" s="11">
        <f t="shared" si="22"/>
        <v>1.0613837086414881</v>
      </c>
      <c r="F46">
        <f t="shared" si="19"/>
        <v>1.0613837086414881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0.15297581453916315</v>
      </c>
      <c r="E47" s="11">
        <f t="shared" si="22"/>
        <v>1.2143595231806512</v>
      </c>
      <c r="F47">
        <f t="shared" si="19"/>
        <v>1.2382809934150694</v>
      </c>
      <c r="G47" s="12">
        <f t="shared" si="20"/>
        <v>1.9698836940614608E-2</v>
      </c>
    </row>
    <row r="48" spans="3:7" x14ac:dyDescent="0.25">
      <c r="C48">
        <v>8</v>
      </c>
      <c r="D48" s="2">
        <f t="shared" ref="D48" si="27">$W$20</f>
        <v>0.20081875500799953</v>
      </c>
      <c r="E48" s="11">
        <f t="shared" si="22"/>
        <v>1.4151782781886508</v>
      </c>
      <c r="F48">
        <f t="shared" si="19"/>
        <v>1.4151782781886508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0.15297581453916315</v>
      </c>
      <c r="E49" s="11">
        <f t="shared" si="22"/>
        <v>1.5681540927278139</v>
      </c>
      <c r="F49">
        <f t="shared" si="19"/>
        <v>1.5920755629622323</v>
      </c>
      <c r="G49" s="12">
        <f t="shared" si="20"/>
        <v>1.5254540574393953E-2</v>
      </c>
    </row>
    <row r="50" spans="3:7" x14ac:dyDescent="0.25">
      <c r="C50">
        <v>10</v>
      </c>
      <c r="D50" s="2">
        <f t="shared" ref="D50" si="29">$W$20</f>
        <v>0.20081875500799953</v>
      </c>
      <c r="E50" s="11">
        <f t="shared" si="22"/>
        <v>1.7689728477358135</v>
      </c>
      <c r="F50">
        <f t="shared" si="19"/>
        <v>1.7689728477358135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0.15297581453916315</v>
      </c>
      <c r="E51" s="11">
        <f t="shared" si="22"/>
        <v>1.9219486622749766</v>
      </c>
      <c r="F51">
        <f t="shared" si="19"/>
        <v>1.9458701325093948</v>
      </c>
      <c r="G51" s="12">
        <f t="shared" si="20"/>
        <v>1.2446466809421814E-2</v>
      </c>
    </row>
    <row r="52" spans="3:7" x14ac:dyDescent="0.25">
      <c r="C52">
        <v>12</v>
      </c>
      <c r="D52" s="2">
        <f t="shared" ref="D52" si="31">$W$20</f>
        <v>0.20081875500799953</v>
      </c>
      <c r="E52" s="11">
        <f t="shared" si="22"/>
        <v>2.1227674172829762</v>
      </c>
      <c r="F52">
        <f t="shared" si="19"/>
        <v>2.1227674172829762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0.15297581453916315</v>
      </c>
      <c r="E53" s="11">
        <f t="shared" si="22"/>
        <v>2.2757432318221396</v>
      </c>
      <c r="F53">
        <f t="shared" si="19"/>
        <v>2.2996647020565577</v>
      </c>
      <c r="G53" s="12">
        <f t="shared" si="20"/>
        <v>1.0511497914140664E-2</v>
      </c>
    </row>
    <row r="54" spans="3:7" x14ac:dyDescent="0.25">
      <c r="C54">
        <v>14</v>
      </c>
      <c r="D54" s="2">
        <f t="shared" ref="D54" si="33">$W$20</f>
        <v>0.20081875500799953</v>
      </c>
      <c r="E54" s="11">
        <f t="shared" si="22"/>
        <v>2.4765619868301392</v>
      </c>
      <c r="F54">
        <f t="shared" si="19"/>
        <v>2.4765619868301387</v>
      </c>
      <c r="G54" s="12">
        <f t="shared" si="20"/>
        <v>-1.7931681589705412E-16</v>
      </c>
    </row>
    <row r="55" spans="3:7" x14ac:dyDescent="0.25">
      <c r="C55">
        <v>15</v>
      </c>
      <c r="D55" s="2">
        <f t="shared" ref="D55" si="34">$K$20</f>
        <v>0.15297581453916315</v>
      </c>
      <c r="E55" s="11">
        <f t="shared" si="22"/>
        <v>2.6295378013693025</v>
      </c>
      <c r="F55">
        <f t="shared" si="19"/>
        <v>2.6534592716037202</v>
      </c>
      <c r="G55" s="12">
        <f t="shared" si="20"/>
        <v>9.0972148116527807E-3</v>
      </c>
    </row>
    <row r="56" spans="3:7" x14ac:dyDescent="0.25">
      <c r="C56">
        <v>16</v>
      </c>
      <c r="D56" s="2">
        <f t="shared" ref="D56" si="35">$W$20</f>
        <v>0.20081875500799953</v>
      </c>
      <c r="E56" s="11">
        <f t="shared" si="22"/>
        <v>2.8303565563773021</v>
      </c>
      <c r="F56">
        <f t="shared" si="19"/>
        <v>2.8303565563773017</v>
      </c>
      <c r="G56" s="12">
        <f t="shared" si="20"/>
        <v>-1.5690221390992234E-16</v>
      </c>
    </row>
    <row r="57" spans="3:7" x14ac:dyDescent="0.25">
      <c r="C57">
        <v>17</v>
      </c>
      <c r="D57" s="2">
        <f t="shared" ref="D57" si="36">$K$20</f>
        <v>0.15297581453916315</v>
      </c>
      <c r="E57" s="11">
        <f t="shared" si="22"/>
        <v>2.9833323709164654</v>
      </c>
      <c r="F57">
        <f t="shared" si="19"/>
        <v>3.0072538411508831</v>
      </c>
      <c r="G57" s="12">
        <f t="shared" si="20"/>
        <v>8.0183724976875936E-3</v>
      </c>
    </row>
    <row r="58" spans="3:7" x14ac:dyDescent="0.25">
      <c r="C58">
        <v>18</v>
      </c>
      <c r="D58" s="2">
        <f t="shared" ref="D58" si="37">$W$20</f>
        <v>0.20081875500799953</v>
      </c>
      <c r="E58" s="11">
        <f t="shared" si="22"/>
        <v>3.184151125924465</v>
      </c>
      <c r="F58">
        <f t="shared" si="19"/>
        <v>3.1841511259244646</v>
      </c>
      <c r="G58" s="12">
        <f t="shared" si="20"/>
        <v>-1.3946863458659762E-16</v>
      </c>
    </row>
    <row r="59" spans="3:7" x14ac:dyDescent="0.25">
      <c r="C59">
        <v>19</v>
      </c>
      <c r="D59" s="2">
        <f t="shared" ref="D59" si="38">$K$20</f>
        <v>0.15297581453916315</v>
      </c>
      <c r="E59" s="11">
        <f t="shared" si="22"/>
        <v>3.3371269404636283</v>
      </c>
      <c r="F59">
        <f t="shared" si="19"/>
        <v>3.3610484106980456</v>
      </c>
      <c r="G59" s="12">
        <f t="shared" si="20"/>
        <v>7.1682829755028267E-3</v>
      </c>
    </row>
    <row r="60" spans="3:7" x14ac:dyDescent="0.25">
      <c r="C60">
        <v>20</v>
      </c>
      <c r="D60" s="2">
        <f t="shared" ref="D60" si="39">$W$20</f>
        <v>0.20081875500799953</v>
      </c>
      <c r="E60" s="11">
        <f t="shared" si="22"/>
        <v>3.537945695471628</v>
      </c>
      <c r="F60">
        <f t="shared" si="19"/>
        <v>3.5379456954716271</v>
      </c>
      <c r="G60" s="12">
        <f t="shared" si="20"/>
        <v>-2.5104354225587574E-16</v>
      </c>
    </row>
    <row r="61" spans="3:7" x14ac:dyDescent="0.25">
      <c r="C61">
        <v>21</v>
      </c>
      <c r="D61" s="2">
        <f t="shared" ref="D61" si="40">$K$20</f>
        <v>0.15297581453916315</v>
      </c>
      <c r="E61" s="11">
        <f t="shared" si="22"/>
        <v>3.6909215100107913</v>
      </c>
      <c r="F61">
        <f t="shared" si="19"/>
        <v>3.7148429802452085</v>
      </c>
      <c r="G61" s="12">
        <f t="shared" si="20"/>
        <v>6.4811647090125529E-3</v>
      </c>
    </row>
    <row r="62" spans="3:7" x14ac:dyDescent="0.25">
      <c r="C62">
        <v>22</v>
      </c>
      <c r="D62" s="2">
        <f t="shared" ref="D62" si="41">$W$20</f>
        <v>0.20081875500799953</v>
      </c>
      <c r="E62" s="11">
        <f t="shared" si="22"/>
        <v>3.8917402650187909</v>
      </c>
      <c r="F62">
        <f t="shared" si="19"/>
        <v>3.8917402650187896</v>
      </c>
      <c r="G62" s="12">
        <f t="shared" si="20"/>
        <v>-3.4233210307619416E-16</v>
      </c>
    </row>
    <row r="63" spans="3:7" x14ac:dyDescent="0.25">
      <c r="C63">
        <v>23</v>
      </c>
      <c r="D63" s="2">
        <f t="shared" ref="D63" si="42">$K$20</f>
        <v>0.15297581453916315</v>
      </c>
      <c r="E63" s="11">
        <f t="shared" si="22"/>
        <v>4.0447160795579542</v>
      </c>
      <c r="F63">
        <f t="shared" si="19"/>
        <v>4.0686375497923715</v>
      </c>
      <c r="G63" s="12">
        <f t="shared" si="20"/>
        <v>5.914252017667365E-3</v>
      </c>
    </row>
    <row r="64" spans="3:7" x14ac:dyDescent="0.25">
      <c r="C64">
        <v>24</v>
      </c>
      <c r="D64" s="2">
        <f t="shared" ref="D64" si="43">$W$20</f>
        <v>0.20081875500799953</v>
      </c>
      <c r="E64" s="11">
        <f t="shared" si="22"/>
        <v>4.2455348345659534</v>
      </c>
      <c r="F64">
        <f t="shared" si="19"/>
        <v>4.2455348345659525</v>
      </c>
      <c r="G64" s="12">
        <f t="shared" si="20"/>
        <v>-2.0920295187989645E-16</v>
      </c>
    </row>
    <row r="65" spans="3:7" x14ac:dyDescent="0.25">
      <c r="C65">
        <v>25</v>
      </c>
      <c r="D65" s="2">
        <f t="shared" ref="D65" si="44">$K$20</f>
        <v>0.15297581453916315</v>
      </c>
      <c r="E65" s="11">
        <f t="shared" si="22"/>
        <v>4.3985106491051162</v>
      </c>
      <c r="F65">
        <f t="shared" si="19"/>
        <v>4.4224321193395335</v>
      </c>
      <c r="G65" s="12">
        <f t="shared" si="20"/>
        <v>5.4385386651920747E-3</v>
      </c>
    </row>
    <row r="66" spans="3:7" x14ac:dyDescent="0.25">
      <c r="C66">
        <v>26</v>
      </c>
      <c r="D66" s="2">
        <f t="shared" ref="D66" si="45">$W$20</f>
        <v>0.20081875500799953</v>
      </c>
      <c r="E66" s="11">
        <f t="shared" si="22"/>
        <v>4.5993294041131154</v>
      </c>
      <c r="F66">
        <f t="shared" si="19"/>
        <v>4.5993294041131154</v>
      </c>
      <c r="G66" s="12">
        <f t="shared" si="20"/>
        <v>0</v>
      </c>
    </row>
    <row r="67" spans="3:7" x14ac:dyDescent="0.25">
      <c r="C67">
        <v>27</v>
      </c>
      <c r="D67" s="2">
        <f t="shared" ref="D67" si="46">$K$20</f>
        <v>0.15297581453916315</v>
      </c>
      <c r="E67" s="11">
        <f t="shared" si="22"/>
        <v>4.7523052186522783</v>
      </c>
      <c r="F67">
        <f t="shared" si="19"/>
        <v>4.7762266888866964</v>
      </c>
      <c r="G67" s="12">
        <f t="shared" si="20"/>
        <v>5.0336561171468947E-3</v>
      </c>
    </row>
    <row r="68" spans="3:7" x14ac:dyDescent="0.25">
      <c r="C68">
        <v>28</v>
      </c>
      <c r="D68" s="2">
        <f t="shared" ref="D68" si="47">$W$20</f>
        <v>0.20081875500799953</v>
      </c>
      <c r="E68" s="11">
        <f t="shared" si="22"/>
        <v>4.9531239736602775</v>
      </c>
      <c r="F68">
        <f t="shared" si="19"/>
        <v>4.9531239736602775</v>
      </c>
      <c r="G68" s="12">
        <f t="shared" si="20"/>
        <v>0</v>
      </c>
    </row>
    <row r="69" spans="3:7" x14ac:dyDescent="0.25">
      <c r="C69">
        <v>29</v>
      </c>
      <c r="D69" s="2">
        <f t="shared" ref="D69" si="48">$K$20</f>
        <v>0.15297581453916315</v>
      </c>
      <c r="E69" s="11">
        <f t="shared" si="22"/>
        <v>5.1060997881994403</v>
      </c>
      <c r="F69">
        <f t="shared" si="19"/>
        <v>5.1300212584338594</v>
      </c>
      <c r="G69" s="12">
        <f t="shared" si="20"/>
        <v>4.6848810690506403E-3</v>
      </c>
    </row>
    <row r="70" spans="3:7" x14ac:dyDescent="0.25">
      <c r="C70">
        <v>30</v>
      </c>
      <c r="D70" s="2">
        <f t="shared" ref="D70" si="49">$W$20</f>
        <v>0.20081875500799953</v>
      </c>
      <c r="E70" s="11">
        <f t="shared" si="22"/>
        <v>5.3069185432074395</v>
      </c>
      <c r="F70">
        <f t="shared" si="19"/>
        <v>5.3069185432074404</v>
      </c>
      <c r="G70" s="12">
        <f t="shared" si="20"/>
        <v>1.6736236150391723E-16</v>
      </c>
    </row>
    <row r="71" spans="3:7" x14ac:dyDescent="0.25">
      <c r="C71">
        <v>31</v>
      </c>
      <c r="D71" s="2">
        <f t="shared" ref="D71" si="50">$K$20</f>
        <v>0.15297581453916315</v>
      </c>
      <c r="E71" s="11">
        <f t="shared" si="22"/>
        <v>5.4598943577466024</v>
      </c>
      <c r="F71">
        <f t="shared" si="19"/>
        <v>5.4838158279810223</v>
      </c>
      <c r="G71" s="12">
        <f t="shared" si="20"/>
        <v>4.3813064259164078E-3</v>
      </c>
    </row>
    <row r="72" spans="3:7" x14ac:dyDescent="0.25">
      <c r="C72">
        <v>32</v>
      </c>
      <c r="D72" s="2">
        <f t="shared" ref="D72" si="51">$W$20</f>
        <v>0.20081875500799953</v>
      </c>
      <c r="E72" s="11">
        <f t="shared" si="22"/>
        <v>5.6607131127546015</v>
      </c>
      <c r="F72">
        <f t="shared" si="19"/>
        <v>5.6607131127546033</v>
      </c>
      <c r="G72" s="12">
        <f t="shared" si="20"/>
        <v>3.1380442781984482E-16</v>
      </c>
    </row>
    <row r="73" spans="3:7" x14ac:dyDescent="0.25">
      <c r="C73">
        <v>33</v>
      </c>
      <c r="D73" s="2">
        <f t="shared" ref="D73" si="52">$K$20</f>
        <v>0.15297581453916315</v>
      </c>
      <c r="E73" s="11">
        <f t="shared" si="22"/>
        <v>5.8136889272937644</v>
      </c>
      <c r="F73">
        <f t="shared" si="19"/>
        <v>5.8376103975281843</v>
      </c>
      <c r="G73" s="12">
        <f t="shared" si="20"/>
        <v>4.1146801168041201E-3</v>
      </c>
    </row>
    <row r="74" spans="3:7" x14ac:dyDescent="0.25">
      <c r="C74">
        <v>34</v>
      </c>
      <c r="D74" s="2">
        <f t="shared" ref="D74" si="53">$W$20</f>
        <v>0.20081875500799953</v>
      </c>
      <c r="E74" s="11">
        <f t="shared" si="22"/>
        <v>6.0145076823017636</v>
      </c>
      <c r="F74">
        <f t="shared" si="19"/>
        <v>6.0145076823017662</v>
      </c>
      <c r="G74" s="12">
        <f t="shared" si="20"/>
        <v>4.4301801574566334E-16</v>
      </c>
    </row>
    <row r="75" spans="3:7" x14ac:dyDescent="0.25">
      <c r="C75">
        <v>35</v>
      </c>
      <c r="D75" s="2">
        <f t="shared" ref="D75" si="54">$K$20</f>
        <v>0.15297581453916315</v>
      </c>
      <c r="E75" s="11">
        <f t="shared" si="22"/>
        <v>6.1674834968409264</v>
      </c>
      <c r="F75">
        <f t="shared" si="19"/>
        <v>6.1914049670753473</v>
      </c>
      <c r="G75" s="12">
        <f t="shared" si="20"/>
        <v>3.8786435742671605E-3</v>
      </c>
    </row>
    <row r="76" spans="3:7" x14ac:dyDescent="0.25">
      <c r="C76">
        <v>36</v>
      </c>
      <c r="D76" s="2">
        <f t="shared" ref="D76" si="55">$W$20</f>
        <v>0.20081875500799953</v>
      </c>
      <c r="E76" s="11">
        <f t="shared" si="22"/>
        <v>6.3683022518489256</v>
      </c>
      <c r="F76">
        <f t="shared" si="19"/>
        <v>6.3683022518489292</v>
      </c>
      <c r="G76" s="12">
        <f t="shared" si="20"/>
        <v>5.5787453834639086E-16</v>
      </c>
    </row>
    <row r="77" spans="3:7" x14ac:dyDescent="0.25">
      <c r="C77">
        <v>37</v>
      </c>
      <c r="D77" s="2">
        <f t="shared" ref="D77" si="56">$K$20</f>
        <v>0.15297581453916315</v>
      </c>
      <c r="E77" s="11">
        <f t="shared" si="22"/>
        <v>6.5212780663880885</v>
      </c>
      <c r="F77">
        <f t="shared" si="19"/>
        <v>6.5451995366225102</v>
      </c>
      <c r="G77" s="12">
        <f t="shared" si="20"/>
        <v>3.6682180994117588E-3</v>
      </c>
    </row>
    <row r="78" spans="3:7" x14ac:dyDescent="0.25">
      <c r="C78">
        <v>38</v>
      </c>
      <c r="D78" s="2">
        <f t="shared" ref="D78" si="57">$W$20</f>
        <v>0.20081875500799953</v>
      </c>
      <c r="E78" s="11">
        <f t="shared" si="22"/>
        <v>6.7220968213960877</v>
      </c>
      <c r="F78">
        <f t="shared" si="19"/>
        <v>6.7220968213960912</v>
      </c>
      <c r="G78" s="12">
        <f t="shared" si="20"/>
        <v>5.2851272053868618E-16</v>
      </c>
    </row>
    <row r="79" spans="3:7" x14ac:dyDescent="0.25">
      <c r="C79">
        <v>39</v>
      </c>
      <c r="D79" s="2">
        <f t="shared" ref="D79" si="58">$K$20</f>
        <v>0.15297581453916315</v>
      </c>
      <c r="E79" s="11">
        <f t="shared" si="22"/>
        <v>6.8750726359352505</v>
      </c>
      <c r="F79">
        <f t="shared" si="19"/>
        <v>6.8989941061696731</v>
      </c>
      <c r="G79" s="12">
        <f t="shared" si="20"/>
        <v>3.4794498183754003E-3</v>
      </c>
    </row>
    <row r="80" spans="3:7" x14ac:dyDescent="0.25">
      <c r="C80">
        <v>40</v>
      </c>
      <c r="D80" s="2">
        <f t="shared" ref="D80" si="59">$W$20</f>
        <v>0.20081875500799953</v>
      </c>
      <c r="E80" s="11">
        <f t="shared" si="22"/>
        <v>7.0758913909432497</v>
      </c>
      <c r="F80">
        <f t="shared" si="19"/>
        <v>7.0758913909432541</v>
      </c>
      <c r="G80" s="12">
        <f t="shared" si="20"/>
        <v>6.2760885563968984E-16</v>
      </c>
    </row>
    <row r="81" spans="3:7" x14ac:dyDescent="0.25">
      <c r="C81">
        <v>41</v>
      </c>
      <c r="D81" s="2">
        <f t="shared" ref="D81" si="60">$K$20</f>
        <v>0.15297581453916315</v>
      </c>
      <c r="E81" s="11">
        <f t="shared" si="22"/>
        <v>7.2288672054824126</v>
      </c>
      <c r="F81">
        <f t="shared" si="19"/>
        <v>7.2527886757168352</v>
      </c>
      <c r="G81" s="12">
        <f t="shared" si="20"/>
        <v>3.3091588978533758E-3</v>
      </c>
    </row>
    <row r="82" spans="3:7" x14ac:dyDescent="0.25">
      <c r="C82">
        <v>42</v>
      </c>
      <c r="D82" s="2">
        <f t="shared" ref="D82" si="61">$W$20</f>
        <v>0.20081875500799953</v>
      </c>
      <c r="E82" s="11">
        <f t="shared" si="22"/>
        <v>7.4296859604904117</v>
      </c>
      <c r="F82">
        <f t="shared" si="19"/>
        <v>7.4296859604904171</v>
      </c>
      <c r="G82" s="12">
        <f t="shared" si="20"/>
        <v>7.1726726358821697E-16</v>
      </c>
    </row>
    <row r="83" spans="3:7" x14ac:dyDescent="0.25">
      <c r="C83">
        <v>43</v>
      </c>
      <c r="D83" s="2">
        <f t="shared" ref="D83" si="62">$K$20</f>
        <v>0.15297581453916315</v>
      </c>
      <c r="E83" s="11">
        <f t="shared" si="22"/>
        <v>7.5826617750295746</v>
      </c>
      <c r="F83">
        <f t="shared" si="19"/>
        <v>7.6065832452639981</v>
      </c>
      <c r="G83" s="12">
        <f t="shared" si="20"/>
        <v>3.154758967780833E-3</v>
      </c>
    </row>
    <row r="84" spans="3:7" x14ac:dyDescent="0.25">
      <c r="C84">
        <v>44</v>
      </c>
      <c r="D84" s="2">
        <f t="shared" ref="D84" si="63">$W$20</f>
        <v>0.20081875500799953</v>
      </c>
      <c r="E84" s="11">
        <f t="shared" si="22"/>
        <v>7.7834805300375738</v>
      </c>
      <c r="F84">
        <f t="shared" si="19"/>
        <v>7.7834805300375791</v>
      </c>
      <c r="G84" s="12">
        <f t="shared" si="20"/>
        <v>6.8466420615238901E-16</v>
      </c>
    </row>
    <row r="85" spans="3:7" x14ac:dyDescent="0.25">
      <c r="C85">
        <v>45</v>
      </c>
      <c r="D85" s="2">
        <f t="shared" ref="D85" si="64">$K$20</f>
        <v>0.15297581453916315</v>
      </c>
      <c r="E85" s="11">
        <f t="shared" si="22"/>
        <v>7.9364563445767367</v>
      </c>
      <c r="F85">
        <f t="shared" si="19"/>
        <v>7.960377814811161</v>
      </c>
      <c r="G85" s="12">
        <f t="shared" si="20"/>
        <v>3.0141248431071839E-3</v>
      </c>
    </row>
    <row r="86" spans="3:7" x14ac:dyDescent="0.25">
      <c r="C86">
        <v>46</v>
      </c>
      <c r="D86" s="2">
        <f t="shared" ref="D86" si="65">$W$20</f>
        <v>0.20081875500799953</v>
      </c>
      <c r="E86" s="11">
        <f t="shared" si="22"/>
        <v>8.1372750995847358</v>
      </c>
      <c r="F86">
        <f t="shared" si="19"/>
        <v>8.1372750995847429</v>
      </c>
      <c r="G86" s="12">
        <f t="shared" si="20"/>
        <v>8.7319492958565554E-16</v>
      </c>
    </row>
    <row r="87" spans="3:7" x14ac:dyDescent="0.25">
      <c r="C87">
        <v>47</v>
      </c>
      <c r="D87" s="2">
        <f t="shared" ref="D87" si="66">$K$20</f>
        <v>0.15297581453916315</v>
      </c>
      <c r="E87" s="11">
        <f t="shared" si="22"/>
        <v>8.2902509141238987</v>
      </c>
      <c r="F87">
        <f t="shared" si="19"/>
        <v>8.314172384358324</v>
      </c>
      <c r="G87" s="12">
        <f t="shared" si="20"/>
        <v>2.885494116187826E-3</v>
      </c>
    </row>
    <row r="88" spans="3:7" x14ac:dyDescent="0.25">
      <c r="C88">
        <v>48</v>
      </c>
      <c r="D88" s="2">
        <f t="shared" ref="D88" si="67">$W$20</f>
        <v>0.20081875500799953</v>
      </c>
      <c r="E88" s="11">
        <f t="shared" si="22"/>
        <v>8.4910696691318979</v>
      </c>
      <c r="F88">
        <f t="shared" si="19"/>
        <v>8.491069669131905</v>
      </c>
      <c r="G88" s="12">
        <f t="shared" si="20"/>
        <v>8.3681180751958658E-16</v>
      </c>
    </row>
    <row r="89" spans="3:7" x14ac:dyDescent="0.25">
      <c r="C89">
        <v>49</v>
      </c>
      <c r="D89" s="2">
        <f t="shared" ref="D89" si="68">$K$20</f>
        <v>0.15297581453916315</v>
      </c>
      <c r="E89" s="11">
        <f t="shared" si="22"/>
        <v>8.6440454836710607</v>
      </c>
      <c r="F89">
        <f t="shared" si="19"/>
        <v>8.667966953905486</v>
      </c>
      <c r="G89" s="12">
        <f t="shared" si="20"/>
        <v>2.7673929156913678E-3</v>
      </c>
    </row>
    <row r="90" spans="3:7" x14ac:dyDescent="0.25">
      <c r="C90">
        <v>50</v>
      </c>
      <c r="D90" s="2">
        <f t="shared" ref="D90" si="69">$W$20</f>
        <v>0.20081875500799953</v>
      </c>
      <c r="E90" s="11">
        <f t="shared" si="22"/>
        <v>8.8448642386790599</v>
      </c>
      <c r="F90">
        <f t="shared" si="19"/>
        <v>8.844864238679067</v>
      </c>
      <c r="G90" s="12">
        <f t="shared" si="20"/>
        <v>8.0333933521880317E-16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4.3</v>
      </c>
      <c r="E10" s="3">
        <v>1.42</v>
      </c>
      <c r="F10" s="3">
        <f>D10-E10</f>
        <v>2.88</v>
      </c>
      <c r="G10" s="3">
        <f>AVERAGE(F10)</f>
        <v>2.88</v>
      </c>
      <c r="H10" s="3">
        <f>G10-$F$20</f>
        <v>-0.19399999999999951</v>
      </c>
      <c r="J10" s="2">
        <f>F10*$C$4/1000</f>
        <v>0.13633736945409242</v>
      </c>
      <c r="K10" s="2">
        <f>F10*$C$5/1000</f>
        <v>0.13468980307942216</v>
      </c>
      <c r="L10" s="2">
        <f>F10*$C$6/1000</f>
        <v>0.13307192222518757</v>
      </c>
      <c r="O10" s="4">
        <v>1</v>
      </c>
      <c r="P10" s="3">
        <v>4.8499999999999996</v>
      </c>
      <c r="Q10" s="3">
        <v>0.92</v>
      </c>
      <c r="R10" s="3">
        <f>P10-Q10</f>
        <v>3.9299999999999997</v>
      </c>
      <c r="S10" s="3">
        <f>AVERAGE(R10)</f>
        <v>3.9299999999999997</v>
      </c>
      <c r="T10" s="3">
        <f>S10-$R$20</f>
        <v>0.32200000000000006</v>
      </c>
      <c r="V10" s="2">
        <f>R10*$C$4/1000</f>
        <v>0.1860437020675636</v>
      </c>
      <c r="W10" s="2">
        <f>R10*$C$5/1000</f>
        <v>0.18379546045212811</v>
      </c>
      <c r="X10" s="2">
        <f>R10*$C$6/1000</f>
        <v>0.1815877272031205</v>
      </c>
      <c r="Z10" s="2">
        <f>AVERAGE(W10,K10)</f>
        <v>0.15924263176577513</v>
      </c>
    </row>
    <row r="11" spans="1:26" x14ac:dyDescent="0.25">
      <c r="C11">
        <v>2</v>
      </c>
      <c r="D11" s="3">
        <v>4.66</v>
      </c>
      <c r="E11" s="3">
        <v>1.41</v>
      </c>
      <c r="F11" s="3">
        <f>D11-E11</f>
        <v>3.25</v>
      </c>
      <c r="G11" s="3">
        <f>AVERAGE(F10:F11)</f>
        <v>3.0649999999999999</v>
      </c>
      <c r="H11" s="3">
        <f>G11-$F$20</f>
        <v>-8.9999999999994529E-3</v>
      </c>
      <c r="I11" s="3">
        <f>STDEVA(F10:F11)</f>
        <v>0.26162950903902266</v>
      </c>
      <c r="J11" s="2">
        <f>F11*$C$4/1000</f>
        <v>0.15385293427979177</v>
      </c>
      <c r="K11" s="2">
        <f>F11*$C$5/1000</f>
        <v>0.15199370139170901</v>
      </c>
      <c r="L11" s="2">
        <f>F11*$C$6/1000</f>
        <v>0.15016796778884012</v>
      </c>
      <c r="O11" s="4">
        <v>2</v>
      </c>
      <c r="P11" s="3">
        <v>4.74</v>
      </c>
      <c r="Q11" s="3">
        <v>0.86</v>
      </c>
      <c r="R11" s="3">
        <f>P11-Q11</f>
        <v>3.8800000000000003</v>
      </c>
      <c r="S11" s="3">
        <f>AVERAGE(R10:R11)</f>
        <v>3.9050000000000002</v>
      </c>
      <c r="T11" s="3">
        <f>S11-$R$20</f>
        <v>0.2970000000000006</v>
      </c>
      <c r="U11" s="3">
        <f>STDEVA(R10:R11)</f>
        <v>3.5355339059326939E-2</v>
      </c>
      <c r="V11" s="2">
        <f>R11*$C$4/1000</f>
        <v>0.18367673384787453</v>
      </c>
      <c r="W11" s="2">
        <f>R11*$C$5/1000</f>
        <v>0.18145709581533262</v>
      </c>
      <c r="X11" s="2">
        <f>R11*$C$6/1000</f>
        <v>0.17927745077559992</v>
      </c>
      <c r="Z11" s="2">
        <f>AVERAGE(W11,K11)</f>
        <v>0.16672539860352081</v>
      </c>
    </row>
    <row r="12" spans="1:26" x14ac:dyDescent="0.25">
      <c r="C12">
        <v>3</v>
      </c>
      <c r="D12" s="3">
        <v>4.1399999999999997</v>
      </c>
      <c r="E12" s="3">
        <v>0.62</v>
      </c>
      <c r="F12" s="3">
        <f>D12-E12</f>
        <v>3.5199999999999996</v>
      </c>
      <c r="G12" s="3">
        <f>AVERAGE(F10:F12)</f>
        <v>3.2166666666666663</v>
      </c>
      <c r="H12" s="3">
        <f>G12-$F$20</f>
        <v>0.14266666666666694</v>
      </c>
      <c r="I12" s="3">
        <f>STDEVA(F10:F12)</f>
        <v>0.32129944496269092</v>
      </c>
      <c r="J12" s="2">
        <f>F12*$C$4/1000</f>
        <v>0.16663456266611293</v>
      </c>
      <c r="K12" s="2">
        <f>F12*$C$5/1000</f>
        <v>0.1646208704304048</v>
      </c>
      <c r="L12" s="2">
        <f>F12*$C$6/1000</f>
        <v>0.16264346049745143</v>
      </c>
      <c r="O12" s="4">
        <v>3</v>
      </c>
      <c r="P12" s="3">
        <v>4.34</v>
      </c>
      <c r="Q12" s="3">
        <v>0.36</v>
      </c>
      <c r="R12" s="3">
        <f>P12-Q12</f>
        <v>3.98</v>
      </c>
      <c r="S12" s="3">
        <f>AVERAGE(R10:R12)</f>
        <v>3.93</v>
      </c>
      <c r="T12" s="3">
        <f>S12-$R$20</f>
        <v>0.32200000000000051</v>
      </c>
      <c r="U12" s="3">
        <f>STDEVA(R10:R12)</f>
        <v>4.9999999999999822E-2</v>
      </c>
      <c r="V12" s="2">
        <f>R12*$C$4/1000</f>
        <v>0.18841067028725272</v>
      </c>
      <c r="W12" s="2">
        <f>R12*$C$5/1000</f>
        <v>0.18613382508892365</v>
      </c>
      <c r="X12" s="2">
        <f>R12*$C$6/1000</f>
        <v>0.18389800363064115</v>
      </c>
      <c r="Z12" s="2">
        <f>AVERAGE(W12,K12)</f>
        <v>0.17537734775966424</v>
      </c>
    </row>
    <row r="13" spans="1:26" x14ac:dyDescent="0.25">
      <c r="C13">
        <v>4</v>
      </c>
      <c r="D13" s="3">
        <v>4.47</v>
      </c>
      <c r="E13" s="3">
        <v>1.32</v>
      </c>
      <c r="F13" s="3">
        <f>D13-E13</f>
        <v>3.1499999999999995</v>
      </c>
      <c r="G13" s="3">
        <f>AVERAGE(F10:F13)</f>
        <v>3.1999999999999993</v>
      </c>
      <c r="H13" s="3">
        <f>G13-$F$20</f>
        <v>0.12599999999999989</v>
      </c>
      <c r="I13" s="3">
        <f>STDEVA(F10:F13)</f>
        <v>0.26444911293731593</v>
      </c>
      <c r="J13" s="2">
        <f>F13*$C$4/1000</f>
        <v>0.14911899784041355</v>
      </c>
      <c r="K13" s="2">
        <f>F13*$C$5/1000</f>
        <v>0.14731697211811795</v>
      </c>
      <c r="L13" s="2">
        <f>F13*$C$6/1000</f>
        <v>0.14554741493379889</v>
      </c>
      <c r="O13" s="4">
        <v>4</v>
      </c>
      <c r="P13" s="3">
        <v>4.5999999999999996</v>
      </c>
      <c r="Q13" s="3">
        <v>1.24</v>
      </c>
      <c r="R13" s="3">
        <f>P13-Q13</f>
        <v>3.3599999999999994</v>
      </c>
      <c r="S13" s="3">
        <f>AVERAGE(R10:R13)</f>
        <v>3.7875000000000001</v>
      </c>
      <c r="T13" s="3">
        <f>S13-$R$20</f>
        <v>0.17950000000000044</v>
      </c>
      <c r="U13" s="3">
        <f>STDEVA(R10:R13)</f>
        <v>0.28790912918257183</v>
      </c>
      <c r="V13" s="2">
        <f>R13*$C$4/1000</f>
        <v>0.1590602643631078</v>
      </c>
      <c r="W13" s="2">
        <f>R13*$C$5/1000</f>
        <v>0.15713810359265915</v>
      </c>
      <c r="X13" s="2">
        <f>R13*$C$6/1000</f>
        <v>0.15525057592938546</v>
      </c>
      <c r="Z13" s="2">
        <f>AVERAGE(W13,K13)</f>
        <v>0.15222753785538856</v>
      </c>
    </row>
    <row r="14" spans="1:26" x14ac:dyDescent="0.25">
      <c r="C14">
        <v>5</v>
      </c>
      <c r="D14" s="3">
        <v>4.7</v>
      </c>
      <c r="E14" s="3">
        <v>1.39</v>
      </c>
      <c r="F14" s="3">
        <f>D14-E14</f>
        <v>3.3100000000000005</v>
      </c>
      <c r="G14" s="3">
        <f>AVERAGE(F10:F14)</f>
        <v>3.222</v>
      </c>
      <c r="H14" s="3">
        <f>G14-$F$20</f>
        <v>0.14800000000000058</v>
      </c>
      <c r="I14" s="3">
        <f>STDEVA(F10:F14)</f>
        <v>0.23424346308915431</v>
      </c>
      <c r="J14" s="2">
        <f>F14*$C$4/1000</f>
        <v>0.15669329614341873</v>
      </c>
      <c r="K14" s="2">
        <f>F14*$C$5/1000</f>
        <v>0.15479973895586366</v>
      </c>
      <c r="L14" s="2">
        <f>F14*$C$6/1000</f>
        <v>0.15294029950186491</v>
      </c>
      <c r="O14" s="4">
        <v>5</v>
      </c>
      <c r="P14" s="3">
        <v>4.59</v>
      </c>
      <c r="Q14" s="3">
        <v>1.24</v>
      </c>
      <c r="R14" s="3">
        <f>P14-Q14</f>
        <v>3.3499999999999996</v>
      </c>
      <c r="S14" s="3">
        <f>AVERAGE(R10:R14)</f>
        <v>3.7</v>
      </c>
      <c r="T14" s="3">
        <f>S14-$R$20</f>
        <v>9.2000000000000526E-2</v>
      </c>
      <c r="U14" s="3">
        <f>STDEVA(R10:R14)</f>
        <v>0.31693847983480983</v>
      </c>
      <c r="V14" s="2">
        <f>R14*$C$4/1000</f>
        <v>0.15858687071916999</v>
      </c>
      <c r="W14" s="2">
        <f>R14*$C$5/1000</f>
        <v>0.15667043066530004</v>
      </c>
      <c r="X14" s="2">
        <f>R14*$C$6/1000</f>
        <v>0.15478852064388135</v>
      </c>
      <c r="Z14" s="2">
        <f>AVERAGE(W14,K14)</f>
        <v>0.15573508481058185</v>
      </c>
    </row>
    <row r="15" spans="1:26" x14ac:dyDescent="0.25">
      <c r="C15">
        <v>6</v>
      </c>
      <c r="D15" s="3">
        <v>4.4400000000000004</v>
      </c>
      <c r="E15" s="3">
        <v>1.29</v>
      </c>
      <c r="F15" s="3">
        <f>D15-E15</f>
        <v>3.1500000000000004</v>
      </c>
      <c r="G15" s="3">
        <f>AVERAGE(F10:F15)</f>
        <v>3.2099999999999995</v>
      </c>
      <c r="H15" s="3">
        <f>G15-$F$20</f>
        <v>0.13600000000000012</v>
      </c>
      <c r="I15" s="3">
        <f>STDEVA(F10:F15)</f>
        <v>0.21156559266572622</v>
      </c>
      <c r="J15" s="2">
        <f>F15*$C$4/1000</f>
        <v>0.1491189978404136</v>
      </c>
      <c r="K15" s="2">
        <f>F15*$C$5/1000</f>
        <v>0.14731697211811798</v>
      </c>
      <c r="L15" s="2">
        <f>F15*$C$6/1000</f>
        <v>0.14554741493379891</v>
      </c>
      <c r="O15" s="4">
        <v>6</v>
      </c>
      <c r="P15" s="3">
        <v>4.75</v>
      </c>
      <c r="Q15" s="3">
        <v>1.32</v>
      </c>
      <c r="R15" s="3">
        <f>P15-Q15</f>
        <v>3.4299999999999997</v>
      </c>
      <c r="S15" s="3">
        <f>AVERAGE(R10:R15)</f>
        <v>3.6549999999999998</v>
      </c>
      <c r="T15" s="3">
        <f>S15-$R$20</f>
        <v>4.7000000000000153E-2</v>
      </c>
      <c r="U15" s="3">
        <f>STDEVA(R10:R15)</f>
        <v>0.30415456596934415</v>
      </c>
      <c r="V15" s="2">
        <f>R15*$C$4/1000</f>
        <v>0.16237401987067254</v>
      </c>
      <c r="W15" s="2">
        <f>R15*$C$5/1000</f>
        <v>0.16041181408417288</v>
      </c>
      <c r="X15" s="2">
        <f>R15*$C$6/1000</f>
        <v>0.15848496292791434</v>
      </c>
      <c r="Z15" s="2">
        <f>AVERAGE(W15,K15)</f>
        <v>0.15386439310114541</v>
      </c>
    </row>
    <row r="16" spans="1:26" x14ac:dyDescent="0.25">
      <c r="C16">
        <v>7</v>
      </c>
      <c r="D16" s="3">
        <v>4.4400000000000004</v>
      </c>
      <c r="E16" s="3">
        <v>1.53</v>
      </c>
      <c r="F16" s="3">
        <f>D16-E16</f>
        <v>2.91</v>
      </c>
      <c r="G16" s="3">
        <f>AVERAGE(F10:F16)</f>
        <v>3.1671428571428568</v>
      </c>
      <c r="H16" s="3">
        <f>G16-$F$20</f>
        <v>9.3142857142857416E-2</v>
      </c>
      <c r="I16" s="3">
        <f>STDEVA(F10:F16)</f>
        <v>0.22395790420778375</v>
      </c>
      <c r="J16" s="2">
        <f>F16*$C$4/1000</f>
        <v>0.1377575503859059</v>
      </c>
      <c r="K16" s="2">
        <f>F16*$C$5/1000</f>
        <v>0.13609282186149946</v>
      </c>
      <c r="L16" s="2">
        <f>F16*$C$6/1000</f>
        <v>0.13445808808169993</v>
      </c>
      <c r="O16" s="4">
        <v>7</v>
      </c>
      <c r="P16" s="3">
        <v>4.8499999999999996</v>
      </c>
      <c r="Q16" s="3">
        <v>1.2</v>
      </c>
      <c r="R16" s="3">
        <f>P16-Q16</f>
        <v>3.6499999999999995</v>
      </c>
      <c r="S16" s="3">
        <f>AVERAGE(R10:R16)</f>
        <v>3.6542857142857139</v>
      </c>
      <c r="T16" s="3">
        <f>S16-$R$20</f>
        <v>4.6285714285714263E-2</v>
      </c>
      <c r="U16" s="3">
        <f>STDEVA(R10:R16)</f>
        <v>0.27766029261534358</v>
      </c>
      <c r="V16" s="2">
        <f>R16*$C$4/1000</f>
        <v>0.1727886800373046</v>
      </c>
      <c r="W16" s="2">
        <f>R16*$C$5/1000</f>
        <v>0.17070061848607318</v>
      </c>
      <c r="X16" s="2">
        <f>R16*$C$6/1000</f>
        <v>0.16865017920900505</v>
      </c>
      <c r="Z16" s="2">
        <f>AVERAGE(W16,K16)</f>
        <v>0.15339672017378631</v>
      </c>
    </row>
    <row r="17" spans="3:26" x14ac:dyDescent="0.25">
      <c r="C17">
        <v>8</v>
      </c>
      <c r="D17" s="3">
        <v>4.45</v>
      </c>
      <c r="E17" s="3">
        <v>1.52</v>
      </c>
      <c r="F17" s="3">
        <f>D17-E17</f>
        <v>2.93</v>
      </c>
      <c r="G17" s="3">
        <f>AVERAGE(F10:F17)</f>
        <v>3.1374999999999997</v>
      </c>
      <c r="H17" s="3">
        <f>G17-$F$20</f>
        <v>6.3500000000000334E-2</v>
      </c>
      <c r="I17" s="3">
        <f>STDEVA(F10:F17)</f>
        <v>0.2236547083596242</v>
      </c>
      <c r="J17" s="2">
        <f>F17*$C$4/1000</f>
        <v>0.13870433767378154</v>
      </c>
      <c r="K17" s="2">
        <f>F17*$C$5/1000</f>
        <v>0.13702816771621767</v>
      </c>
      <c r="L17" s="2">
        <f>F17*$C$6/1000</f>
        <v>0.13538219865270817</v>
      </c>
      <c r="O17" s="4">
        <v>8</v>
      </c>
      <c r="P17" s="3">
        <v>4.79</v>
      </c>
      <c r="Q17" s="3">
        <v>1.4</v>
      </c>
      <c r="R17" s="3">
        <f>P17-Q17</f>
        <v>3.39</v>
      </c>
      <c r="S17" s="3">
        <f>AVERAGE(R10:R17)</f>
        <v>3.6212499999999999</v>
      </c>
      <c r="T17" s="3">
        <f>S17-$R$20</f>
        <v>1.3250000000000206E-2</v>
      </c>
      <c r="U17" s="3">
        <f>STDEVA(R10:R17)</f>
        <v>0.2735187379321572</v>
      </c>
      <c r="V17" s="2">
        <f>R17*$C$4/1000</f>
        <v>0.16048044529492128</v>
      </c>
      <c r="W17" s="2">
        <f>R17*$C$5/1000</f>
        <v>0.1585411223747365</v>
      </c>
      <c r="X17" s="2">
        <f>R17*$C$6/1000</f>
        <v>0.15663674178589787</v>
      </c>
      <c r="Z17" s="2">
        <f>AVERAGE(W17,K17)</f>
        <v>0.14778464504547709</v>
      </c>
    </row>
    <row r="18" spans="3:26" x14ac:dyDescent="0.25">
      <c r="C18">
        <v>9</v>
      </c>
      <c r="D18" s="3">
        <v>4.8600000000000003</v>
      </c>
      <c r="E18" s="3">
        <v>2.0699999999999998</v>
      </c>
      <c r="F18" s="3">
        <f>D18-E18</f>
        <v>2.7900000000000005</v>
      </c>
      <c r="G18" s="3">
        <f>AVERAGE(F10:F18)</f>
        <v>3.0988888888888884</v>
      </c>
      <c r="H18" s="3">
        <f>G18-$F$20</f>
        <v>2.488888888888896E-2</v>
      </c>
      <c r="I18" s="3">
        <f>STDEVA(F10:F18)</f>
        <v>0.23913617691832209</v>
      </c>
      <c r="J18" s="2">
        <f>F18*$C$4/1000</f>
        <v>0.13207682665865206</v>
      </c>
      <c r="K18" s="2">
        <f>F18*$C$5/1000</f>
        <v>0.13048074673319021</v>
      </c>
      <c r="L18" s="2">
        <f>F18*$C$6/1000</f>
        <v>0.12891342465565045</v>
      </c>
      <c r="O18" s="4">
        <v>9</v>
      </c>
      <c r="P18" s="3">
        <v>4.58</v>
      </c>
      <c r="Q18" s="3">
        <v>0.95</v>
      </c>
      <c r="R18" s="3">
        <f>P18-Q18</f>
        <v>3.63</v>
      </c>
      <c r="S18" s="3">
        <f>AVERAGE(R10:R18)</f>
        <v>3.6222222222222222</v>
      </c>
      <c r="T18" s="3">
        <f>S18-$R$20</f>
        <v>1.422222222222258E-2</v>
      </c>
      <c r="U18" s="3">
        <f>STDEVA(R10:R18)</f>
        <v>0.25586997566038205</v>
      </c>
      <c r="V18" s="2">
        <f>R18*$C$4/1000</f>
        <v>0.17184189274942899</v>
      </c>
      <c r="W18" s="2">
        <f>R18*$C$5/1000</f>
        <v>0.16976527263135496</v>
      </c>
      <c r="X18" s="2">
        <f>R18*$C$6/1000</f>
        <v>0.1677260686379968</v>
      </c>
      <c r="Z18" s="2">
        <f>AVERAGE(W18,K18)</f>
        <v>0.1501230096822726</v>
      </c>
    </row>
    <row r="19" spans="3:26" x14ac:dyDescent="0.25">
      <c r="C19" s="5">
        <v>10</v>
      </c>
      <c r="D19" s="6">
        <v>4.38</v>
      </c>
      <c r="E19" s="6">
        <v>1.53</v>
      </c>
      <c r="F19" s="6">
        <f>D19-E19</f>
        <v>2.8499999999999996</v>
      </c>
      <c r="G19" s="6">
        <f>AVERAGE(F10:F19)</f>
        <v>3.0739999999999994</v>
      </c>
      <c r="H19" s="6">
        <f>G19-$F$20</f>
        <v>0</v>
      </c>
      <c r="I19" s="6">
        <f>STDEVA(F10:F19)</f>
        <v>0.23880256838373123</v>
      </c>
      <c r="J19" s="7">
        <f>F19*$C$4/1000</f>
        <v>0.13491718852227894</v>
      </c>
      <c r="K19" s="7">
        <f>F19*$C$5/1000</f>
        <v>0.13328678429734481</v>
      </c>
      <c r="L19" s="7">
        <f>F19*$C$6/1000</f>
        <v>0.13168575636867516</v>
      </c>
      <c r="O19" s="8">
        <v>10</v>
      </c>
      <c r="P19" s="6">
        <v>4.66</v>
      </c>
      <c r="Q19" s="6">
        <v>1.18</v>
      </c>
      <c r="R19" s="6">
        <f>P19-Q19</f>
        <v>3.4800000000000004</v>
      </c>
      <c r="S19" s="6">
        <f>AVERAGE(R10:R19)</f>
        <v>3.6079999999999997</v>
      </c>
      <c r="T19" s="6">
        <f>S19-$R$20</f>
        <v>0</v>
      </c>
      <c r="U19" s="6">
        <f>STDEVA(R10:R19)</f>
        <v>0.24539310865991698</v>
      </c>
      <c r="V19" s="7">
        <f>R19*$C$4/1000</f>
        <v>0.1647409880903617</v>
      </c>
      <c r="W19" s="7">
        <f>R19*$C$5/1000</f>
        <v>0.16275017872096845</v>
      </c>
      <c r="X19" s="7">
        <f>R19*$C$6/1000</f>
        <v>0.16079523935543497</v>
      </c>
      <c r="Z19" s="2">
        <f>AVERAGE(W19,K19)</f>
        <v>0.14801848150915664</v>
      </c>
    </row>
    <row r="20" spans="3:26" x14ac:dyDescent="0.25">
      <c r="F20" s="9">
        <f>AVERAGE(F10:F19)</f>
        <v>3.0739999999999994</v>
      </c>
      <c r="G20" s="9">
        <f>F20*46.7672</f>
        <v>143.76237279999998</v>
      </c>
      <c r="J20" s="2">
        <f>F20*$C$4/1000</f>
        <v>0.14552120614648612</v>
      </c>
      <c r="K20" s="2">
        <f>F20*$C$5/1000</f>
        <v>0.14376265787018874</v>
      </c>
      <c r="L20" s="2">
        <f>F20*$C$6/1000</f>
        <v>0.14203579476396752</v>
      </c>
      <c r="M20" s="2"/>
      <c r="N20" s="2"/>
      <c r="O20" s="2"/>
      <c r="P20" s="2"/>
      <c r="Q20" s="2"/>
      <c r="R20" s="15">
        <f>AVERAGE(R10:R19)</f>
        <v>3.6079999999999997</v>
      </c>
      <c r="S20" s="15">
        <f>R20*46.7672</f>
        <v>168.73605759999998</v>
      </c>
      <c r="T20" s="2"/>
      <c r="U20" s="2"/>
      <c r="V20" s="2">
        <f>R20*$C$4/1000</f>
        <v>0.17080042673276577</v>
      </c>
      <c r="W20" s="2">
        <f>R20*$C$5/1000</f>
        <v>0.16873639219116496</v>
      </c>
      <c r="X20" s="2">
        <f>R20*$C$6/1000</f>
        <v>0.16670954700988772</v>
      </c>
    </row>
    <row r="21" spans="3:26" x14ac:dyDescent="0.25">
      <c r="F21" s="3">
        <f>STDEVA(F10:F19)</f>
        <v>0.23880256838373123</v>
      </c>
      <c r="J21" s="2">
        <f>STDEVA(J10:J19)</f>
        <v>1.1304761802888513E-2</v>
      </c>
      <c r="K21" s="2">
        <f>STDEVA(K10:K19)</f>
        <v>1.116814962168923E-2</v>
      </c>
      <c r="L21" s="2">
        <f>STDEVA(L10:L19)</f>
        <v>1.1033998891366295E-2</v>
      </c>
      <c r="M21" s="2"/>
      <c r="N21" s="2"/>
      <c r="O21" s="2"/>
      <c r="P21" s="2"/>
      <c r="Q21" s="2"/>
      <c r="R21" s="2">
        <f>STDEVA(R10:R19)</f>
        <v>0.24539310865991698</v>
      </c>
      <c r="S21" s="2"/>
      <c r="T21" s="2"/>
      <c r="U21" s="2"/>
      <c r="V21" s="2">
        <f>STDEVA(V10:V19)</f>
        <v>1.1616753790574775E-2</v>
      </c>
      <c r="W21" s="2">
        <f>STDEVA(W10:W19)</f>
        <v>1.1476371348073418E-2</v>
      </c>
      <c r="X21" s="2">
        <f>STDEVA(X10:X19)</f>
        <v>1.1338518288260234E-2</v>
      </c>
      <c r="Z21" s="2">
        <f>STDEVA(Z10:Z19)</f>
        <v>8.7672563665778577E-3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0.14376265787018874</v>
      </c>
      <c r="E41" s="11">
        <f>$K$20</f>
        <v>0.14376265787018874</v>
      </c>
      <c r="F41">
        <f>C41*AVERAGE($K$20,$W$20)</f>
        <v>0.15624952503067685</v>
      </c>
      <c r="G41" s="14">
        <f>(F41-E41)/E41</f>
        <v>8.6857514638907077E-2</v>
      </c>
    </row>
    <row r="42" spans="3:7" x14ac:dyDescent="0.25">
      <c r="C42">
        <v>2</v>
      </c>
      <c r="D42" s="2">
        <f>$W$20</f>
        <v>0.16873639219116496</v>
      </c>
      <c r="E42" s="11">
        <f>SUM(D42,E41)</f>
        <v>0.3124990500613537</v>
      </c>
      <c r="F42">
        <f>C42*AVERAGE($K$20,$W$20)</f>
        <v>0.3124990500613537</v>
      </c>
      <c r="G42" s="14">
        <f>(F42-E42)/E42</f>
        <v>0</v>
      </c>
    </row>
    <row r="43" spans="3:7" x14ac:dyDescent="0.25">
      <c r="C43">
        <v>3</v>
      </c>
      <c r="D43" s="2">
        <f>$K$20</f>
        <v>0.14376265787018874</v>
      </c>
      <c r="E43" s="11">
        <f>SUM(D43,E42)</f>
        <v>0.45626170793154242</v>
      </c>
      <c r="F43">
        <f>C43*AVERAGE($K$20,$W$20)</f>
        <v>0.46874857509203055</v>
      </c>
      <c r="G43" s="14">
        <f>(F43-E43)/E43</f>
        <v>2.7367773677736872E-2</v>
      </c>
    </row>
    <row r="44" spans="3:7" x14ac:dyDescent="0.25">
      <c r="C44">
        <v>4</v>
      </c>
      <c r="D44" s="2">
        <f>$W$20</f>
        <v>0.16873639219116496</v>
      </c>
      <c r="E44" s="11">
        <f>SUM(D44,E43)</f>
        <v>0.6249981001227074</v>
      </c>
      <c r="F44">
        <f>C44*AVERAGE($K$20,$W$20)</f>
        <v>0.6249981001227074</v>
      </c>
      <c r="G44" s="14">
        <f>(F44-E44)/E44</f>
        <v>0</v>
      </c>
    </row>
    <row r="45" spans="3:7" x14ac:dyDescent="0.25">
      <c r="C45">
        <v>5</v>
      </c>
      <c r="D45" s="2">
        <f>$K$20</f>
        <v>0.14376265787018874</v>
      </c>
      <c r="E45" s="11">
        <f>SUM(D45,E44)</f>
        <v>0.76876075799289612</v>
      </c>
      <c r="F45">
        <f>C45*AVERAGE($K$20,$W$20)</f>
        <v>0.7812476251533842</v>
      </c>
      <c r="G45" s="14">
        <f>(F45-E45)/E45</f>
        <v>1.6242851928458434E-2</v>
      </c>
    </row>
    <row r="46" spans="3:7" x14ac:dyDescent="0.25">
      <c r="C46">
        <v>6</v>
      </c>
      <c r="D46" s="2">
        <f>$W$20</f>
        <v>0.16873639219116496</v>
      </c>
      <c r="E46" s="11">
        <f>SUM(D46,E45)</f>
        <v>0.9374971501840611</v>
      </c>
      <c r="F46">
        <f>C46*AVERAGE($K$20,$W$20)</f>
        <v>0.9374971501840611</v>
      </c>
      <c r="G46" s="14">
        <f>(F46-E46)/E46</f>
        <v>0</v>
      </c>
    </row>
    <row r="47" spans="3:7" x14ac:dyDescent="0.25">
      <c r="C47">
        <v>7</v>
      </c>
      <c r="D47" s="2">
        <f>$K$20</f>
        <v>0.14376265787018874</v>
      </c>
      <c r="E47" s="11">
        <f>SUM(D47,E46)</f>
        <v>1.0812598080542499</v>
      </c>
      <c r="F47">
        <f>C47*AVERAGE($K$20,$W$20)</f>
        <v>1.093746675214738</v>
      </c>
      <c r="G47" s="14">
        <f>(F47-E47)/E47</f>
        <v>1.1548442906574382E-2</v>
      </c>
    </row>
    <row r="48" spans="3:7" x14ac:dyDescent="0.25">
      <c r="C48">
        <v>8</v>
      </c>
      <c r="D48" s="2">
        <f>$W$20</f>
        <v>0.16873639219116496</v>
      </c>
      <c r="E48" s="11">
        <f>SUM(D48,E47)</f>
        <v>1.2499962002454148</v>
      </c>
      <c r="F48">
        <f>C48*AVERAGE($K$20,$W$20)</f>
        <v>1.2499962002454148</v>
      </c>
      <c r="G48" s="14">
        <f>(F48-E48)/E48</f>
        <v>0</v>
      </c>
    </row>
    <row r="49" spans="3:7" x14ac:dyDescent="0.25">
      <c r="C49">
        <v>9</v>
      </c>
      <c r="D49" s="2">
        <f>$K$20</f>
        <v>0.14376265787018874</v>
      </c>
      <c r="E49" s="11">
        <f>SUM(D49,E48)</f>
        <v>1.3937588581156035</v>
      </c>
      <c r="F49">
        <f>C49*AVERAGE($K$20,$W$20)</f>
        <v>1.4062457252760916</v>
      </c>
      <c r="G49" s="14">
        <f>(F49-E49)/E49</f>
        <v>8.9591302597141036E-3</v>
      </c>
    </row>
    <row r="50" spans="3:7" x14ac:dyDescent="0.25">
      <c r="C50">
        <v>10</v>
      </c>
      <c r="D50" s="2">
        <f>$W$20</f>
        <v>0.16873639219116496</v>
      </c>
      <c r="E50" s="11">
        <f>SUM(D50,E49)</f>
        <v>1.5624952503067684</v>
      </c>
      <c r="F50">
        <f>C50*AVERAGE($K$20,$W$20)</f>
        <v>1.5624952503067684</v>
      </c>
      <c r="G50" s="14">
        <f>(F50-E50)/E50</f>
        <v>0</v>
      </c>
    </row>
    <row r="51" spans="3:7" x14ac:dyDescent="0.25">
      <c r="C51">
        <v>11</v>
      </c>
      <c r="D51" s="2">
        <f>$K$20</f>
        <v>0.14376265787018874</v>
      </c>
      <c r="E51" s="11">
        <f>SUM(D51,E50)</f>
        <v>1.7062579081769571</v>
      </c>
      <c r="F51">
        <f>C51*AVERAGE($K$20,$W$20)</f>
        <v>1.7187447753374454</v>
      </c>
      <c r="G51" s="14">
        <f>(F51-E51)/E51</f>
        <v>7.3182765047693369E-3</v>
      </c>
    </row>
    <row r="52" spans="3:7" x14ac:dyDescent="0.25">
      <c r="C52">
        <v>12</v>
      </c>
      <c r="D52" s="2">
        <f>$W$20</f>
        <v>0.16873639219116496</v>
      </c>
      <c r="E52" s="11">
        <f>SUM(D52,E51)</f>
        <v>1.874994300368122</v>
      </c>
      <c r="F52">
        <f>C52*AVERAGE($K$20,$W$20)</f>
        <v>1.8749943003681222</v>
      </c>
      <c r="G52" s="14">
        <f>(F52-E52)/E52</f>
        <v>1.1842414927951342E-16</v>
      </c>
    </row>
    <row r="53" spans="3:7" x14ac:dyDescent="0.25">
      <c r="C53">
        <v>13</v>
      </c>
      <c r="D53" s="2">
        <f>$K$20</f>
        <v>0.14376265787018874</v>
      </c>
      <c r="E53" s="11">
        <f>SUM(D53,E52)</f>
        <v>2.0187569582383107</v>
      </c>
      <c r="F53">
        <f>C53*AVERAGE($K$20,$W$20)</f>
        <v>2.031243825398799</v>
      </c>
      <c r="G53" s="14">
        <f>(F53-E53)/E53</f>
        <v>6.1854237131076422E-3</v>
      </c>
    </row>
    <row r="54" spans="3:7" x14ac:dyDescent="0.25">
      <c r="C54">
        <v>14</v>
      </c>
      <c r="D54" s="2">
        <f>$W$20</f>
        <v>0.16873639219116496</v>
      </c>
      <c r="E54" s="11">
        <f>SUM(D54,E53)</f>
        <v>2.1874933504294756</v>
      </c>
      <c r="F54">
        <f>C54*AVERAGE($K$20,$W$20)</f>
        <v>2.187493350429476</v>
      </c>
      <c r="G54" s="14">
        <f>(F54-E54)/E54</f>
        <v>2.0301282733630873E-16</v>
      </c>
    </row>
    <row r="55" spans="3:7" x14ac:dyDescent="0.25">
      <c r="C55">
        <v>15</v>
      </c>
      <c r="D55" s="2">
        <f>$K$20</f>
        <v>0.14376265787018874</v>
      </c>
      <c r="E55" s="11">
        <f>SUM(D55,E54)</f>
        <v>2.3312560082996643</v>
      </c>
      <c r="F55">
        <f>C55*AVERAGE($K$20,$W$20)</f>
        <v>2.3437428754601526</v>
      </c>
      <c r="G55" s="14">
        <f>(F55-E55)/E55</f>
        <v>5.3562831006259935E-3</v>
      </c>
    </row>
    <row r="56" spans="3:7" x14ac:dyDescent="0.25">
      <c r="C56">
        <v>16</v>
      </c>
      <c r="D56" s="2">
        <f>$W$20</f>
        <v>0.16873639219116496</v>
      </c>
      <c r="E56" s="11">
        <f>SUM(D56,E55)</f>
        <v>2.4999924004908292</v>
      </c>
      <c r="F56">
        <f>C56*AVERAGE($K$20,$W$20)</f>
        <v>2.4999924004908296</v>
      </c>
      <c r="G56" s="14">
        <f>(F56-E56)/E56</f>
        <v>1.7763622391927015E-16</v>
      </c>
    </row>
    <row r="57" spans="3:7" x14ac:dyDescent="0.25">
      <c r="C57">
        <v>17</v>
      </c>
      <c r="D57" s="2">
        <f>$K$20</f>
        <v>0.14376265787018874</v>
      </c>
      <c r="E57" s="11">
        <f>SUM(D57,E56)</f>
        <v>2.6437550583610179</v>
      </c>
      <c r="F57">
        <f>C57*AVERAGE($K$20,$W$20)</f>
        <v>2.6562419255215066</v>
      </c>
      <c r="G57" s="14">
        <f>(F57-E57)/E57</f>
        <v>4.7231558464534583E-3</v>
      </c>
    </row>
    <row r="58" spans="3:7" x14ac:dyDescent="0.25">
      <c r="C58">
        <v>18</v>
      </c>
      <c r="D58" s="2">
        <f>$W$20</f>
        <v>0.16873639219116496</v>
      </c>
      <c r="E58" s="11">
        <f>SUM(D58,E57)</f>
        <v>2.8124914505521827</v>
      </c>
      <c r="F58">
        <f>C58*AVERAGE($K$20,$W$20)</f>
        <v>2.8124914505521832</v>
      </c>
      <c r="G58" s="14">
        <f>(F58-E58)/E58</f>
        <v>1.5789886570601791E-16</v>
      </c>
    </row>
    <row r="59" spans="3:7" x14ac:dyDescent="0.25">
      <c r="C59">
        <v>19</v>
      </c>
      <c r="D59" s="2">
        <f>$K$20</f>
        <v>0.14376265787018874</v>
      </c>
      <c r="E59" s="11">
        <f>SUM(D59,E58)</f>
        <v>2.9562541084223715</v>
      </c>
      <c r="F59">
        <f>C59*AVERAGE($K$20,$W$20)</f>
        <v>2.9687409755828602</v>
      </c>
      <c r="G59" s="14">
        <f>(F59-E59)/E59</f>
        <v>4.223881541479688E-3</v>
      </c>
    </row>
    <row r="60" spans="3:7" x14ac:dyDescent="0.25">
      <c r="C60">
        <v>20</v>
      </c>
      <c r="D60" s="2">
        <f>$W$20</f>
        <v>0.16873639219116496</v>
      </c>
      <c r="E60" s="11">
        <f>SUM(D60,E59)</f>
        <v>3.1249905006135363</v>
      </c>
      <c r="F60">
        <f>C60*AVERAGE($K$20,$W$20)</f>
        <v>3.1249905006135368</v>
      </c>
      <c r="G60" s="14">
        <f>(F60-E60)/E60</f>
        <v>1.4210897913541613E-16</v>
      </c>
    </row>
    <row r="61" spans="3:7" x14ac:dyDescent="0.25">
      <c r="C61">
        <v>21</v>
      </c>
      <c r="D61" s="2">
        <f>$K$20</f>
        <v>0.14376265787018874</v>
      </c>
      <c r="E61" s="11">
        <f>SUM(D61,E60)</f>
        <v>3.2687531584837251</v>
      </c>
      <c r="F61">
        <f>C61*AVERAGE($K$20,$W$20)</f>
        <v>3.2812400256442138</v>
      </c>
      <c r="G61" s="14">
        <f>(F61-E61)/E61</f>
        <v>3.8200703923085533E-3</v>
      </c>
    </row>
    <row r="62" spans="3:7" x14ac:dyDescent="0.25">
      <c r="C62">
        <v>22</v>
      </c>
      <c r="D62" s="2">
        <f>$W$20</f>
        <v>0.16873639219116496</v>
      </c>
      <c r="E62" s="11">
        <f>SUM(D62,E61)</f>
        <v>3.4374895506748899</v>
      </c>
      <c r="F62">
        <f>C62*AVERAGE($K$20,$W$20)</f>
        <v>3.4374895506748908</v>
      </c>
      <c r="G62" s="14">
        <f>(F62-E62)/E62</f>
        <v>2.5837996206439296E-16</v>
      </c>
    </row>
    <row r="63" spans="3:7" x14ac:dyDescent="0.25">
      <c r="C63">
        <v>23</v>
      </c>
      <c r="D63" s="2">
        <f>$K$20</f>
        <v>0.14376265787018874</v>
      </c>
      <c r="E63" s="11">
        <f>SUM(D63,E62)</f>
        <v>3.5812522085450786</v>
      </c>
      <c r="F63">
        <f>C63*AVERAGE($K$20,$W$20)</f>
        <v>3.5937390757055674</v>
      </c>
      <c r="G63" s="14">
        <f>(F63-E63)/E63</f>
        <v>3.4867321353950851E-3</v>
      </c>
    </row>
    <row r="64" spans="3:7" x14ac:dyDescent="0.25">
      <c r="C64">
        <v>24</v>
      </c>
      <c r="D64" s="2">
        <f>$W$20</f>
        <v>0.16873639219116496</v>
      </c>
      <c r="E64" s="11">
        <f>SUM(D64,E63)</f>
        <v>3.7499886007362435</v>
      </c>
      <c r="F64">
        <f>C64*AVERAGE($K$20,$W$20)</f>
        <v>3.7499886007362444</v>
      </c>
      <c r="G64" s="14">
        <f>(F64-E64)/E64</f>
        <v>2.3684829855902689E-16</v>
      </c>
    </row>
    <row r="65" spans="3:7" x14ac:dyDescent="0.25">
      <c r="C65">
        <v>25</v>
      </c>
      <c r="D65" s="2">
        <f>$K$20</f>
        <v>0.14376265787018874</v>
      </c>
      <c r="E65" s="11">
        <f>SUM(D65,E64)</f>
        <v>3.8937512586064322</v>
      </c>
      <c r="F65">
        <f>C65*AVERAGE($K$20,$W$20)</f>
        <v>3.9062381257669214</v>
      </c>
      <c r="G65" s="14">
        <f>(F65-E65)/E65</f>
        <v>3.2068990367294858E-3</v>
      </c>
    </row>
    <row r="66" spans="3:7" x14ac:dyDescent="0.25">
      <c r="C66">
        <v>26</v>
      </c>
      <c r="D66" s="2">
        <f>$W$20</f>
        <v>0.16873639219116496</v>
      </c>
      <c r="E66" s="11">
        <f>SUM(D66,E65)</f>
        <v>4.0624876507975971</v>
      </c>
      <c r="F66">
        <f>C66*AVERAGE($K$20,$W$20)</f>
        <v>4.062487650797598</v>
      </c>
      <c r="G66" s="14">
        <f>(F66-E66)/E66</f>
        <v>2.1862919866987097E-16</v>
      </c>
    </row>
    <row r="67" spans="3:7" x14ac:dyDescent="0.25">
      <c r="C67">
        <v>27</v>
      </c>
      <c r="D67" s="2">
        <f>$K$20</f>
        <v>0.14376265787018874</v>
      </c>
      <c r="E67" s="11">
        <f>SUM(D67,E66)</f>
        <v>4.2062503086677863</v>
      </c>
      <c r="F67">
        <f>C67*AVERAGE($K$20,$W$20)</f>
        <v>4.2187371758282746</v>
      </c>
      <c r="G67" s="14">
        <f>(F67-E67)/E67</f>
        <v>2.9686457638426118E-3</v>
      </c>
    </row>
    <row r="68" spans="3:7" x14ac:dyDescent="0.25">
      <c r="C68">
        <v>28</v>
      </c>
      <c r="D68" s="2">
        <f>$W$20</f>
        <v>0.16873639219116496</v>
      </c>
      <c r="E68" s="11">
        <f>SUM(D68,E67)</f>
        <v>4.3749867008589511</v>
      </c>
      <c r="F68">
        <f>C68*AVERAGE($K$20,$W$20)</f>
        <v>4.374986700858952</v>
      </c>
      <c r="G68" s="14">
        <f>(F68-E68)/E68</f>
        <v>2.0301282733630873E-16</v>
      </c>
    </row>
    <row r="69" spans="3:7" x14ac:dyDescent="0.25">
      <c r="C69">
        <v>29</v>
      </c>
      <c r="D69" s="2">
        <f>$K$20</f>
        <v>0.14376265787018874</v>
      </c>
      <c r="E69" s="11">
        <f>SUM(D69,E68)</f>
        <v>4.5187493587291403</v>
      </c>
      <c r="F69">
        <f>C69*AVERAGE($K$20,$W$20)</f>
        <v>4.5312362258896286</v>
      </c>
      <c r="G69" s="14">
        <f>(F69-E69)/E69</f>
        <v>2.7633458218625623E-3</v>
      </c>
    </row>
    <row r="70" spans="3:7" x14ac:dyDescent="0.25">
      <c r="C70">
        <v>30</v>
      </c>
      <c r="D70" s="2">
        <f>$W$20</f>
        <v>0.16873639219116496</v>
      </c>
      <c r="E70" s="11">
        <f>SUM(D70,E69)</f>
        <v>4.6874857509203052</v>
      </c>
      <c r="F70">
        <f>C70*AVERAGE($K$20,$W$20)</f>
        <v>4.6874857509203052</v>
      </c>
      <c r="G70" s="14">
        <f>(F70-E70)/E70</f>
        <v>0</v>
      </c>
    </row>
    <row r="71" spans="3:7" x14ac:dyDescent="0.25">
      <c r="C71">
        <v>31</v>
      </c>
      <c r="D71" s="2">
        <f>$K$20</f>
        <v>0.14376265787018874</v>
      </c>
      <c r="E71" s="11">
        <f>SUM(D71,E70)</f>
        <v>4.8312484087904943</v>
      </c>
      <c r="F71">
        <f>C71*AVERAGE($K$20,$W$20)</f>
        <v>4.8437352759509826</v>
      </c>
      <c r="G71" s="14">
        <f>(F71-E71)/E71</f>
        <v>2.5846046619686018E-3</v>
      </c>
    </row>
    <row r="72" spans="3:7" x14ac:dyDescent="0.25">
      <c r="C72">
        <v>32</v>
      </c>
      <c r="D72" s="2">
        <f>$W$20</f>
        <v>0.16873639219116496</v>
      </c>
      <c r="E72" s="11">
        <f>SUM(D72,E71)</f>
        <v>4.9999848009816592</v>
      </c>
      <c r="F72">
        <f>C72*AVERAGE($K$20,$W$20)</f>
        <v>4.9999848009816592</v>
      </c>
      <c r="G72" s="14">
        <f>(F72-E72)/E72</f>
        <v>0</v>
      </c>
    </row>
    <row r="73" spans="3:7" x14ac:dyDescent="0.25">
      <c r="C73">
        <v>33</v>
      </c>
      <c r="D73" s="2">
        <f>$K$20</f>
        <v>0.14376265787018874</v>
      </c>
      <c r="E73" s="11">
        <f>SUM(D73,E72)</f>
        <v>5.1437474588518484</v>
      </c>
      <c r="F73">
        <f>C73*AVERAGE($K$20,$W$20)</f>
        <v>5.1562343260123358</v>
      </c>
      <c r="G73" s="14">
        <f>(F73-E73)/E73</f>
        <v>2.4275816922152407E-3</v>
      </c>
    </row>
    <row r="74" spans="3:7" x14ac:dyDescent="0.25">
      <c r="C74">
        <v>34</v>
      </c>
      <c r="D74" s="2">
        <f>$W$20</f>
        <v>0.16873639219116496</v>
      </c>
      <c r="E74" s="11">
        <f>SUM(D74,E73)</f>
        <v>5.3124838510430132</v>
      </c>
      <c r="F74">
        <f>C74*AVERAGE($K$20,$W$20)</f>
        <v>5.3124838510430132</v>
      </c>
      <c r="G74" s="14">
        <f>(F74-E74)/E74</f>
        <v>0</v>
      </c>
    </row>
    <row r="75" spans="3:7" x14ac:dyDescent="0.25">
      <c r="C75">
        <v>35</v>
      </c>
      <c r="D75" s="2">
        <f>$K$20</f>
        <v>0.14376265787018874</v>
      </c>
      <c r="E75" s="11">
        <f>SUM(D75,E74)</f>
        <v>5.4562465089132024</v>
      </c>
      <c r="F75">
        <f>C75*AVERAGE($K$20,$W$20)</f>
        <v>5.4687333760736898</v>
      </c>
      <c r="G75" s="14">
        <f>(F75-E75)/E75</f>
        <v>2.2885452737681751E-3</v>
      </c>
    </row>
    <row r="76" spans="3:7" x14ac:dyDescent="0.25">
      <c r="C76">
        <v>36</v>
      </c>
      <c r="D76" s="2">
        <f>$W$20</f>
        <v>0.16873639219116496</v>
      </c>
      <c r="E76" s="11">
        <f>SUM(D76,E75)</f>
        <v>5.6249829011043673</v>
      </c>
      <c r="F76">
        <f>C76*AVERAGE($K$20,$W$20)</f>
        <v>5.6249829011043664</v>
      </c>
      <c r="G76" s="14">
        <f>(F76-E76)/E76</f>
        <v>-1.5789886570601786E-16</v>
      </c>
    </row>
    <row r="77" spans="3:7" x14ac:dyDescent="0.25">
      <c r="C77">
        <v>37</v>
      </c>
      <c r="D77" s="2">
        <f>$K$20</f>
        <v>0.14376265787018874</v>
      </c>
      <c r="E77" s="11">
        <f>SUM(D77,E76)</f>
        <v>5.7687455589745564</v>
      </c>
      <c r="F77">
        <f>C77*AVERAGE($K$20,$W$20)</f>
        <v>5.7812324261350438</v>
      </c>
      <c r="G77" s="14">
        <f>(F77-E77)/E77</f>
        <v>2.1645723550870323E-3</v>
      </c>
    </row>
    <row r="78" spans="3:7" x14ac:dyDescent="0.25">
      <c r="C78">
        <v>38</v>
      </c>
      <c r="D78" s="2">
        <f>$W$20</f>
        <v>0.16873639219116496</v>
      </c>
      <c r="E78" s="11">
        <f>SUM(D78,E77)</f>
        <v>5.9374819511657213</v>
      </c>
      <c r="F78">
        <f>C78*AVERAGE($K$20,$W$20)</f>
        <v>5.9374819511657204</v>
      </c>
      <c r="G78" s="14">
        <f>(F78-E78)/E78</f>
        <v>-1.4958839908991166E-16</v>
      </c>
    </row>
    <row r="79" spans="3:7" x14ac:dyDescent="0.25">
      <c r="C79">
        <v>39</v>
      </c>
      <c r="D79" s="2">
        <f>$K$20</f>
        <v>0.14376265787018874</v>
      </c>
      <c r="E79" s="11">
        <f>SUM(D79,E78)</f>
        <v>6.0812446090359105</v>
      </c>
      <c r="F79">
        <f>C79*AVERAGE($K$20,$W$20)</f>
        <v>6.093731476196397</v>
      </c>
      <c r="G79" s="14">
        <f>(F79-E79)/E79</f>
        <v>2.0533407161311555E-3</v>
      </c>
    </row>
    <row r="80" spans="3:7" x14ac:dyDescent="0.25">
      <c r="C80">
        <v>40</v>
      </c>
      <c r="D80" s="2">
        <f>$W$20</f>
        <v>0.16873639219116496</v>
      </c>
      <c r="E80" s="11">
        <f>SUM(D80,E79)</f>
        <v>6.2499810012270753</v>
      </c>
      <c r="F80">
        <f>C80*AVERAGE($K$20,$W$20)</f>
        <v>6.2499810012270736</v>
      </c>
      <c r="G80" s="14">
        <f>(F80-E80)/E80</f>
        <v>-2.8421795827083211E-16</v>
      </c>
    </row>
    <row r="81" spans="3:7" x14ac:dyDescent="0.25">
      <c r="C81">
        <v>41</v>
      </c>
      <c r="D81" s="2">
        <f>$K$20</f>
        <v>0.14376265787018874</v>
      </c>
      <c r="E81" s="11">
        <f>SUM(D81,E80)</f>
        <v>6.3937436590972645</v>
      </c>
      <c r="F81">
        <f>C81*AVERAGE($K$20,$W$20)</f>
        <v>6.406230526257751</v>
      </c>
      <c r="G81" s="14">
        <f>(F81-E81)/E81</f>
        <v>1.9529821378934595E-3</v>
      </c>
    </row>
    <row r="82" spans="3:7" x14ac:dyDescent="0.25">
      <c r="C82">
        <v>42</v>
      </c>
      <c r="D82" s="2">
        <f>$W$20</f>
        <v>0.16873639219116496</v>
      </c>
      <c r="E82" s="11">
        <f>SUM(D82,E81)</f>
        <v>6.5624800512884294</v>
      </c>
      <c r="F82">
        <f>C82*AVERAGE($K$20,$W$20)</f>
        <v>6.5624800512884276</v>
      </c>
      <c r="G82" s="14">
        <f>(F82-E82)/E82</f>
        <v>-2.7068376978174487E-16</v>
      </c>
    </row>
    <row r="83" spans="3:7" x14ac:dyDescent="0.25">
      <c r="C83">
        <v>43</v>
      </c>
      <c r="D83" s="2">
        <f>$K$20</f>
        <v>0.14376265787018874</v>
      </c>
      <c r="E83" s="11">
        <f>SUM(D83,E82)</f>
        <v>6.7062427091586185</v>
      </c>
      <c r="F83">
        <f>C83*AVERAGE($K$20,$W$20)</f>
        <v>6.7187295763191042</v>
      </c>
      <c r="G83" s="14">
        <f>(F83-E83)/E83</f>
        <v>1.8619766241732504E-3</v>
      </c>
    </row>
    <row r="84" spans="3:7" x14ac:dyDescent="0.25">
      <c r="C84">
        <v>44</v>
      </c>
      <c r="D84" s="2">
        <f>$W$20</f>
        <v>0.16873639219116496</v>
      </c>
      <c r="E84" s="11">
        <f>SUM(D84,E83)</f>
        <v>6.8749791013497834</v>
      </c>
      <c r="F84">
        <f>C84*AVERAGE($K$20,$W$20)</f>
        <v>6.8749791013497816</v>
      </c>
      <c r="G84" s="14">
        <f>(F84-E84)/E84</f>
        <v>-2.5837996206439281E-16</v>
      </c>
    </row>
    <row r="85" spans="3:7" x14ac:dyDescent="0.25">
      <c r="C85">
        <v>45</v>
      </c>
      <c r="D85" s="2">
        <f>$K$20</f>
        <v>0.14376265787018874</v>
      </c>
      <c r="E85" s="11">
        <f>SUM(D85,E84)</f>
        <v>7.0187417592199726</v>
      </c>
      <c r="F85">
        <f>C85*AVERAGE($K$20,$W$20)</f>
        <v>7.0312286263804582</v>
      </c>
      <c r="G85" s="14">
        <f>(F85-E85)/E85</f>
        <v>1.7790748810614973E-3</v>
      </c>
    </row>
    <row r="86" spans="3:7" x14ac:dyDescent="0.25">
      <c r="C86">
        <v>46</v>
      </c>
      <c r="D86" s="2">
        <f>$W$20</f>
        <v>0.16873639219116496</v>
      </c>
      <c r="E86" s="11">
        <f>SUM(D86,E85)</f>
        <v>7.1874781514111374</v>
      </c>
      <c r="F86">
        <f>C86*AVERAGE($K$20,$W$20)</f>
        <v>7.1874781514111348</v>
      </c>
      <c r="G86" s="14">
        <f>(F86-E86)/E86</f>
        <v>-3.7071907600543316E-16</v>
      </c>
    </row>
    <row r="87" spans="3:7" x14ac:dyDescent="0.25">
      <c r="C87">
        <v>47</v>
      </c>
      <c r="D87" s="2">
        <f>$K$20</f>
        <v>0.14376265787018874</v>
      </c>
      <c r="E87" s="11">
        <f>SUM(D87,E86)</f>
        <v>7.3312408092813266</v>
      </c>
      <c r="F87">
        <f>C87*AVERAGE($K$20,$W$20)</f>
        <v>7.3437276764418122</v>
      </c>
      <c r="G87" s="14">
        <f>(F87-E87)/E87</f>
        <v>1.7032406226074725E-3</v>
      </c>
    </row>
    <row r="88" spans="3:7" x14ac:dyDescent="0.25">
      <c r="C88">
        <v>48</v>
      </c>
      <c r="D88" s="2">
        <f>$W$20</f>
        <v>0.16873639219116496</v>
      </c>
      <c r="E88" s="11">
        <f>SUM(D88,E87)</f>
        <v>7.4999772014724915</v>
      </c>
      <c r="F88">
        <f>C88*AVERAGE($K$20,$W$20)</f>
        <v>7.4999772014724888</v>
      </c>
      <c r="G88" s="14">
        <f>(F88-E88)/E88</f>
        <v>-3.5527244783854011E-16</v>
      </c>
    </row>
    <row r="89" spans="3:7" x14ac:dyDescent="0.25">
      <c r="C89">
        <v>49</v>
      </c>
      <c r="D89" s="2">
        <f>$K$20</f>
        <v>0.14376265787018874</v>
      </c>
      <c r="E89" s="11">
        <f>SUM(D89,E88)</f>
        <v>7.6437398593426806</v>
      </c>
      <c r="F89">
        <f>C89*AVERAGE($K$20,$W$20)</f>
        <v>7.6562267265031654</v>
      </c>
      <c r="G89" s="14">
        <f>(F89-E89)/E89</f>
        <v>1.6336070287926506E-3</v>
      </c>
    </row>
    <row r="90" spans="3:7" x14ac:dyDescent="0.25">
      <c r="C90">
        <v>50</v>
      </c>
      <c r="D90" s="2">
        <f>$W$20</f>
        <v>0.16873639219116496</v>
      </c>
      <c r="E90" s="11">
        <f>SUM(D90,E89)</f>
        <v>7.8124762515338455</v>
      </c>
      <c r="F90">
        <f>C90*AVERAGE($K$20,$W$20)</f>
        <v>7.8124762515338428</v>
      </c>
      <c r="G90" s="14">
        <f>(F90-E90)/E90</f>
        <v>-3.4106154992499849E-16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12.39</v>
      </c>
      <c r="E10" s="3">
        <v>8.81</v>
      </c>
      <c r="F10" s="3">
        <f>D10-E10</f>
        <v>3.58</v>
      </c>
      <c r="G10" s="3">
        <f>AVERAGE(F10)</f>
        <v>3.58</v>
      </c>
      <c r="H10" s="3">
        <f>G10-$F$20</f>
        <v>0.41999999999999993</v>
      </c>
      <c r="J10" s="2">
        <f>F10*$C$4/1000</f>
        <v>0.16947492452973989</v>
      </c>
      <c r="K10" s="2">
        <f>F10*$C$5/1000</f>
        <v>0.16742690799455948</v>
      </c>
      <c r="L10" s="2">
        <f>F10*$C$6/1000</f>
        <v>0.16541579221047623</v>
      </c>
      <c r="M10" s="10">
        <f>H10*$C$5/1000</f>
        <v>1.9642262949082393E-2</v>
      </c>
      <c r="O10" s="4">
        <v>1</v>
      </c>
      <c r="P10" s="3">
        <v>8.81</v>
      </c>
      <c r="Q10" s="3">
        <v>4.12</v>
      </c>
      <c r="R10" s="3">
        <f>P10-Q10</f>
        <v>4.6900000000000004</v>
      </c>
      <c r="S10" s="3">
        <f>AVERAGE(R10)</f>
        <v>4.6900000000000004</v>
      </c>
      <c r="T10" s="3">
        <f>S10-$R$20</f>
        <v>2.7000000000000135E-2</v>
      </c>
      <c r="V10" s="2">
        <f>R10*$C$4/1000</f>
        <v>0.22202161900683803</v>
      </c>
      <c r="W10" s="2">
        <f>R10*$C$5/1000</f>
        <v>0.2193386029314201</v>
      </c>
      <c r="X10" s="2">
        <f>R10*$C$6/1000</f>
        <v>0.21670392890143392</v>
      </c>
      <c r="Y10" s="10">
        <f>T10*$C$5/1000</f>
        <v>1.2627169038695889E-3</v>
      </c>
      <c r="Z10" s="2">
        <f>AVERAGE(W10,K10)</f>
        <v>0.19338275546298977</v>
      </c>
      <c r="AA10" s="2">
        <f>Z10</f>
        <v>0.19338275546298977</v>
      </c>
      <c r="AB10" s="10">
        <f>AA10-$Z$20</f>
        <v>1.0452489926475961E-2</v>
      </c>
    </row>
    <row r="11" spans="1:28" x14ac:dyDescent="0.25">
      <c r="C11">
        <v>2</v>
      </c>
      <c r="D11" s="3">
        <v>10.66</v>
      </c>
      <c r="E11" s="3">
        <v>7.34</v>
      </c>
      <c r="F11" s="3">
        <f t="shared" ref="F11:F19" si="2">D11-E11</f>
        <v>3.3200000000000003</v>
      </c>
      <c r="G11" s="3">
        <f>AVERAGE(F10:F11)</f>
        <v>3.45</v>
      </c>
      <c r="H11" s="3">
        <f t="shared" ref="H11:H19" si="3">G11-$F$20</f>
        <v>0.29000000000000004</v>
      </c>
      <c r="I11" s="3">
        <f>STDEVA(F10:F11)</f>
        <v>0.1838477631085022</v>
      </c>
      <c r="J11" s="2">
        <f t="shared" ref="J11:J20" si="4">F11*$C$4/1000</f>
        <v>0.15716668978735654</v>
      </c>
      <c r="K11" s="2">
        <f t="shared" ref="K11:K20" si="5">F11*$C$5/1000</f>
        <v>0.15526741188322277</v>
      </c>
      <c r="L11" s="2">
        <f t="shared" ref="L11:L20" si="6">F11*$C$6/1000</f>
        <v>0.15340235478736899</v>
      </c>
      <c r="M11" s="10">
        <f t="shared" ref="M11:M19" si="7">H11*$C$5/1000</f>
        <v>1.3562514893414037E-2</v>
      </c>
      <c r="O11" s="4">
        <v>2</v>
      </c>
      <c r="P11" s="3">
        <v>7.33</v>
      </c>
      <c r="Q11" s="3">
        <v>2.31</v>
      </c>
      <c r="R11" s="3">
        <f t="shared" ref="R11:R19" si="8">P11-Q11</f>
        <v>5.0199999999999996</v>
      </c>
      <c r="S11" s="3">
        <f>AVERAGE(R10:R11)</f>
        <v>4.8550000000000004</v>
      </c>
      <c r="T11" s="3">
        <f t="shared" ref="T11:T19" si="9">S11-$R$20</f>
        <v>0.19200000000000017</v>
      </c>
      <c r="U11" s="3">
        <f>STDEVA(R10:R11)</f>
        <v>0.23334523779156011</v>
      </c>
      <c r="V11" s="2">
        <f t="shared" ref="V11:V20" si="10">R11*$C$4/1000</f>
        <v>0.23764360925678607</v>
      </c>
      <c r="W11" s="2">
        <f t="shared" ref="W11:W20" si="11">R11*$C$5/1000</f>
        <v>0.23477180953427051</v>
      </c>
      <c r="X11" s="2">
        <f t="shared" ref="X11:X20" si="12">R11*$C$6/1000</f>
        <v>0.23195175332306997</v>
      </c>
      <c r="Y11" s="10">
        <f t="shared" ref="Y11:Y19" si="13">T11*$C$5/1000</f>
        <v>8.9793202052948166E-3</v>
      </c>
      <c r="Z11" s="2">
        <f t="shared" ref="Z11:Z20" si="14">AVERAGE(W11,K11)</f>
        <v>0.19501961070874663</v>
      </c>
      <c r="AA11" s="2">
        <f>AVERAGE(Z10:Z11)</f>
        <v>0.1942011830858682</v>
      </c>
      <c r="AB11" s="10">
        <f t="shared" ref="AB11:AB19" si="15">AA11-$Z$20</f>
        <v>1.1270917549354387E-2</v>
      </c>
    </row>
    <row r="12" spans="1:28" x14ac:dyDescent="0.25">
      <c r="C12">
        <v>3</v>
      </c>
      <c r="D12" s="3">
        <v>9.66</v>
      </c>
      <c r="E12" s="3">
        <v>6.71</v>
      </c>
      <c r="F12" s="3">
        <f t="shared" si="2"/>
        <v>2.95</v>
      </c>
      <c r="G12" s="3">
        <f>AVERAGE(F10:F12)</f>
        <v>3.2833333333333337</v>
      </c>
      <c r="H12" s="3">
        <f t="shared" si="3"/>
        <v>0.12333333333333352</v>
      </c>
      <c r="I12" s="3">
        <f>STDEVA(F10:F12)</f>
        <v>0.31659648345067465</v>
      </c>
      <c r="J12" s="2">
        <f t="shared" si="4"/>
        <v>0.13965112496165719</v>
      </c>
      <c r="K12" s="2">
        <f t="shared" si="5"/>
        <v>0.13796351357093586</v>
      </c>
      <c r="L12" s="2">
        <f t="shared" si="6"/>
        <v>0.13630630922371642</v>
      </c>
      <c r="M12" s="10">
        <f t="shared" si="7"/>
        <v>5.7679661040956325E-3</v>
      </c>
      <c r="O12" s="4">
        <v>3</v>
      </c>
      <c r="P12" s="3">
        <v>6.72</v>
      </c>
      <c r="Q12" s="3">
        <v>1.96</v>
      </c>
      <c r="R12" s="3">
        <f t="shared" si="8"/>
        <v>4.76</v>
      </c>
      <c r="S12" s="3">
        <f>AVERAGE(R10:R12)</f>
        <v>4.8233333333333333</v>
      </c>
      <c r="T12" s="3">
        <f t="shared" si="9"/>
        <v>0.16033333333333299</v>
      </c>
      <c r="U12" s="3">
        <f>STDEVA(R10:R12)</f>
        <v>0.17387735140993266</v>
      </c>
      <c r="V12" s="2">
        <f t="shared" si="10"/>
        <v>0.22533537451440272</v>
      </c>
      <c r="W12" s="2">
        <f t="shared" si="11"/>
        <v>0.22261231342293381</v>
      </c>
      <c r="X12" s="2">
        <f t="shared" si="12"/>
        <v>0.21993831589996277</v>
      </c>
      <c r="Y12" s="10">
        <f t="shared" si="13"/>
        <v>7.4983559353242954E-3</v>
      </c>
      <c r="Z12" s="2">
        <f t="shared" si="14"/>
        <v>0.18028791349693485</v>
      </c>
      <c r="AA12" s="2">
        <f>AVERAGE(Z10:Z12)</f>
        <v>0.18956342655622374</v>
      </c>
      <c r="AB12" s="10">
        <f t="shared" si="15"/>
        <v>6.6331610197099267E-3</v>
      </c>
    </row>
    <row r="13" spans="1:28" x14ac:dyDescent="0.25">
      <c r="C13">
        <v>4</v>
      </c>
      <c r="D13" s="3">
        <v>9.33</v>
      </c>
      <c r="E13" s="3">
        <v>6.19</v>
      </c>
      <c r="F13" s="3">
        <f t="shared" si="2"/>
        <v>3.1399999999999997</v>
      </c>
      <c r="G13" s="3">
        <f>AVERAGE(F10:F13)</f>
        <v>3.2475000000000005</v>
      </c>
      <c r="H13" s="3">
        <f t="shared" si="3"/>
        <v>8.7500000000000355E-2</v>
      </c>
      <c r="I13" s="3">
        <f>STDEVA(F10:F13)</f>
        <v>0.26825050481468504</v>
      </c>
      <c r="J13" s="2">
        <f t="shared" si="4"/>
        <v>0.14864560419647574</v>
      </c>
      <c r="K13" s="2">
        <f t="shared" si="5"/>
        <v>0.14684929919075884</v>
      </c>
      <c r="L13" s="2">
        <f t="shared" si="6"/>
        <v>0.14508535964829475</v>
      </c>
      <c r="M13" s="10">
        <f t="shared" si="7"/>
        <v>4.0921381143921819E-3</v>
      </c>
      <c r="O13" s="4">
        <v>4</v>
      </c>
      <c r="P13" s="3">
        <v>6.2</v>
      </c>
      <c r="Q13" s="3">
        <v>1.59</v>
      </c>
      <c r="R13" s="3">
        <f t="shared" si="8"/>
        <v>4.6100000000000003</v>
      </c>
      <c r="S13" s="3">
        <f>AVERAGE(R10:R13)</f>
        <v>4.7700000000000005</v>
      </c>
      <c r="T13" s="3">
        <f t="shared" si="9"/>
        <v>0.10700000000000021</v>
      </c>
      <c r="U13" s="3">
        <f>STDEVA(R10:R13)</f>
        <v>0.17757627469156237</v>
      </c>
      <c r="V13" s="2">
        <f t="shared" si="10"/>
        <v>0.21823446985533546</v>
      </c>
      <c r="W13" s="2">
        <f t="shared" si="11"/>
        <v>0.21559721951254726</v>
      </c>
      <c r="X13" s="2">
        <f t="shared" si="12"/>
        <v>0.21300748661740093</v>
      </c>
      <c r="Y13" s="10">
        <f t="shared" si="13"/>
        <v>5.0041003227424292E-3</v>
      </c>
      <c r="Z13" s="2">
        <f t="shared" si="14"/>
        <v>0.18122325935165307</v>
      </c>
      <c r="AA13" s="2">
        <f>AVERAGE(Z10:Z13)</f>
        <v>0.18747838475508108</v>
      </c>
      <c r="AB13" s="10">
        <f t="shared" si="15"/>
        <v>4.5481192185672648E-3</v>
      </c>
    </row>
    <row r="14" spans="1:28" x14ac:dyDescent="0.25">
      <c r="C14">
        <v>5</v>
      </c>
      <c r="D14" s="3">
        <v>9.01</v>
      </c>
      <c r="E14" s="3">
        <v>5.61</v>
      </c>
      <c r="F14" s="3">
        <f t="shared" si="2"/>
        <v>3.3999999999999995</v>
      </c>
      <c r="G14" s="3">
        <f>AVERAGE(F10:F14)</f>
        <v>3.278</v>
      </c>
      <c r="H14" s="3">
        <f t="shared" si="3"/>
        <v>0.11799999999999988</v>
      </c>
      <c r="I14" s="3">
        <f>STDEVA(F10:F14)</f>
        <v>0.24211567483333246</v>
      </c>
      <c r="J14" s="2">
        <f t="shared" si="4"/>
        <v>0.16095383893885909</v>
      </c>
      <c r="K14" s="2">
        <f t="shared" si="5"/>
        <v>0.15900879530209555</v>
      </c>
      <c r="L14" s="2">
        <f t="shared" si="6"/>
        <v>0.15709879707140195</v>
      </c>
      <c r="M14" s="10">
        <f t="shared" si="7"/>
        <v>5.5185405428374301E-3</v>
      </c>
      <c r="O14" s="4">
        <v>5</v>
      </c>
      <c r="P14" s="3">
        <v>5.61</v>
      </c>
      <c r="Q14" s="3">
        <v>0.99</v>
      </c>
      <c r="R14" s="3">
        <f t="shared" si="8"/>
        <v>4.62</v>
      </c>
      <c r="S14" s="3">
        <f>AVERAGE(R10:R14)</f>
        <v>4.74</v>
      </c>
      <c r="T14" s="3">
        <f t="shared" si="9"/>
        <v>7.6999999999999957E-2</v>
      </c>
      <c r="U14" s="3">
        <f>STDEVA(R10:R14)</f>
        <v>0.16777961735562488</v>
      </c>
      <c r="V14" s="2">
        <f t="shared" si="10"/>
        <v>0.21870786349927326</v>
      </c>
      <c r="W14" s="2">
        <f t="shared" si="11"/>
        <v>0.21606489243990637</v>
      </c>
      <c r="X14" s="2">
        <f t="shared" si="12"/>
        <v>0.21346954190290504</v>
      </c>
      <c r="Y14" s="10">
        <f t="shared" si="13"/>
        <v>3.6010815406651042E-3</v>
      </c>
      <c r="Z14" s="2">
        <f t="shared" si="14"/>
        <v>0.18753684387100095</v>
      </c>
      <c r="AA14" s="2">
        <f>AVERAGE(Z10:Z14)</f>
        <v>0.18749007657826505</v>
      </c>
      <c r="AB14" s="10">
        <f t="shared" si="15"/>
        <v>4.5598110417512383E-3</v>
      </c>
    </row>
    <row r="15" spans="1:28" x14ac:dyDescent="0.25">
      <c r="C15">
        <v>6</v>
      </c>
      <c r="D15" s="3">
        <v>10.91</v>
      </c>
      <c r="E15" s="3">
        <v>7.98</v>
      </c>
      <c r="F15" s="3">
        <f t="shared" si="2"/>
        <v>2.9299999999999997</v>
      </c>
      <c r="G15" s="3">
        <f>AVERAGE(F10:F15)</f>
        <v>3.22</v>
      </c>
      <c r="H15" s="3">
        <f t="shared" si="3"/>
        <v>6.0000000000000053E-2</v>
      </c>
      <c r="I15" s="3">
        <f>STDEVA(F10:F15)</f>
        <v>0.25899806949087478</v>
      </c>
      <c r="J15" s="2">
        <f t="shared" si="4"/>
        <v>0.13870433767378151</v>
      </c>
      <c r="K15" s="2">
        <f t="shared" si="5"/>
        <v>0.13702816771621767</v>
      </c>
      <c r="L15" s="2">
        <f t="shared" si="6"/>
        <v>0.13538219865270815</v>
      </c>
      <c r="M15" s="10">
        <f t="shared" si="7"/>
        <v>2.8060375641546305E-3</v>
      </c>
      <c r="O15" s="4">
        <v>6</v>
      </c>
      <c r="P15" s="3">
        <v>7.99</v>
      </c>
      <c r="Q15" s="3">
        <v>3.44</v>
      </c>
      <c r="R15" s="3">
        <f t="shared" si="8"/>
        <v>4.5500000000000007</v>
      </c>
      <c r="S15" s="3">
        <f>AVERAGE(R10:R15)</f>
        <v>4.7083333333333339</v>
      </c>
      <c r="T15" s="3">
        <f t="shared" si="9"/>
        <v>4.533333333333367E-2</v>
      </c>
      <c r="U15" s="3">
        <f>STDEVA(R10:R15)</f>
        <v>0.16892799254909335</v>
      </c>
      <c r="V15" s="2">
        <f t="shared" si="10"/>
        <v>0.21539410799170855</v>
      </c>
      <c r="W15" s="2">
        <f t="shared" si="11"/>
        <v>0.21279118194839264</v>
      </c>
      <c r="X15" s="2">
        <f t="shared" si="12"/>
        <v>0.21023515490437619</v>
      </c>
      <c r="Y15" s="10">
        <f t="shared" si="13"/>
        <v>2.1201172706946238E-3</v>
      </c>
      <c r="Z15" s="2">
        <f t="shared" si="14"/>
        <v>0.17490967483230516</v>
      </c>
      <c r="AA15" s="2">
        <f>AVERAGE(Z10:Z15)</f>
        <v>0.18539334295393839</v>
      </c>
      <c r="AB15" s="10">
        <f t="shared" si="15"/>
        <v>2.4630774174245751E-3</v>
      </c>
    </row>
    <row r="16" spans="1:28" x14ac:dyDescent="0.25">
      <c r="C16">
        <v>7</v>
      </c>
      <c r="D16" s="3">
        <v>10.77</v>
      </c>
      <c r="E16" s="3">
        <v>7.07</v>
      </c>
      <c r="F16" s="3">
        <f t="shared" si="2"/>
        <v>3.6999999999999993</v>
      </c>
      <c r="G16" s="3">
        <f>AVERAGE(F10:F16)</f>
        <v>3.2885714285714287</v>
      </c>
      <c r="H16" s="3">
        <f t="shared" si="3"/>
        <v>0.12857142857142856</v>
      </c>
      <c r="I16" s="3">
        <f>STDEVA(F10:F16)</f>
        <v>0.29801725741018026</v>
      </c>
      <c r="J16" s="2">
        <f t="shared" si="4"/>
        <v>0.1751556482569937</v>
      </c>
      <c r="K16" s="2">
        <f t="shared" si="5"/>
        <v>0.17303898312286869</v>
      </c>
      <c r="L16" s="2">
        <f t="shared" si="6"/>
        <v>0.17096045563652565</v>
      </c>
      <c r="M16" s="10">
        <f t="shared" si="7"/>
        <v>6.0129376374742022E-3</v>
      </c>
      <c r="O16" s="4">
        <v>7</v>
      </c>
      <c r="P16" s="3">
        <v>7.06</v>
      </c>
      <c r="Q16" s="3">
        <v>2.16</v>
      </c>
      <c r="R16" s="3">
        <f t="shared" si="8"/>
        <v>4.8999999999999995</v>
      </c>
      <c r="S16" s="3">
        <f>AVERAGE(R10:R16)</f>
        <v>4.7357142857142867</v>
      </c>
      <c r="T16" s="3">
        <f t="shared" si="9"/>
        <v>7.2714285714286397E-2</v>
      </c>
      <c r="U16" s="3">
        <f>STDEVA(R10:R16)</f>
        <v>0.17037773161000616</v>
      </c>
      <c r="V16" s="2">
        <f t="shared" si="10"/>
        <v>0.23196288552953223</v>
      </c>
      <c r="W16" s="2">
        <f t="shared" si="11"/>
        <v>0.22915973440596124</v>
      </c>
      <c r="X16" s="2">
        <f t="shared" si="12"/>
        <v>0.22640708989702049</v>
      </c>
      <c r="Y16" s="10">
        <f t="shared" si="13"/>
        <v>3.4006502860826644E-3</v>
      </c>
      <c r="Z16" s="2">
        <f t="shared" si="14"/>
        <v>0.20109935876441498</v>
      </c>
      <c r="AA16" s="2">
        <f>AVERAGE(Z10:Z16)</f>
        <v>0.18763705949829218</v>
      </c>
      <c r="AB16" s="10">
        <f t="shared" si="15"/>
        <v>4.7067939617783661E-3</v>
      </c>
    </row>
    <row r="17" spans="3:28" x14ac:dyDescent="0.25">
      <c r="C17">
        <v>8</v>
      </c>
      <c r="D17" s="3">
        <v>9.48</v>
      </c>
      <c r="E17" s="3">
        <v>6.71</v>
      </c>
      <c r="F17" s="3">
        <f t="shared" si="2"/>
        <v>2.7700000000000005</v>
      </c>
      <c r="G17" s="3">
        <f>AVERAGE(F10:F17)</f>
        <v>3.2237499999999999</v>
      </c>
      <c r="H17" s="3">
        <f t="shared" si="3"/>
        <v>6.3749999999999751E-2</v>
      </c>
      <c r="I17" s="3">
        <f>STDEVA(F10:F17)</f>
        <v>0.33127189954563196</v>
      </c>
      <c r="J17" s="2">
        <f t="shared" si="4"/>
        <v>0.13113003937077641</v>
      </c>
      <c r="K17" s="2">
        <f t="shared" si="5"/>
        <v>0.12954540087847202</v>
      </c>
      <c r="L17" s="2">
        <f t="shared" si="6"/>
        <v>0.12798931408464223</v>
      </c>
      <c r="M17" s="10">
        <f t="shared" si="7"/>
        <v>2.9814149119142806E-3</v>
      </c>
      <c r="O17" s="4">
        <v>8</v>
      </c>
      <c r="P17" s="3">
        <v>6.68</v>
      </c>
      <c r="Q17" s="3">
        <v>2</v>
      </c>
      <c r="R17" s="3">
        <f t="shared" si="8"/>
        <v>4.68</v>
      </c>
      <c r="S17" s="3">
        <f>AVERAGE(R10:R17)</f>
        <v>4.7287500000000007</v>
      </c>
      <c r="T17" s="3">
        <f t="shared" si="9"/>
        <v>6.5750000000000419E-2</v>
      </c>
      <c r="U17" s="3">
        <f>STDEVA(R10:R17)</f>
        <v>0.15896428170234578</v>
      </c>
      <c r="V17" s="2">
        <f t="shared" si="10"/>
        <v>0.22154822536290017</v>
      </c>
      <c r="W17" s="2">
        <f t="shared" si="11"/>
        <v>0.21887093000406097</v>
      </c>
      <c r="X17" s="2">
        <f t="shared" si="12"/>
        <v>0.21624187361592975</v>
      </c>
      <c r="Y17" s="10">
        <f t="shared" si="13"/>
        <v>3.0749494973861327E-3</v>
      </c>
      <c r="Z17" s="2">
        <f t="shared" si="14"/>
        <v>0.17420816544126649</v>
      </c>
      <c r="AA17" s="2">
        <f>AVERAGE(Z10:Z17)</f>
        <v>0.18595844774116399</v>
      </c>
      <c r="AB17" s="10">
        <f t="shared" si="15"/>
        <v>3.0281822046501761E-3</v>
      </c>
    </row>
    <row r="18" spans="3:28" x14ac:dyDescent="0.25">
      <c r="C18">
        <v>9</v>
      </c>
      <c r="D18" s="3">
        <v>9.18</v>
      </c>
      <c r="E18" s="3">
        <v>6.61</v>
      </c>
      <c r="F18" s="3">
        <f t="shared" si="2"/>
        <v>2.5699999999999994</v>
      </c>
      <c r="G18" s="3">
        <f>AVERAGE(F10:F18)</f>
        <v>3.1511111111111112</v>
      </c>
      <c r="H18" s="3">
        <f t="shared" si="3"/>
        <v>-8.8888888888889461E-3</v>
      </c>
      <c r="I18" s="3">
        <f>STDEVA(F10:F18)</f>
        <v>0.37882860387134154</v>
      </c>
      <c r="J18" s="2">
        <f t="shared" si="4"/>
        <v>0.12166216649201995</v>
      </c>
      <c r="K18" s="2">
        <f t="shared" si="5"/>
        <v>0.12019194233128987</v>
      </c>
      <c r="L18" s="2">
        <f t="shared" si="6"/>
        <v>0.1187482083745597</v>
      </c>
      <c r="M18" s="10">
        <f t="shared" si="7"/>
        <v>-4.1570926876365125E-4</v>
      </c>
      <c r="O18" s="4">
        <v>9</v>
      </c>
      <c r="P18" s="3">
        <v>6.61</v>
      </c>
      <c r="Q18" s="3">
        <v>2.4900000000000002</v>
      </c>
      <c r="R18" s="3">
        <f t="shared" si="8"/>
        <v>4.12</v>
      </c>
      <c r="S18" s="3">
        <f>AVERAGE(R10:R18)</f>
        <v>4.6611111111111114</v>
      </c>
      <c r="T18" s="3">
        <f t="shared" si="9"/>
        <v>-1.8888888888888289E-3</v>
      </c>
      <c r="U18" s="3">
        <f>STDEVA(R10:R18)</f>
        <v>0.25156730930530502</v>
      </c>
      <c r="V18" s="2">
        <f t="shared" si="10"/>
        <v>0.19503818130238221</v>
      </c>
      <c r="W18" s="2">
        <f t="shared" si="11"/>
        <v>0.19268124607195114</v>
      </c>
      <c r="X18" s="2">
        <f t="shared" si="12"/>
        <v>0.19036677762769888</v>
      </c>
      <c r="Y18" s="10">
        <f t="shared" si="13"/>
        <v>-8.833821961227252E-5</v>
      </c>
      <c r="Z18" s="2">
        <f t="shared" si="14"/>
        <v>0.15643659420162051</v>
      </c>
      <c r="AA18" s="2">
        <f>AVERAGE(Z10:Z18)</f>
        <v>0.18267824179232584</v>
      </c>
      <c r="AB18" s="10">
        <f t="shared" si="15"/>
        <v>-2.5202374418797913E-4</v>
      </c>
    </row>
    <row r="19" spans="3:28" x14ac:dyDescent="0.25">
      <c r="C19" s="5">
        <v>10</v>
      </c>
      <c r="D19" s="6">
        <v>9.64</v>
      </c>
      <c r="E19" s="6">
        <v>6.4</v>
      </c>
      <c r="F19" s="6">
        <f t="shared" si="2"/>
        <v>3.24</v>
      </c>
      <c r="G19" s="6">
        <f>AVERAGE(F10:F19)</f>
        <v>3.16</v>
      </c>
      <c r="H19" s="6">
        <f t="shared" si="3"/>
        <v>0</v>
      </c>
      <c r="I19" s="6">
        <f>STDEVA(F10:F19)</f>
        <v>0.35826743580118087</v>
      </c>
      <c r="J19" s="7">
        <f t="shared" si="4"/>
        <v>0.15337954063585399</v>
      </c>
      <c r="K19" s="7">
        <f t="shared" si="5"/>
        <v>0.15152602846434993</v>
      </c>
      <c r="L19" s="7">
        <f t="shared" si="6"/>
        <v>0.14970591250333601</v>
      </c>
      <c r="M19" s="10">
        <f t="shared" si="7"/>
        <v>0</v>
      </c>
      <c r="O19" s="8">
        <v>10</v>
      </c>
      <c r="P19" s="6">
        <v>6.38</v>
      </c>
      <c r="Q19" s="6">
        <v>1.7</v>
      </c>
      <c r="R19" s="6">
        <f t="shared" si="8"/>
        <v>4.68</v>
      </c>
      <c r="S19" s="6">
        <f>AVERAGE(R10:R19)</f>
        <v>4.6630000000000003</v>
      </c>
      <c r="T19" s="6">
        <f t="shared" si="9"/>
        <v>0</v>
      </c>
      <c r="U19" s="6">
        <f>STDEVA(R10:R19)</f>
        <v>0.23725513693068881</v>
      </c>
      <c r="V19" s="7">
        <f t="shared" si="10"/>
        <v>0.22154822536290017</v>
      </c>
      <c r="W19" s="7">
        <f t="shared" si="11"/>
        <v>0.21887093000406097</v>
      </c>
      <c r="X19" s="7">
        <f t="shared" si="12"/>
        <v>0.21624187361592975</v>
      </c>
      <c r="Y19" s="10">
        <f t="shared" si="13"/>
        <v>0</v>
      </c>
      <c r="Z19" s="7">
        <f t="shared" si="14"/>
        <v>0.18519847923420546</v>
      </c>
      <c r="AA19" s="2">
        <f>AVERAGE(Z10:Z19)</f>
        <v>0.18293026553651379</v>
      </c>
      <c r="AB19" s="10">
        <f t="shared" si="15"/>
        <v>0</v>
      </c>
    </row>
    <row r="20" spans="3:28" x14ac:dyDescent="0.25">
      <c r="F20" s="9">
        <f>AVERAGE(F10:F19)</f>
        <v>3.16</v>
      </c>
      <c r="G20" s="9">
        <f>F20*46.7672</f>
        <v>147.78435200000001</v>
      </c>
      <c r="J20" s="10">
        <f t="shared" si="4"/>
        <v>0.14959239148435141</v>
      </c>
      <c r="K20" s="2">
        <f t="shared" si="5"/>
        <v>0.14778464504547709</v>
      </c>
      <c r="L20" s="10">
        <f t="shared" si="6"/>
        <v>0.14600947021930302</v>
      </c>
      <c r="R20" s="9">
        <f>AVERAGE(R10:R19)</f>
        <v>4.6630000000000003</v>
      </c>
      <c r="S20" s="9">
        <f>R20*46.7672</f>
        <v>218.07545360000003</v>
      </c>
      <c r="V20" s="10">
        <f t="shared" si="10"/>
        <v>0.2207434561682059</v>
      </c>
      <c r="W20" s="2">
        <f t="shared" si="11"/>
        <v>0.21807588602755051</v>
      </c>
      <c r="X20" s="10">
        <f t="shared" si="12"/>
        <v>0.21545637963057276</v>
      </c>
      <c r="Z20" s="2">
        <f t="shared" si="14"/>
        <v>0.18293026553651381</v>
      </c>
    </row>
    <row r="21" spans="3:28" x14ac:dyDescent="0.25">
      <c r="F21" s="3">
        <f>STDEVA(F10:F19)</f>
        <v>0.35826743580118087</v>
      </c>
      <c r="J21" s="10">
        <f>STDEVA(J10:J19)</f>
        <v>1.6960152693818304E-2</v>
      </c>
      <c r="K21" s="2">
        <f t="shared" ref="K21:L21" si="16">STDEVA(K10:K19)</f>
        <v>1.6755198047858022E-2</v>
      </c>
      <c r="L21" s="10">
        <f t="shared" si="16"/>
        <v>1.6553936233594718E-2</v>
      </c>
      <c r="R21" s="3">
        <f>STDEVA(R10:R19)</f>
        <v>0.23725513693068881</v>
      </c>
      <c r="V21" s="10">
        <f>STDEVA(V10:V19)</f>
        <v>1.1231507381458547E-2</v>
      </c>
      <c r="W21" s="2">
        <f t="shared" ref="W21:X21" si="17">STDEVA(W10:W19)</f>
        <v>1.1095780441936039E-2</v>
      </c>
      <c r="X21" s="10">
        <f t="shared" si="17"/>
        <v>1.0962499003182935E-2</v>
      </c>
      <c r="Z21" s="2">
        <f t="shared" ref="Z21" si="18">STDEVA(Z10:Z19)</f>
        <v>1.2754535310775254E-2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0.14778464504547709</v>
      </c>
      <c r="E41" s="11">
        <f>$K$20</f>
        <v>0.14778464504547709</v>
      </c>
      <c r="F41">
        <f>C41*AVERAGE($K$20,$W$20)</f>
        <v>0.18293026553651381</v>
      </c>
      <c r="G41" s="12">
        <f>(F41-E41)/E41</f>
        <v>0.23781645569620261</v>
      </c>
    </row>
    <row r="42" spans="3:7" x14ac:dyDescent="0.25">
      <c r="C42">
        <v>2</v>
      </c>
      <c r="D42" s="2">
        <f>$W$20</f>
        <v>0.21807588602755051</v>
      </c>
      <c r="E42" s="11">
        <f>SUM(D42,E41)</f>
        <v>0.36586053107302763</v>
      </c>
      <c r="F42">
        <f t="shared" ref="F42:F90" si="19">C42*AVERAGE($K$20,$W$20)</f>
        <v>0.36586053107302763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0.14778464504547709</v>
      </c>
      <c r="E43" s="11">
        <f t="shared" ref="E43:E90" si="22">SUM(D43,E42)</f>
        <v>0.51364517611850469</v>
      </c>
      <c r="F43">
        <f t="shared" si="19"/>
        <v>0.54879079660954144</v>
      </c>
      <c r="G43" s="12">
        <f t="shared" si="20"/>
        <v>6.8423927888555114E-2</v>
      </c>
    </row>
    <row r="44" spans="3:7" x14ac:dyDescent="0.25">
      <c r="C44">
        <v>4</v>
      </c>
      <c r="D44" s="2">
        <f t="shared" ref="D44" si="23">$W$20</f>
        <v>0.21807588602755051</v>
      </c>
      <c r="E44" s="11">
        <f t="shared" si="22"/>
        <v>0.73172106214605526</v>
      </c>
      <c r="F44">
        <f t="shared" si="19"/>
        <v>0.73172106214605526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0.14778464504547709</v>
      </c>
      <c r="E45" s="11">
        <f t="shared" si="22"/>
        <v>0.87950570719153232</v>
      </c>
      <c r="F45">
        <f t="shared" si="19"/>
        <v>0.91465132768256907</v>
      </c>
      <c r="G45" s="12">
        <f t="shared" si="20"/>
        <v>3.9960650856109795E-2</v>
      </c>
    </row>
    <row r="46" spans="3:7" x14ac:dyDescent="0.25">
      <c r="C46">
        <v>6</v>
      </c>
      <c r="D46" s="2">
        <f t="shared" ref="D46" si="25">$W$20</f>
        <v>0.21807588602755051</v>
      </c>
      <c r="E46" s="11">
        <f t="shared" si="22"/>
        <v>1.0975815932190829</v>
      </c>
      <c r="F46">
        <f t="shared" si="19"/>
        <v>1.0975815932190829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0.14778464504547709</v>
      </c>
      <c r="E47" s="11">
        <f t="shared" si="22"/>
        <v>1.2453662382645601</v>
      </c>
      <c r="F47">
        <f t="shared" si="19"/>
        <v>1.2805118587555966</v>
      </c>
      <c r="G47" s="12">
        <f t="shared" si="20"/>
        <v>2.8221112321153478E-2</v>
      </c>
    </row>
    <row r="48" spans="3:7" x14ac:dyDescent="0.25">
      <c r="C48">
        <v>8</v>
      </c>
      <c r="D48" s="2">
        <f t="shared" ref="D48" si="27">$W$20</f>
        <v>0.21807588602755051</v>
      </c>
      <c r="E48" s="11">
        <f t="shared" si="22"/>
        <v>1.4634421242921105</v>
      </c>
      <c r="F48">
        <f t="shared" si="19"/>
        <v>1.4634421242921105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0.14778464504547709</v>
      </c>
      <c r="E49" s="11">
        <f t="shared" si="22"/>
        <v>1.6112267693375877</v>
      </c>
      <c r="F49">
        <f t="shared" si="19"/>
        <v>1.6463723898286244</v>
      </c>
      <c r="G49" s="12">
        <f t="shared" si="20"/>
        <v>2.1812957157784765E-2</v>
      </c>
    </row>
    <row r="50" spans="3:7" x14ac:dyDescent="0.25">
      <c r="C50">
        <v>10</v>
      </c>
      <c r="D50" s="2">
        <f t="shared" ref="D50" si="29">$W$20</f>
        <v>0.21807588602755051</v>
      </c>
      <c r="E50" s="11">
        <f t="shared" si="22"/>
        <v>1.8293026553651381</v>
      </c>
      <c r="F50">
        <f t="shared" si="19"/>
        <v>1.8293026553651381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0.14778464504547709</v>
      </c>
      <c r="E51" s="11">
        <f t="shared" si="22"/>
        <v>1.9770873004106153</v>
      </c>
      <c r="F51">
        <f t="shared" si="19"/>
        <v>2.0122329209016518</v>
      </c>
      <c r="G51" s="12">
        <f t="shared" si="20"/>
        <v>1.7776463630987487E-2</v>
      </c>
    </row>
    <row r="52" spans="3:7" x14ac:dyDescent="0.25">
      <c r="C52">
        <v>12</v>
      </c>
      <c r="D52" s="2">
        <f t="shared" ref="D52" si="31">$W$20</f>
        <v>0.21807588602755051</v>
      </c>
      <c r="E52" s="11">
        <f t="shared" si="22"/>
        <v>2.1951631864381658</v>
      </c>
      <c r="F52">
        <f t="shared" si="19"/>
        <v>2.1951631864381658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0.14778464504547709</v>
      </c>
      <c r="E53" s="11">
        <f t="shared" si="22"/>
        <v>2.3429478314836429</v>
      </c>
      <c r="F53">
        <f t="shared" si="19"/>
        <v>2.3780934519746797</v>
      </c>
      <c r="G53" s="12">
        <f t="shared" si="20"/>
        <v>1.5000598826300466E-2</v>
      </c>
    </row>
    <row r="54" spans="3:7" x14ac:dyDescent="0.25">
      <c r="C54">
        <v>14</v>
      </c>
      <c r="D54" s="2">
        <f t="shared" ref="D54" si="33">$W$20</f>
        <v>0.21807588602755051</v>
      </c>
      <c r="E54" s="11">
        <f t="shared" si="22"/>
        <v>2.5610237175111936</v>
      </c>
      <c r="F54">
        <f t="shared" si="19"/>
        <v>2.5610237175111932</v>
      </c>
      <c r="G54" s="12">
        <f t="shared" si="20"/>
        <v>-1.734030055300031E-16</v>
      </c>
    </row>
    <row r="55" spans="3:7" x14ac:dyDescent="0.25">
      <c r="C55">
        <v>15</v>
      </c>
      <c r="D55" s="2">
        <f t="shared" ref="D55" si="34">$K$20</f>
        <v>0.14778464504547709</v>
      </c>
      <c r="E55" s="11">
        <f t="shared" si="22"/>
        <v>2.7088083625566708</v>
      </c>
      <c r="F55">
        <f t="shared" si="19"/>
        <v>2.7439539830477071</v>
      </c>
      <c r="G55" s="12">
        <f t="shared" si="20"/>
        <v>1.2974568809240019E-2</v>
      </c>
    </row>
    <row r="56" spans="3:7" x14ac:dyDescent="0.25">
      <c r="C56">
        <v>16</v>
      </c>
      <c r="D56" s="2">
        <f t="shared" ref="D56" si="35">$W$20</f>
        <v>0.21807588602755051</v>
      </c>
      <c r="E56" s="11">
        <f t="shared" si="22"/>
        <v>2.9268842485842215</v>
      </c>
      <c r="F56">
        <f t="shared" si="19"/>
        <v>2.926884248584221</v>
      </c>
      <c r="G56" s="12">
        <f t="shared" si="20"/>
        <v>-1.517276298387527E-16</v>
      </c>
    </row>
    <row r="57" spans="3:7" x14ac:dyDescent="0.25">
      <c r="C57">
        <v>17</v>
      </c>
      <c r="D57" s="2">
        <f t="shared" ref="D57" si="36">$K$20</f>
        <v>0.14778464504547709</v>
      </c>
      <c r="E57" s="11">
        <f t="shared" si="22"/>
        <v>3.0746688936296986</v>
      </c>
      <c r="F57">
        <f t="shared" si="19"/>
        <v>3.109814514120735</v>
      </c>
      <c r="G57" s="12">
        <f t="shared" si="20"/>
        <v>1.1430700900462264E-2</v>
      </c>
    </row>
    <row r="58" spans="3:7" x14ac:dyDescent="0.25">
      <c r="C58">
        <v>18</v>
      </c>
      <c r="D58" s="2">
        <f t="shared" ref="D58" si="37">$W$20</f>
        <v>0.21807588602755051</v>
      </c>
      <c r="E58" s="11">
        <f t="shared" si="22"/>
        <v>3.2927447796572493</v>
      </c>
      <c r="F58">
        <f t="shared" si="19"/>
        <v>3.2927447796572489</v>
      </c>
      <c r="G58" s="12">
        <f t="shared" si="20"/>
        <v>-1.3486900430111351E-16</v>
      </c>
    </row>
    <row r="59" spans="3:7" x14ac:dyDescent="0.25">
      <c r="C59">
        <v>19</v>
      </c>
      <c r="D59" s="2">
        <f t="shared" ref="D59" si="38">$K$20</f>
        <v>0.14778464504547709</v>
      </c>
      <c r="E59" s="11">
        <f t="shared" si="22"/>
        <v>3.4405294247027265</v>
      </c>
      <c r="F59">
        <f t="shared" si="19"/>
        <v>3.4756750451937624</v>
      </c>
      <c r="G59" s="12">
        <f t="shared" si="20"/>
        <v>1.0215178001005635E-2</v>
      </c>
    </row>
    <row r="60" spans="3:7" x14ac:dyDescent="0.25">
      <c r="C60">
        <v>20</v>
      </c>
      <c r="D60" s="2">
        <f t="shared" ref="D60" si="39">$W$20</f>
        <v>0.21807588602755051</v>
      </c>
      <c r="E60" s="11">
        <f t="shared" si="22"/>
        <v>3.6586053107302772</v>
      </c>
      <c r="F60">
        <f t="shared" si="19"/>
        <v>3.6586053107302763</v>
      </c>
      <c r="G60" s="12">
        <f t="shared" si="20"/>
        <v>-2.4276420774200429E-16</v>
      </c>
    </row>
    <row r="61" spans="3:7" x14ac:dyDescent="0.25">
      <c r="C61">
        <v>21</v>
      </c>
      <c r="D61" s="2">
        <f t="shared" ref="D61" si="40">$K$20</f>
        <v>0.14778464504547709</v>
      </c>
      <c r="E61" s="11">
        <f t="shared" si="22"/>
        <v>3.8063899557757543</v>
      </c>
      <c r="F61">
        <f t="shared" si="19"/>
        <v>3.8415355762667902</v>
      </c>
      <c r="G61" s="12">
        <f t="shared" si="20"/>
        <v>9.233321046811422E-3</v>
      </c>
    </row>
    <row r="62" spans="3:7" x14ac:dyDescent="0.25">
      <c r="C62">
        <v>22</v>
      </c>
      <c r="D62" s="2">
        <f t="shared" ref="D62" si="41">$W$20</f>
        <v>0.21807588602755051</v>
      </c>
      <c r="E62" s="11">
        <f t="shared" si="22"/>
        <v>4.0244658418033046</v>
      </c>
      <c r="F62">
        <f t="shared" si="19"/>
        <v>4.0244658418033037</v>
      </c>
      <c r="G62" s="12">
        <f t="shared" si="20"/>
        <v>-2.2069473431091302E-16</v>
      </c>
    </row>
    <row r="63" spans="3:7" x14ac:dyDescent="0.25">
      <c r="C63">
        <v>23</v>
      </c>
      <c r="D63" s="2">
        <f t="shared" ref="D63" si="42">$K$20</f>
        <v>0.14778464504547709</v>
      </c>
      <c r="E63" s="11">
        <f t="shared" si="22"/>
        <v>4.1722504868487817</v>
      </c>
      <c r="F63">
        <f t="shared" si="19"/>
        <v>4.2073961073398181</v>
      </c>
      <c r="G63" s="12">
        <f t="shared" si="20"/>
        <v>8.423660228890309E-3</v>
      </c>
    </row>
    <row r="64" spans="3:7" x14ac:dyDescent="0.25">
      <c r="C64">
        <v>24</v>
      </c>
      <c r="D64" s="2">
        <f t="shared" ref="D64" si="43">$W$20</f>
        <v>0.21807588602755051</v>
      </c>
      <c r="E64" s="11">
        <f t="shared" si="22"/>
        <v>4.3903263728763324</v>
      </c>
      <c r="F64">
        <f t="shared" si="19"/>
        <v>4.3903263728763315</v>
      </c>
      <c r="G64" s="12">
        <f t="shared" si="20"/>
        <v>-2.0230350645167026E-16</v>
      </c>
    </row>
    <row r="65" spans="3:7" x14ac:dyDescent="0.25">
      <c r="C65">
        <v>25</v>
      </c>
      <c r="D65" s="2">
        <f t="shared" ref="D65" si="44">$K$20</f>
        <v>0.14778464504547709</v>
      </c>
      <c r="E65" s="11">
        <f t="shared" si="22"/>
        <v>4.5381110179218096</v>
      </c>
      <c r="F65">
        <f t="shared" si="19"/>
        <v>4.573256638412845</v>
      </c>
      <c r="G65" s="12">
        <f t="shared" si="20"/>
        <v>7.7445484150209416E-3</v>
      </c>
    </row>
    <row r="66" spans="3:7" x14ac:dyDescent="0.25">
      <c r="C66">
        <v>26</v>
      </c>
      <c r="D66" s="2">
        <f t="shared" ref="D66" si="45">$W$20</f>
        <v>0.21807588602755051</v>
      </c>
      <c r="E66" s="11">
        <f t="shared" si="22"/>
        <v>4.7561869039493603</v>
      </c>
      <c r="F66">
        <f t="shared" si="19"/>
        <v>4.7561869039493594</v>
      </c>
      <c r="G66" s="12">
        <f t="shared" si="20"/>
        <v>-1.8674169826308023E-16</v>
      </c>
    </row>
    <row r="67" spans="3:7" x14ac:dyDescent="0.25">
      <c r="C67">
        <v>27</v>
      </c>
      <c r="D67" s="2">
        <f t="shared" ref="D67" si="46">$K$20</f>
        <v>0.14778464504547709</v>
      </c>
      <c r="E67" s="11">
        <f t="shared" si="22"/>
        <v>4.9039715489948374</v>
      </c>
      <c r="F67">
        <f t="shared" si="19"/>
        <v>4.9391171694858729</v>
      </c>
      <c r="G67" s="12">
        <f t="shared" si="20"/>
        <v>7.1667668011326834E-3</v>
      </c>
    </row>
    <row r="68" spans="3:7" x14ac:dyDescent="0.25">
      <c r="C68">
        <v>28</v>
      </c>
      <c r="D68" s="2">
        <f t="shared" ref="D68" si="47">$W$20</f>
        <v>0.21807588602755051</v>
      </c>
      <c r="E68" s="11">
        <f t="shared" si="22"/>
        <v>5.1220474350223881</v>
      </c>
      <c r="F68">
        <f t="shared" si="19"/>
        <v>5.1220474350223864</v>
      </c>
      <c r="G68" s="12">
        <f t="shared" si="20"/>
        <v>-3.4680601106000614E-16</v>
      </c>
    </row>
    <row r="69" spans="3:7" x14ac:dyDescent="0.25">
      <c r="C69">
        <v>29</v>
      </c>
      <c r="D69" s="2">
        <f t="shared" ref="D69" si="48">$K$20</f>
        <v>0.14778464504547709</v>
      </c>
      <c r="E69" s="11">
        <f t="shared" si="22"/>
        <v>5.2698320800678653</v>
      </c>
      <c r="F69">
        <f t="shared" si="19"/>
        <v>5.3049777005589007</v>
      </c>
      <c r="G69" s="12">
        <f t="shared" si="20"/>
        <v>6.6692106991353729E-3</v>
      </c>
    </row>
    <row r="70" spans="3:7" x14ac:dyDescent="0.25">
      <c r="C70">
        <v>30</v>
      </c>
      <c r="D70" s="2">
        <f t="shared" ref="D70" si="49">$W$20</f>
        <v>0.21807588602755051</v>
      </c>
      <c r="E70" s="11">
        <f t="shared" si="22"/>
        <v>5.487907966095416</v>
      </c>
      <c r="F70">
        <f t="shared" si="19"/>
        <v>5.4879079660954142</v>
      </c>
      <c r="G70" s="12">
        <f t="shared" si="20"/>
        <v>-3.236856103226724E-16</v>
      </c>
    </row>
    <row r="71" spans="3:7" x14ac:dyDescent="0.25">
      <c r="C71">
        <v>31</v>
      </c>
      <c r="D71" s="2">
        <f t="shared" ref="D71" si="50">$K$20</f>
        <v>0.14778464504547709</v>
      </c>
      <c r="E71" s="11">
        <f t="shared" si="22"/>
        <v>5.6356926111408931</v>
      </c>
      <c r="F71">
        <f t="shared" si="19"/>
        <v>5.6708382316319286</v>
      </c>
      <c r="G71" s="12">
        <f t="shared" si="20"/>
        <v>6.2362557570222986E-3</v>
      </c>
    </row>
    <row r="72" spans="3:7" x14ac:dyDescent="0.25">
      <c r="C72">
        <v>32</v>
      </c>
      <c r="D72" s="2">
        <f t="shared" ref="D72" si="51">$W$20</f>
        <v>0.21807588602755051</v>
      </c>
      <c r="E72" s="11">
        <f t="shared" si="22"/>
        <v>5.8537684971684438</v>
      </c>
      <c r="F72">
        <f t="shared" si="19"/>
        <v>5.8537684971684421</v>
      </c>
      <c r="G72" s="12">
        <f t="shared" si="20"/>
        <v>-3.0345525967750535E-16</v>
      </c>
    </row>
    <row r="73" spans="3:7" x14ac:dyDescent="0.25">
      <c r="C73">
        <v>33</v>
      </c>
      <c r="D73" s="2">
        <f t="shared" ref="D73" si="52">$K$20</f>
        <v>0.14778464504547709</v>
      </c>
      <c r="E73" s="11">
        <f t="shared" si="22"/>
        <v>6.001553142213921</v>
      </c>
      <c r="F73">
        <f t="shared" si="19"/>
        <v>6.0366987627049555</v>
      </c>
      <c r="G73" s="12">
        <f t="shared" si="20"/>
        <v>5.8560875257149883E-3</v>
      </c>
    </row>
    <row r="74" spans="3:7" x14ac:dyDescent="0.25">
      <c r="C74">
        <v>34</v>
      </c>
      <c r="D74" s="2">
        <f t="shared" ref="D74" si="53">$W$20</f>
        <v>0.21807588602755051</v>
      </c>
      <c r="E74" s="11">
        <f t="shared" si="22"/>
        <v>6.2196290282414717</v>
      </c>
      <c r="F74">
        <f t="shared" si="19"/>
        <v>6.2196290282414699</v>
      </c>
      <c r="G74" s="12">
        <f t="shared" si="20"/>
        <v>-2.8560495028471094E-16</v>
      </c>
    </row>
    <row r="75" spans="3:7" x14ac:dyDescent="0.25">
      <c r="C75">
        <v>35</v>
      </c>
      <c r="D75" s="2">
        <f t="shared" ref="D75" si="54">$K$20</f>
        <v>0.14778464504547709</v>
      </c>
      <c r="E75" s="11">
        <f t="shared" si="22"/>
        <v>6.3674136732869488</v>
      </c>
      <c r="F75">
        <f t="shared" si="19"/>
        <v>6.4025592937779834</v>
      </c>
      <c r="G75" s="12">
        <f t="shared" si="20"/>
        <v>5.5196069070366947E-3</v>
      </c>
    </row>
    <row r="76" spans="3:7" x14ac:dyDescent="0.25">
      <c r="C76">
        <v>36</v>
      </c>
      <c r="D76" s="2">
        <f t="shared" ref="D76" si="55">$W$20</f>
        <v>0.21807588602755051</v>
      </c>
      <c r="E76" s="11">
        <f t="shared" si="22"/>
        <v>6.5854895593144995</v>
      </c>
      <c r="F76">
        <f t="shared" si="19"/>
        <v>6.5854895593144978</v>
      </c>
      <c r="G76" s="12">
        <f t="shared" si="20"/>
        <v>-2.6973800860222696E-16</v>
      </c>
    </row>
    <row r="77" spans="3:7" x14ac:dyDescent="0.25">
      <c r="C77">
        <v>37</v>
      </c>
      <c r="D77" s="2">
        <f t="shared" ref="D77" si="56">$K$20</f>
        <v>0.14778464504547709</v>
      </c>
      <c r="E77" s="11">
        <f t="shared" si="22"/>
        <v>6.7332742043599767</v>
      </c>
      <c r="F77">
        <f t="shared" si="19"/>
        <v>6.7684198248510112</v>
      </c>
      <c r="G77" s="12">
        <f t="shared" si="20"/>
        <v>5.2196924444688139E-3</v>
      </c>
    </row>
    <row r="78" spans="3:7" x14ac:dyDescent="0.25">
      <c r="C78">
        <v>38</v>
      </c>
      <c r="D78" s="2">
        <f t="shared" ref="D78" si="57">$W$20</f>
        <v>0.21807588602755051</v>
      </c>
      <c r="E78" s="11">
        <f t="shared" si="22"/>
        <v>6.9513500903875274</v>
      </c>
      <c r="F78">
        <f t="shared" si="19"/>
        <v>6.9513500903875247</v>
      </c>
      <c r="G78" s="12">
        <f t="shared" si="20"/>
        <v>-3.8331190696105941E-16</v>
      </c>
    </row>
    <row r="79" spans="3:7" x14ac:dyDescent="0.25">
      <c r="C79">
        <v>39</v>
      </c>
      <c r="D79" s="2">
        <f t="shared" ref="D79" si="58">$K$20</f>
        <v>0.14778464504547709</v>
      </c>
      <c r="E79" s="11">
        <f t="shared" si="22"/>
        <v>7.0991347354330046</v>
      </c>
      <c r="F79">
        <f t="shared" si="19"/>
        <v>7.1342803559240391</v>
      </c>
      <c r="G79" s="12">
        <f t="shared" si="20"/>
        <v>4.950690725112835E-3</v>
      </c>
    </row>
    <row r="80" spans="3:7" x14ac:dyDescent="0.25">
      <c r="C80">
        <v>40</v>
      </c>
      <c r="D80" s="2">
        <f t="shared" ref="D80" si="59">$W$20</f>
        <v>0.21807588602755051</v>
      </c>
      <c r="E80" s="11">
        <f t="shared" si="22"/>
        <v>7.3172106214605552</v>
      </c>
      <c r="F80">
        <f t="shared" si="19"/>
        <v>7.3172106214605526</v>
      </c>
      <c r="G80" s="12">
        <f t="shared" si="20"/>
        <v>-3.6414631161300641E-16</v>
      </c>
    </row>
    <row r="81" spans="3:7" x14ac:dyDescent="0.25">
      <c r="C81">
        <v>41</v>
      </c>
      <c r="D81" s="2">
        <f t="shared" ref="D81" si="60">$K$20</f>
        <v>0.14778464504547709</v>
      </c>
      <c r="E81" s="11">
        <f t="shared" si="22"/>
        <v>7.4649952665060324</v>
      </c>
      <c r="F81">
        <f t="shared" si="19"/>
        <v>7.500140886997066</v>
      </c>
      <c r="G81" s="12">
        <f t="shared" si="20"/>
        <v>4.7080566345065406E-3</v>
      </c>
    </row>
    <row r="82" spans="3:7" x14ac:dyDescent="0.25">
      <c r="C82">
        <v>42</v>
      </c>
      <c r="D82" s="2">
        <f t="shared" ref="D82" si="61">$W$20</f>
        <v>0.21807588602755051</v>
      </c>
      <c r="E82" s="11">
        <f t="shared" si="22"/>
        <v>7.6830711525335831</v>
      </c>
      <c r="F82">
        <f t="shared" si="19"/>
        <v>7.6830711525335804</v>
      </c>
      <c r="G82" s="12">
        <f t="shared" si="20"/>
        <v>-3.4680601106000609E-16</v>
      </c>
    </row>
    <row r="83" spans="3:7" x14ac:dyDescent="0.25">
      <c r="C83">
        <v>43</v>
      </c>
      <c r="D83" s="2">
        <f t="shared" ref="D83" si="62">$K$20</f>
        <v>0.14778464504547709</v>
      </c>
      <c r="E83" s="11">
        <f t="shared" si="22"/>
        <v>7.8308557975790603</v>
      </c>
      <c r="F83">
        <f t="shared" si="19"/>
        <v>7.8660014180700939</v>
      </c>
      <c r="G83" s="12">
        <f t="shared" si="20"/>
        <v>4.4880944560234471E-3</v>
      </c>
    </row>
    <row r="84" spans="3:7" x14ac:dyDescent="0.25">
      <c r="C84">
        <v>44</v>
      </c>
      <c r="D84" s="2">
        <f t="shared" ref="D84" si="63">$W$20</f>
        <v>0.21807588602755051</v>
      </c>
      <c r="E84" s="11">
        <f t="shared" si="22"/>
        <v>8.0489316836066109</v>
      </c>
      <c r="F84">
        <f t="shared" si="19"/>
        <v>8.0489316836066074</v>
      </c>
      <c r="G84" s="12">
        <f t="shared" si="20"/>
        <v>-4.4138946862182594E-16</v>
      </c>
    </row>
    <row r="85" spans="3:7" x14ac:dyDescent="0.25">
      <c r="C85">
        <v>45</v>
      </c>
      <c r="D85" s="2">
        <f t="shared" ref="D85" si="64">$K$20</f>
        <v>0.14778464504547709</v>
      </c>
      <c r="E85" s="11">
        <f t="shared" si="22"/>
        <v>8.1967163286520872</v>
      </c>
      <c r="F85">
        <f t="shared" si="19"/>
        <v>8.2318619491431217</v>
      </c>
      <c r="G85" s="12">
        <f t="shared" si="20"/>
        <v>4.2877683064596276E-3</v>
      </c>
    </row>
    <row r="86" spans="3:7" x14ac:dyDescent="0.25">
      <c r="C86">
        <v>46</v>
      </c>
      <c r="D86" s="2">
        <f t="shared" ref="D86" si="65">$W$20</f>
        <v>0.21807588602755051</v>
      </c>
      <c r="E86" s="11">
        <f t="shared" si="22"/>
        <v>8.4147922146796379</v>
      </c>
      <c r="F86">
        <f t="shared" si="19"/>
        <v>8.4147922146796361</v>
      </c>
      <c r="G86" s="12">
        <f t="shared" si="20"/>
        <v>-2.1109931108000375E-16</v>
      </c>
    </row>
    <row r="87" spans="3:7" x14ac:dyDescent="0.25">
      <c r="C87">
        <v>47</v>
      </c>
      <c r="D87" s="2">
        <f t="shared" ref="D87" si="66">$K$20</f>
        <v>0.14778464504547709</v>
      </c>
      <c r="E87" s="11">
        <f t="shared" si="22"/>
        <v>8.5625768597251142</v>
      </c>
      <c r="F87">
        <f t="shared" si="19"/>
        <v>8.5977224802161487</v>
      </c>
      <c r="G87" s="12">
        <f t="shared" si="20"/>
        <v>4.104561169704095E-3</v>
      </c>
    </row>
    <row r="88" spans="3:7" x14ac:dyDescent="0.25">
      <c r="C88">
        <v>48</v>
      </c>
      <c r="D88" s="2">
        <f t="shared" ref="D88" si="67">$W$20</f>
        <v>0.21807588602755051</v>
      </c>
      <c r="E88" s="11">
        <f t="shared" si="22"/>
        <v>8.7806527457526649</v>
      </c>
      <c r="F88">
        <f t="shared" si="19"/>
        <v>8.7806527457526631</v>
      </c>
      <c r="G88" s="12">
        <f t="shared" si="20"/>
        <v>-2.0230350645167026E-16</v>
      </c>
    </row>
    <row r="89" spans="3:7" x14ac:dyDescent="0.25">
      <c r="C89">
        <v>49</v>
      </c>
      <c r="D89" s="2">
        <f t="shared" ref="D89" si="68">$K$20</f>
        <v>0.14778464504547709</v>
      </c>
      <c r="E89" s="11">
        <f t="shared" si="22"/>
        <v>8.9284373907981411</v>
      </c>
      <c r="F89">
        <f t="shared" si="19"/>
        <v>8.9635830112891774</v>
      </c>
      <c r="G89" s="12">
        <f t="shared" si="20"/>
        <v>3.9363685886690787E-3</v>
      </c>
    </row>
    <row r="90" spans="3:7" x14ac:dyDescent="0.25">
      <c r="C90">
        <v>50</v>
      </c>
      <c r="D90" s="2">
        <f t="shared" ref="D90" si="69">$W$20</f>
        <v>0.21807588602755051</v>
      </c>
      <c r="E90" s="11">
        <f t="shared" si="22"/>
        <v>9.1465132768256918</v>
      </c>
      <c r="F90">
        <f t="shared" si="19"/>
        <v>9.14651327682569</v>
      </c>
      <c r="G90" s="12">
        <f t="shared" si="20"/>
        <v>-1.9421136619360348E-16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10</v>
      </c>
      <c r="E10" s="3">
        <v>6.73</v>
      </c>
      <c r="F10" s="3">
        <f>D10-E10</f>
        <v>3.2699999999999996</v>
      </c>
      <c r="G10" s="3">
        <f>AVERAGE(F10)</f>
        <v>3.2699999999999996</v>
      </c>
      <c r="H10" s="3">
        <f>G10-$F$20</f>
        <v>-9.3999999999999861E-2</v>
      </c>
      <c r="J10" s="2">
        <f>F10*$C$4/1000</f>
        <v>0.15479972156766741</v>
      </c>
      <c r="K10" s="2">
        <f>F10*$C$5/1000</f>
        <v>0.15292904724642722</v>
      </c>
      <c r="L10" s="2">
        <f>F10*$C$6/1000</f>
        <v>0.15109207835984836</v>
      </c>
      <c r="M10" s="10">
        <f>H10*$C$5/1000</f>
        <v>-4.3961255171755774E-3</v>
      </c>
      <c r="O10" s="4">
        <v>1</v>
      </c>
      <c r="P10" s="3">
        <v>6.73</v>
      </c>
      <c r="Q10" s="3">
        <v>1.44</v>
      </c>
      <c r="R10" s="3">
        <f>P10-Q10</f>
        <v>5.2900000000000009</v>
      </c>
      <c r="S10" s="3">
        <f>AVERAGE(R10)</f>
        <v>5.2900000000000009</v>
      </c>
      <c r="T10" s="3">
        <f>S10-$R$20</f>
        <v>0.49600000000000133</v>
      </c>
      <c r="V10" s="2">
        <f>R10*$C$4/1000</f>
        <v>0.25042523764310731</v>
      </c>
      <c r="W10" s="2">
        <f>R10*$C$5/1000</f>
        <v>0.24739897857296639</v>
      </c>
      <c r="X10" s="2">
        <f>R10*$C$6/1000</f>
        <v>0.24442724603168137</v>
      </c>
      <c r="Y10" s="10">
        <f>T10*$C$5/1000</f>
        <v>2.3196577197011653E-2</v>
      </c>
      <c r="Z10" s="2">
        <f>AVERAGE(W10,K10)</f>
        <v>0.20016401290969682</v>
      </c>
      <c r="AA10" s="2">
        <f>Z10</f>
        <v>0.20016401290969682</v>
      </c>
      <c r="AB10" s="10">
        <f>AA10-$Z$20</f>
        <v>9.4002258399180638E-3</v>
      </c>
    </row>
    <row r="11" spans="1:28" x14ac:dyDescent="0.25">
      <c r="C11">
        <v>2</v>
      </c>
      <c r="D11" s="3">
        <v>11.37</v>
      </c>
      <c r="E11" s="3">
        <v>7.7</v>
      </c>
      <c r="F11" s="3">
        <f t="shared" ref="F11:F19" si="2">D11-E11</f>
        <v>3.669999999999999</v>
      </c>
      <c r="G11" s="3">
        <f>AVERAGE(F10:F11)</f>
        <v>3.4699999999999993</v>
      </c>
      <c r="H11" s="3">
        <f t="shared" ref="H11:H19" si="3">G11-$F$20</f>
        <v>0.10599999999999987</v>
      </c>
      <c r="I11" s="3">
        <f>STDEVA(F10:F11)</f>
        <v>0.28284271247461862</v>
      </c>
      <c r="J11" s="2">
        <f t="shared" ref="J11:J20" si="4">F11*$C$4/1000</f>
        <v>0.17373546732518022</v>
      </c>
      <c r="K11" s="2">
        <f t="shared" ref="K11:K20" si="5">F11*$C$5/1000</f>
        <v>0.17163596434079137</v>
      </c>
      <c r="L11" s="2">
        <f t="shared" ref="L11:L20" si="6">F11*$C$6/1000</f>
        <v>0.16957428978001327</v>
      </c>
      <c r="M11" s="10">
        <f t="shared" ref="M11:M19" si="7">H11*$C$5/1000</f>
        <v>4.9573330300065029E-3</v>
      </c>
      <c r="O11" s="4">
        <v>2</v>
      </c>
      <c r="P11" s="3">
        <v>7.71</v>
      </c>
      <c r="Q11" s="3">
        <v>2.8</v>
      </c>
      <c r="R11" s="3">
        <f t="shared" ref="R11:R19" si="8">P11-Q11</f>
        <v>4.91</v>
      </c>
      <c r="S11" s="3">
        <f>AVERAGE(R10:R11)</f>
        <v>5.1000000000000005</v>
      </c>
      <c r="T11" s="3">
        <f t="shared" ref="T11:T19" si="9">S11-$R$20</f>
        <v>0.30600000000000094</v>
      </c>
      <c r="U11" s="3">
        <f>STDEVA(R10:R11)</f>
        <v>0.26870057685088861</v>
      </c>
      <c r="V11" s="2">
        <f t="shared" ref="V11:V20" si="10">R11*$C$4/1000</f>
        <v>0.23243627917347007</v>
      </c>
      <c r="W11" s="2">
        <f t="shared" ref="W11:W20" si="11">R11*$C$5/1000</f>
        <v>0.2296274073333204</v>
      </c>
      <c r="X11" s="2">
        <f t="shared" ref="X11:X20" si="12">R11*$C$6/1000</f>
        <v>0.22686914518252463</v>
      </c>
      <c r="Y11" s="10">
        <f t="shared" ref="Y11:Y19" si="13">T11*$C$5/1000</f>
        <v>1.4310791577188647E-2</v>
      </c>
      <c r="Z11" s="2">
        <f t="shared" ref="Z11:Z20" si="14">AVERAGE(W11,K11)</f>
        <v>0.20063168583705587</v>
      </c>
      <c r="AA11" s="2">
        <f>AVERAGE(Z10:Z11)</f>
        <v>0.20039784937337635</v>
      </c>
      <c r="AB11" s="10">
        <f t="shared" ref="AB11:AB19" si="15">AA11-$Z$20</f>
        <v>9.6340623035975903E-3</v>
      </c>
    </row>
    <row r="12" spans="1:28" x14ac:dyDescent="0.25">
      <c r="C12">
        <v>3</v>
      </c>
      <c r="D12" s="3">
        <v>12.62</v>
      </c>
      <c r="E12" s="3">
        <v>8.94</v>
      </c>
      <c r="F12" s="3">
        <f t="shared" si="2"/>
        <v>3.6799999999999997</v>
      </c>
      <c r="G12" s="3">
        <f>AVERAGE(F10:F12)</f>
        <v>3.5399999999999991</v>
      </c>
      <c r="H12" s="3">
        <f t="shared" si="3"/>
        <v>0.17599999999999971</v>
      </c>
      <c r="I12" s="3">
        <f>STDEVA(F10:F12)</f>
        <v>0.23388031127052988</v>
      </c>
      <c r="J12" s="2">
        <f t="shared" si="4"/>
        <v>0.17420886096911808</v>
      </c>
      <c r="K12" s="2">
        <f t="shared" si="5"/>
        <v>0.17210363726815051</v>
      </c>
      <c r="L12" s="2">
        <f t="shared" si="6"/>
        <v>0.17003634506551743</v>
      </c>
      <c r="M12" s="10">
        <f t="shared" si="7"/>
        <v>8.2310435215202302E-3</v>
      </c>
      <c r="O12" s="4">
        <v>3</v>
      </c>
      <c r="P12" s="3">
        <v>8.9600000000000009</v>
      </c>
      <c r="Q12" s="3">
        <v>4</v>
      </c>
      <c r="R12" s="3">
        <f t="shared" si="8"/>
        <v>4.9600000000000009</v>
      </c>
      <c r="S12" s="3">
        <f>AVERAGE(R10:R12)</f>
        <v>5.0533333333333337</v>
      </c>
      <c r="T12" s="3">
        <f t="shared" si="9"/>
        <v>0.25933333333333408</v>
      </c>
      <c r="U12" s="3">
        <f>STDEVA(R10:R12)</f>
        <v>0.20647840887931468</v>
      </c>
      <c r="V12" s="2">
        <f t="shared" si="10"/>
        <v>0.23480324739315922</v>
      </c>
      <c r="W12" s="2">
        <f t="shared" si="11"/>
        <v>0.23196577197011595</v>
      </c>
      <c r="X12" s="2">
        <f t="shared" si="12"/>
        <v>0.22917942161004526</v>
      </c>
      <c r="Y12" s="10">
        <f t="shared" si="13"/>
        <v>1.2128317916179483E-2</v>
      </c>
      <c r="Z12" s="2">
        <f t="shared" si="14"/>
        <v>0.20203470461913323</v>
      </c>
      <c r="AA12" s="2">
        <f>AVERAGE(Z10:Z12)</f>
        <v>0.20094346778862862</v>
      </c>
      <c r="AB12" s="10">
        <f t="shared" si="15"/>
        <v>1.0179680718849865E-2</v>
      </c>
    </row>
    <row r="13" spans="1:28" x14ac:dyDescent="0.25">
      <c r="C13">
        <v>4</v>
      </c>
      <c r="D13" s="3">
        <v>9.7799999999999994</v>
      </c>
      <c r="E13" s="3">
        <v>6.25</v>
      </c>
      <c r="F13" s="3">
        <f t="shared" si="2"/>
        <v>3.5299999999999994</v>
      </c>
      <c r="G13" s="3">
        <f>AVERAGE(F10:F13)</f>
        <v>3.5374999999999992</v>
      </c>
      <c r="H13" s="3">
        <f t="shared" si="3"/>
        <v>0.17349999999999977</v>
      </c>
      <c r="I13" s="3">
        <f>STDEVA(F10:F13)</f>
        <v>0.19102792117035308</v>
      </c>
      <c r="J13" s="2">
        <f t="shared" si="4"/>
        <v>0.16710795631005076</v>
      </c>
      <c r="K13" s="2">
        <f t="shared" si="5"/>
        <v>0.16508854335776391</v>
      </c>
      <c r="L13" s="2">
        <f t="shared" si="6"/>
        <v>0.16310551578295557</v>
      </c>
      <c r="M13" s="10">
        <f t="shared" si="7"/>
        <v>8.1141252896804548E-3</v>
      </c>
      <c r="O13" s="4">
        <v>4</v>
      </c>
      <c r="P13" s="3">
        <v>10.71</v>
      </c>
      <c r="Q13" s="3">
        <v>5.37</v>
      </c>
      <c r="R13" s="3">
        <f t="shared" si="8"/>
        <v>5.3400000000000007</v>
      </c>
      <c r="S13" s="3">
        <f>AVERAGE(R10:R13)</f>
        <v>5.1250000000000009</v>
      </c>
      <c r="T13" s="3">
        <f t="shared" si="9"/>
        <v>0.33100000000000129</v>
      </c>
      <c r="U13" s="3">
        <f>STDEVA(R10:R13)</f>
        <v>0.22128413107737022</v>
      </c>
      <c r="V13" s="2">
        <f t="shared" si="10"/>
        <v>0.25279220586279638</v>
      </c>
      <c r="W13" s="2">
        <f t="shared" si="11"/>
        <v>0.24973734320976193</v>
      </c>
      <c r="X13" s="2">
        <f t="shared" si="12"/>
        <v>0.24673752245920194</v>
      </c>
      <c r="Y13" s="10">
        <f t="shared" si="13"/>
        <v>1.5479973895586426E-2</v>
      </c>
      <c r="Z13" s="2">
        <f t="shared" si="14"/>
        <v>0.20741294328376292</v>
      </c>
      <c r="AA13" s="2">
        <f>AVERAGE(Z10:Z13)</f>
        <v>0.2025608366624122</v>
      </c>
      <c r="AB13" s="10">
        <f t="shared" si="15"/>
        <v>1.1797049592633446E-2</v>
      </c>
    </row>
    <row r="14" spans="1:28" x14ac:dyDescent="0.25">
      <c r="C14">
        <v>5</v>
      </c>
      <c r="D14" s="3">
        <v>10.28</v>
      </c>
      <c r="E14" s="3">
        <v>7.12</v>
      </c>
      <c r="F14" s="3">
        <f t="shared" si="2"/>
        <v>3.1599999999999993</v>
      </c>
      <c r="G14" s="3">
        <f>AVERAGE(F10:F14)</f>
        <v>3.4619999999999989</v>
      </c>
      <c r="H14" s="3">
        <f t="shared" si="3"/>
        <v>9.7999999999999421E-2</v>
      </c>
      <c r="I14" s="3">
        <f>STDEVA(F10:F14)</f>
        <v>0.23636835659622463</v>
      </c>
      <c r="J14" s="2">
        <f t="shared" si="4"/>
        <v>0.14959239148435136</v>
      </c>
      <c r="K14" s="2">
        <f t="shared" si="5"/>
        <v>0.14778464504547706</v>
      </c>
      <c r="L14" s="2">
        <f t="shared" si="6"/>
        <v>0.14600947021930299</v>
      </c>
      <c r="M14" s="10">
        <f t="shared" si="7"/>
        <v>4.5831946881191984E-3</v>
      </c>
      <c r="O14" s="4">
        <v>5</v>
      </c>
      <c r="P14" s="3">
        <v>9.6199999999999992</v>
      </c>
      <c r="Q14" s="3">
        <v>5.31</v>
      </c>
      <c r="R14" s="3">
        <f t="shared" si="8"/>
        <v>4.3099999999999996</v>
      </c>
      <c r="S14" s="3">
        <f>AVERAGE(R10:R14)</f>
        <v>4.9620000000000006</v>
      </c>
      <c r="T14" s="3">
        <f t="shared" si="9"/>
        <v>0.16800000000000104</v>
      </c>
      <c r="U14" s="3">
        <f>STDEVA(R10:R14)</f>
        <v>0.41178878080880299</v>
      </c>
      <c r="V14" s="2">
        <f t="shared" si="10"/>
        <v>0.20403266053720079</v>
      </c>
      <c r="W14" s="2">
        <f t="shared" si="11"/>
        <v>0.20156703169177412</v>
      </c>
      <c r="X14" s="2">
        <f t="shared" si="12"/>
        <v>0.19914582805227718</v>
      </c>
      <c r="Y14" s="10">
        <f t="shared" si="13"/>
        <v>7.8569051796330072E-3</v>
      </c>
      <c r="Z14" s="2">
        <f t="shared" si="14"/>
        <v>0.1746758383686256</v>
      </c>
      <c r="AA14" s="2">
        <f>AVERAGE(Z10:Z14)</f>
        <v>0.19698383700365488</v>
      </c>
      <c r="AB14" s="10">
        <f t="shared" si="15"/>
        <v>6.2200499338761206E-3</v>
      </c>
    </row>
    <row r="15" spans="1:28" x14ac:dyDescent="0.25">
      <c r="C15">
        <v>6</v>
      </c>
      <c r="D15" s="3">
        <v>10.33</v>
      </c>
      <c r="E15" s="3">
        <v>7.22</v>
      </c>
      <c r="F15" s="3">
        <f t="shared" si="2"/>
        <v>3.1100000000000003</v>
      </c>
      <c r="G15" s="3">
        <f>AVERAGE(F10:F15)</f>
        <v>3.4033333333333324</v>
      </c>
      <c r="H15" s="3">
        <f t="shared" si="3"/>
        <v>3.9333333333332998E-2</v>
      </c>
      <c r="I15" s="3">
        <f>STDEVA(F10:F15)</f>
        <v>0.25562994086504531</v>
      </c>
      <c r="J15" s="2">
        <f t="shared" si="4"/>
        <v>0.14722542326466231</v>
      </c>
      <c r="K15" s="2">
        <f t="shared" si="5"/>
        <v>0.14544628040868157</v>
      </c>
      <c r="L15" s="2">
        <f t="shared" si="6"/>
        <v>0.14369919379178242</v>
      </c>
      <c r="M15" s="10">
        <f t="shared" si="7"/>
        <v>1.8395135142791291E-3</v>
      </c>
      <c r="O15" s="4">
        <v>6</v>
      </c>
      <c r="P15" s="3">
        <v>7.22</v>
      </c>
      <c r="Q15" s="3">
        <v>2.36</v>
      </c>
      <c r="R15" s="3">
        <f t="shared" si="8"/>
        <v>4.8599999999999994</v>
      </c>
      <c r="S15" s="3">
        <f>AVERAGE(R10:R15)</f>
        <v>4.9450000000000003</v>
      </c>
      <c r="T15" s="3">
        <f t="shared" si="9"/>
        <v>0.15100000000000069</v>
      </c>
      <c r="U15" s="3">
        <f>STDEVA(R10:R15)</f>
        <v>0.37066157070837591</v>
      </c>
      <c r="V15" s="2">
        <f t="shared" si="10"/>
        <v>0.23006931095378091</v>
      </c>
      <c r="W15" s="2">
        <f t="shared" si="11"/>
        <v>0.22728904269652483</v>
      </c>
      <c r="X15" s="2">
        <f t="shared" si="12"/>
        <v>0.22455886875500397</v>
      </c>
      <c r="Y15" s="10">
        <f t="shared" si="13"/>
        <v>7.0618612031225127E-3</v>
      </c>
      <c r="Z15" s="2">
        <f t="shared" si="14"/>
        <v>0.1863676615526032</v>
      </c>
      <c r="AA15" s="2">
        <f>AVERAGE(Z10:Z15)</f>
        <v>0.19521447442847961</v>
      </c>
      <c r="AB15" s="10">
        <f t="shared" si="15"/>
        <v>4.4506873587008555E-3</v>
      </c>
    </row>
    <row r="16" spans="1:28" x14ac:dyDescent="0.25">
      <c r="C16">
        <v>7</v>
      </c>
      <c r="D16" s="3">
        <v>9.86</v>
      </c>
      <c r="E16" s="3">
        <v>6.26</v>
      </c>
      <c r="F16" s="3">
        <f t="shared" si="2"/>
        <v>3.5999999999999996</v>
      </c>
      <c r="G16" s="3">
        <f>AVERAGE(F10:F16)</f>
        <v>3.4314285714285711</v>
      </c>
      <c r="H16" s="3">
        <f t="shared" si="3"/>
        <v>6.7428571428571615E-2</v>
      </c>
      <c r="I16" s="3">
        <f>STDEVA(F10:F16)</f>
        <v>0.24491009040248279</v>
      </c>
      <c r="J16" s="2">
        <f t="shared" si="4"/>
        <v>0.17042171181761551</v>
      </c>
      <c r="K16" s="2">
        <f t="shared" si="5"/>
        <v>0.16836225384927767</v>
      </c>
      <c r="L16" s="2">
        <f t="shared" si="6"/>
        <v>0.16633990278148442</v>
      </c>
      <c r="M16" s="10">
        <f t="shared" si="7"/>
        <v>3.1534517387642575E-3</v>
      </c>
      <c r="O16" s="4">
        <v>7</v>
      </c>
      <c r="P16" s="3">
        <v>11.18</v>
      </c>
      <c r="Q16" s="3">
        <v>6.26</v>
      </c>
      <c r="R16" s="3">
        <f t="shared" si="8"/>
        <v>4.92</v>
      </c>
      <c r="S16" s="3">
        <f>AVERAGE(R10:R16)</f>
        <v>4.9414285714285722</v>
      </c>
      <c r="T16" s="3">
        <f t="shared" si="9"/>
        <v>0.14742857142857257</v>
      </c>
      <c r="U16" s="3">
        <f>STDEVA(R10:R16)</f>
        <v>0.33849808327515341</v>
      </c>
      <c r="V16" s="2">
        <f t="shared" si="10"/>
        <v>0.23290967281740788</v>
      </c>
      <c r="W16" s="2">
        <f t="shared" si="11"/>
        <v>0.23009508026067949</v>
      </c>
      <c r="X16" s="2">
        <f t="shared" si="12"/>
        <v>0.22733120046802874</v>
      </c>
      <c r="Y16" s="10">
        <f t="shared" si="13"/>
        <v>6.8948351576371397E-3</v>
      </c>
      <c r="Z16" s="2">
        <f t="shared" si="14"/>
        <v>0.19922866705497858</v>
      </c>
      <c r="AA16" s="2">
        <f>AVERAGE(Z10:Z16)</f>
        <v>0.19578793051797946</v>
      </c>
      <c r="AB16" s="10">
        <f t="shared" si="15"/>
        <v>5.0241434482007075E-3</v>
      </c>
    </row>
    <row r="17" spans="3:28" x14ac:dyDescent="0.25">
      <c r="C17">
        <v>8</v>
      </c>
      <c r="D17" s="3">
        <v>10.55</v>
      </c>
      <c r="E17" s="3">
        <v>7.37</v>
      </c>
      <c r="F17" s="3">
        <f t="shared" si="2"/>
        <v>3.1800000000000006</v>
      </c>
      <c r="G17" s="3">
        <f>AVERAGE(F10:F17)</f>
        <v>3.3999999999999995</v>
      </c>
      <c r="H17" s="3">
        <f t="shared" si="3"/>
        <v>3.6000000000000032E-2</v>
      </c>
      <c r="I17" s="3">
        <f>STDEVA(F10:F17)</f>
        <v>0.24354524367001212</v>
      </c>
      <c r="J17" s="2">
        <f t="shared" si="4"/>
        <v>0.15053917877222708</v>
      </c>
      <c r="K17" s="2">
        <f t="shared" si="5"/>
        <v>0.1487199909001953</v>
      </c>
      <c r="L17" s="2">
        <f t="shared" si="6"/>
        <v>0.14693358079031127</v>
      </c>
      <c r="M17" s="10">
        <f t="shared" si="7"/>
        <v>1.6836225384927782E-3</v>
      </c>
      <c r="O17" s="4">
        <v>8</v>
      </c>
      <c r="P17" s="3">
        <v>7.37</v>
      </c>
      <c r="Q17" s="3">
        <v>3.46</v>
      </c>
      <c r="R17" s="3">
        <f t="shared" si="8"/>
        <v>3.91</v>
      </c>
      <c r="S17" s="3">
        <f>AVERAGE(R10:R17)</f>
        <v>4.8125</v>
      </c>
      <c r="T17" s="3">
        <f t="shared" si="9"/>
        <v>1.8500000000000405E-2</v>
      </c>
      <c r="U17" s="3">
        <f>STDEVA(R10:R17)</f>
        <v>0.48082518355724402</v>
      </c>
      <c r="V17" s="2">
        <f t="shared" si="10"/>
        <v>0.18509691477968798</v>
      </c>
      <c r="W17" s="2">
        <f t="shared" si="11"/>
        <v>0.18286011459740995</v>
      </c>
      <c r="X17" s="2">
        <f t="shared" si="12"/>
        <v>0.18066361663211228</v>
      </c>
      <c r="Y17" s="10">
        <f t="shared" si="13"/>
        <v>8.6519491561436255E-4</v>
      </c>
      <c r="Z17" s="2">
        <f t="shared" si="14"/>
        <v>0.16579005274880262</v>
      </c>
      <c r="AA17" s="2">
        <f>AVERAGE(Z10:Z17)</f>
        <v>0.19203819579683234</v>
      </c>
      <c r="AB17" s="10">
        <f t="shared" si="15"/>
        <v>1.2744087270535887E-3</v>
      </c>
    </row>
    <row r="18" spans="3:28" x14ac:dyDescent="0.25">
      <c r="C18">
        <v>9</v>
      </c>
      <c r="D18" s="3">
        <v>10.82</v>
      </c>
      <c r="E18" s="3">
        <v>7.84</v>
      </c>
      <c r="F18" s="3">
        <f t="shared" si="2"/>
        <v>2.9800000000000004</v>
      </c>
      <c r="G18" s="3">
        <f>AVERAGE(F10:F18)</f>
        <v>3.3533333333333331</v>
      </c>
      <c r="H18" s="3">
        <f t="shared" si="3"/>
        <v>-1.066666666666638E-2</v>
      </c>
      <c r="I18" s="3">
        <f>STDEVA(F10:F18)</f>
        <v>0.26739483914241841</v>
      </c>
      <c r="J18" s="2">
        <f t="shared" si="4"/>
        <v>0.14107130589347064</v>
      </c>
      <c r="K18" s="2">
        <f t="shared" si="5"/>
        <v>0.13936653235301322</v>
      </c>
      <c r="L18" s="2">
        <f t="shared" si="6"/>
        <v>0.1376924750802288</v>
      </c>
      <c r="M18" s="10">
        <f t="shared" si="7"/>
        <v>-4.9885112251636492E-4</v>
      </c>
      <c r="O18" s="4">
        <v>9</v>
      </c>
      <c r="P18" s="3">
        <v>7.86</v>
      </c>
      <c r="Q18" s="3">
        <v>3.75</v>
      </c>
      <c r="R18" s="3">
        <f t="shared" si="8"/>
        <v>4.1100000000000003</v>
      </c>
      <c r="S18" s="3">
        <f>AVERAGE(R10:R18)</f>
        <v>4.7344444444444447</v>
      </c>
      <c r="T18" s="3">
        <f t="shared" si="9"/>
        <v>-5.9555555555554918E-2</v>
      </c>
      <c r="U18" s="3">
        <f>STDEVA(R10:R18)</f>
        <v>0.50707768416464427</v>
      </c>
      <c r="V18" s="2">
        <f t="shared" si="10"/>
        <v>0.1945647876584444</v>
      </c>
      <c r="W18" s="2">
        <f t="shared" si="11"/>
        <v>0.19221357314459203</v>
      </c>
      <c r="X18" s="2">
        <f t="shared" si="12"/>
        <v>0.18990472234219477</v>
      </c>
      <c r="Y18" s="10">
        <f t="shared" si="13"/>
        <v>-2.7852521007164155E-3</v>
      </c>
      <c r="Z18" s="2">
        <f t="shared" si="14"/>
        <v>0.16579005274880262</v>
      </c>
      <c r="AA18" s="2">
        <f>AVERAGE(Z10:Z18)</f>
        <v>0.18912173545816235</v>
      </c>
      <c r="AB18" s="10">
        <f t="shared" si="15"/>
        <v>-1.6420516116164019E-3</v>
      </c>
    </row>
    <row r="19" spans="3:28" x14ac:dyDescent="0.25">
      <c r="C19" s="5">
        <v>10</v>
      </c>
      <c r="D19" s="6">
        <v>11.1</v>
      </c>
      <c r="E19" s="6">
        <v>7.64</v>
      </c>
      <c r="F19" s="6">
        <f t="shared" si="2"/>
        <v>3.46</v>
      </c>
      <c r="G19" s="6">
        <f>AVERAGE(F10:F19)</f>
        <v>3.3639999999999994</v>
      </c>
      <c r="H19" s="6">
        <f t="shared" si="3"/>
        <v>0</v>
      </c>
      <c r="I19" s="6">
        <f>STDEVA(F10:F19)</f>
        <v>0.25434884181637857</v>
      </c>
      <c r="J19" s="7">
        <f t="shared" si="4"/>
        <v>0.16379420080248605</v>
      </c>
      <c r="K19" s="7">
        <f t="shared" si="5"/>
        <v>0.1618148328662502</v>
      </c>
      <c r="L19" s="7">
        <f t="shared" si="6"/>
        <v>0.15987112878442669</v>
      </c>
      <c r="M19" s="10">
        <f t="shared" si="7"/>
        <v>0</v>
      </c>
      <c r="O19" s="8">
        <v>10</v>
      </c>
      <c r="P19" s="6">
        <v>7.63</v>
      </c>
      <c r="Q19" s="6">
        <v>2.2999999999999998</v>
      </c>
      <c r="R19" s="6">
        <f t="shared" si="8"/>
        <v>5.33</v>
      </c>
      <c r="S19" s="6">
        <f>AVERAGE(R10:R19)</f>
        <v>4.7939999999999996</v>
      </c>
      <c r="T19" s="6">
        <f t="shared" si="9"/>
        <v>0</v>
      </c>
      <c r="U19" s="6">
        <f>STDEVA(R10:R19)</f>
        <v>0.51383525245614414</v>
      </c>
      <c r="V19" s="7">
        <f t="shared" si="10"/>
        <v>0.25231881221885855</v>
      </c>
      <c r="W19" s="7">
        <f t="shared" si="11"/>
        <v>0.24926967028240279</v>
      </c>
      <c r="X19" s="7">
        <f t="shared" si="12"/>
        <v>0.24627546717369783</v>
      </c>
      <c r="Y19" s="10">
        <f t="shared" si="13"/>
        <v>0</v>
      </c>
      <c r="Z19" s="7">
        <f t="shared" si="14"/>
        <v>0.20554225157432648</v>
      </c>
      <c r="AA19" s="2">
        <f>AVERAGE(Z10:Z19)</f>
        <v>0.19076378706977878</v>
      </c>
      <c r="AB19" s="10">
        <f t="shared" si="15"/>
        <v>0</v>
      </c>
    </row>
    <row r="20" spans="3:28" x14ac:dyDescent="0.25">
      <c r="F20" s="9">
        <f>AVERAGE(F10:F19)</f>
        <v>3.3639999999999994</v>
      </c>
      <c r="G20" s="9">
        <f>F20*46.7672</f>
        <v>157.32486079999998</v>
      </c>
      <c r="J20" s="10">
        <f t="shared" si="4"/>
        <v>0.15924962182068295</v>
      </c>
      <c r="K20" s="2">
        <f t="shared" si="5"/>
        <v>0.15732517276360278</v>
      </c>
      <c r="L20" s="10">
        <f t="shared" si="6"/>
        <v>0.15543539804358711</v>
      </c>
      <c r="R20" s="9">
        <f>AVERAGE(R10:R19)</f>
        <v>4.7939999999999996</v>
      </c>
      <c r="S20" s="9">
        <f>R20*46.7672</f>
        <v>224.2019568</v>
      </c>
      <c r="V20" s="10">
        <f t="shared" si="10"/>
        <v>0.22694491290379135</v>
      </c>
      <c r="W20" s="2">
        <f t="shared" si="11"/>
        <v>0.22420240137595476</v>
      </c>
      <c r="X20" s="10">
        <f t="shared" si="12"/>
        <v>0.22150930387067677</v>
      </c>
      <c r="Z20" s="2">
        <f t="shared" si="14"/>
        <v>0.19076378706977876</v>
      </c>
    </row>
    <row r="21" spans="3:28" x14ac:dyDescent="0.25">
      <c r="F21" s="3">
        <f>STDEVA(F10:F19)</f>
        <v>0.25434884181637857</v>
      </c>
      <c r="J21" s="10">
        <f>STDEVA(J10:J19)</f>
        <v>1.2040712505881989E-2</v>
      </c>
      <c r="K21" s="2">
        <f t="shared" ref="K21:L21" si="16">STDEVA(K10:K19)</f>
        <v>1.1895206742266358E-2</v>
      </c>
      <c r="L21" s="10">
        <f t="shared" si="16"/>
        <v>1.1752322672310994E-2</v>
      </c>
      <c r="R21" s="3">
        <f>STDEVA(R10:R19)</f>
        <v>0.51383525245614414</v>
      </c>
      <c r="V21" s="10">
        <f>STDEVA(V10:V19)</f>
        <v>2.4324634254392422E-2</v>
      </c>
      <c r="W21" s="2">
        <f t="shared" ref="W21:X21" si="17">STDEVA(W10:W19)</f>
        <v>2.4030683669646859E-2</v>
      </c>
      <c r="X21" s="10">
        <f t="shared" si="17"/>
        <v>2.3742029427570536E-2</v>
      </c>
      <c r="Z21" s="2">
        <f t="shared" ref="Z21" si="18">STDEVA(Z10:Z19)</f>
        <v>1.6348794342512098E-2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0.15732517276360278</v>
      </c>
      <c r="E41" s="11">
        <f>$K$20</f>
        <v>0.15732517276360278</v>
      </c>
      <c r="F41">
        <f>C41*AVERAGE($K$20,$W$20)</f>
        <v>0.19076378706977876</v>
      </c>
      <c r="G41" s="12">
        <f>(F41-E41)/E41</f>
        <v>0.2125445897740785</v>
      </c>
    </row>
    <row r="42" spans="3:7" x14ac:dyDescent="0.25">
      <c r="C42">
        <v>2</v>
      </c>
      <c r="D42" s="2">
        <f>$W$20</f>
        <v>0.22420240137595476</v>
      </c>
      <c r="E42" s="11">
        <f>SUM(D42,E41)</f>
        <v>0.38152757413955751</v>
      </c>
      <c r="F42">
        <f t="shared" ref="F42:F90" si="19">C42*AVERAGE($K$20,$W$20)</f>
        <v>0.38152757413955751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0.15732517276360278</v>
      </c>
      <c r="E43" s="11">
        <f t="shared" ref="E43:E90" si="22">SUM(D43,E42)</f>
        <v>0.53885274690316032</v>
      </c>
      <c r="F43">
        <f t="shared" si="19"/>
        <v>0.57229136120933632</v>
      </c>
      <c r="G43" s="12">
        <f t="shared" si="20"/>
        <v>6.2055198750217026E-2</v>
      </c>
    </row>
    <row r="44" spans="3:7" x14ac:dyDescent="0.25">
      <c r="C44">
        <v>4</v>
      </c>
      <c r="D44" s="2">
        <f t="shared" ref="D44" si="23">$W$20</f>
        <v>0.22420240137595476</v>
      </c>
      <c r="E44" s="11">
        <f t="shared" si="22"/>
        <v>0.76305514827911503</v>
      </c>
      <c r="F44">
        <f t="shared" si="19"/>
        <v>0.76305514827911503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0.15732517276360278</v>
      </c>
      <c r="E45" s="11">
        <f t="shared" si="22"/>
        <v>0.92038032104271783</v>
      </c>
      <c r="F45">
        <f t="shared" si="19"/>
        <v>0.95381893534889373</v>
      </c>
      <c r="G45" s="12">
        <f t="shared" si="20"/>
        <v>3.633130081300804E-2</v>
      </c>
    </row>
    <row r="46" spans="3:7" x14ac:dyDescent="0.25">
      <c r="C46">
        <v>6</v>
      </c>
      <c r="D46" s="2">
        <f t="shared" ref="D46" si="25">$W$20</f>
        <v>0.22420240137595476</v>
      </c>
      <c r="E46" s="11">
        <f t="shared" si="22"/>
        <v>1.1445827224186726</v>
      </c>
      <c r="F46">
        <f t="shared" si="19"/>
        <v>1.1445827224186726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0.15732517276360278</v>
      </c>
      <c r="E47" s="11">
        <f t="shared" si="22"/>
        <v>1.3019078951822753</v>
      </c>
      <c r="F47">
        <f t="shared" si="19"/>
        <v>1.3353465094884513</v>
      </c>
      <c r="G47" s="12">
        <f t="shared" si="20"/>
        <v>2.56843164020404E-2</v>
      </c>
    </row>
    <row r="48" spans="3:7" x14ac:dyDescent="0.25">
      <c r="C48">
        <v>8</v>
      </c>
      <c r="D48" s="2">
        <f t="shared" ref="D48" si="27">$W$20</f>
        <v>0.22420240137595476</v>
      </c>
      <c r="E48" s="11">
        <f t="shared" si="22"/>
        <v>1.5261102965582301</v>
      </c>
      <c r="F48">
        <f t="shared" si="19"/>
        <v>1.5261102965582301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0.15732517276360278</v>
      </c>
      <c r="E49" s="11">
        <f t="shared" si="22"/>
        <v>1.6834354693218327</v>
      </c>
      <c r="F49">
        <f t="shared" si="19"/>
        <v>1.7168740836280088</v>
      </c>
      <c r="G49" s="12">
        <f t="shared" si="20"/>
        <v>1.9863318146460737E-2</v>
      </c>
    </row>
    <row r="50" spans="3:7" x14ac:dyDescent="0.25">
      <c r="C50">
        <v>10</v>
      </c>
      <c r="D50" s="2">
        <f t="shared" ref="D50" si="29">$W$20</f>
        <v>0.22420240137595476</v>
      </c>
      <c r="E50" s="11">
        <f t="shared" si="22"/>
        <v>1.9076378706977875</v>
      </c>
      <c r="F50">
        <f t="shared" si="19"/>
        <v>1.9076378706977875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0.15732517276360278</v>
      </c>
      <c r="E51" s="11">
        <f t="shared" si="22"/>
        <v>2.0649630434613901</v>
      </c>
      <c r="F51">
        <f t="shared" si="19"/>
        <v>2.0984016577675662</v>
      </c>
      <c r="G51" s="12">
        <f t="shared" si="20"/>
        <v>1.6193323368211276E-2</v>
      </c>
    </row>
    <row r="52" spans="3:7" x14ac:dyDescent="0.25">
      <c r="C52">
        <v>12</v>
      </c>
      <c r="D52" s="2">
        <f t="shared" ref="D52" si="31">$W$20</f>
        <v>0.22420240137595476</v>
      </c>
      <c r="E52" s="11">
        <f t="shared" si="22"/>
        <v>2.2891654448373449</v>
      </c>
      <c r="F52">
        <f t="shared" si="19"/>
        <v>2.2891654448373453</v>
      </c>
      <c r="G52" s="12">
        <f t="shared" si="20"/>
        <v>1.9399611804013452E-16</v>
      </c>
    </row>
    <row r="53" spans="3:7" x14ac:dyDescent="0.25">
      <c r="C53">
        <v>13</v>
      </c>
      <c r="D53" s="2">
        <f t="shared" ref="D53" si="32">$K$20</f>
        <v>0.15732517276360278</v>
      </c>
      <c r="E53" s="11">
        <f t="shared" si="22"/>
        <v>2.4464906176009475</v>
      </c>
      <c r="F53">
        <f t="shared" si="19"/>
        <v>2.479929231907124</v>
      </c>
      <c r="G53" s="12">
        <f t="shared" si="20"/>
        <v>1.3667992047713913E-2</v>
      </c>
    </row>
    <row r="54" spans="3:7" x14ac:dyDescent="0.25">
      <c r="C54">
        <v>14</v>
      </c>
      <c r="D54" s="2">
        <f t="shared" ref="D54" si="33">$W$20</f>
        <v>0.22420240137595476</v>
      </c>
      <c r="E54" s="11">
        <f t="shared" si="22"/>
        <v>2.6706930189769023</v>
      </c>
      <c r="F54">
        <f t="shared" si="19"/>
        <v>2.6706930189769027</v>
      </c>
      <c r="G54" s="12">
        <f t="shared" si="20"/>
        <v>1.6628238689154389E-16</v>
      </c>
    </row>
    <row r="55" spans="3:7" x14ac:dyDescent="0.25">
      <c r="C55">
        <v>15</v>
      </c>
      <c r="D55" s="2">
        <f t="shared" ref="D55" si="34">$K$20</f>
        <v>0.15732517276360278</v>
      </c>
      <c r="E55" s="11">
        <f t="shared" si="22"/>
        <v>2.8280181917405049</v>
      </c>
      <c r="F55">
        <f t="shared" si="19"/>
        <v>2.8614568060466814</v>
      </c>
      <c r="G55" s="12">
        <f t="shared" si="20"/>
        <v>1.1824044980982475E-2</v>
      </c>
    </row>
    <row r="56" spans="3:7" x14ac:dyDescent="0.25">
      <c r="C56">
        <v>16</v>
      </c>
      <c r="D56" s="2">
        <f t="shared" ref="D56" si="35">$W$20</f>
        <v>0.22420240137595476</v>
      </c>
      <c r="E56" s="11">
        <f t="shared" si="22"/>
        <v>3.0522205931164597</v>
      </c>
      <c r="F56">
        <f t="shared" si="19"/>
        <v>3.0522205931164601</v>
      </c>
      <c r="G56" s="12">
        <f t="shared" si="20"/>
        <v>1.4549708853010091E-16</v>
      </c>
    </row>
    <row r="57" spans="3:7" x14ac:dyDescent="0.25">
      <c r="C57">
        <v>17</v>
      </c>
      <c r="D57" s="2">
        <f t="shared" ref="D57" si="36">$K$20</f>
        <v>0.15732517276360278</v>
      </c>
      <c r="E57" s="11">
        <f t="shared" si="22"/>
        <v>3.2095457658800624</v>
      </c>
      <c r="F57">
        <f t="shared" si="19"/>
        <v>3.2429843801862388</v>
      </c>
      <c r="G57" s="12">
        <f t="shared" si="20"/>
        <v>1.0418488080666933E-2</v>
      </c>
    </row>
    <row r="58" spans="3:7" x14ac:dyDescent="0.25">
      <c r="C58">
        <v>18</v>
      </c>
      <c r="D58" s="2">
        <f t="shared" ref="D58" si="37">$W$20</f>
        <v>0.22420240137595476</v>
      </c>
      <c r="E58" s="11">
        <f t="shared" si="22"/>
        <v>3.4337481672560171</v>
      </c>
      <c r="F58">
        <f t="shared" si="19"/>
        <v>3.4337481672560175</v>
      </c>
      <c r="G58" s="12">
        <f t="shared" si="20"/>
        <v>1.293307453600897E-16</v>
      </c>
    </row>
    <row r="59" spans="3:7" x14ac:dyDescent="0.25">
      <c r="C59">
        <v>19</v>
      </c>
      <c r="D59" s="2">
        <f t="shared" ref="D59" si="38">$K$20</f>
        <v>0.15732517276360278</v>
      </c>
      <c r="E59" s="11">
        <f t="shared" si="22"/>
        <v>3.5910733400196198</v>
      </c>
      <c r="F59">
        <f t="shared" si="19"/>
        <v>3.6245119543257962</v>
      </c>
      <c r="G59" s="12">
        <f t="shared" si="20"/>
        <v>9.3115932591880061E-3</v>
      </c>
    </row>
    <row r="60" spans="3:7" x14ac:dyDescent="0.25">
      <c r="C60">
        <v>20</v>
      </c>
      <c r="D60" s="2">
        <f t="shared" ref="D60" si="39">$W$20</f>
        <v>0.22420240137595476</v>
      </c>
      <c r="E60" s="11">
        <f t="shared" si="22"/>
        <v>3.8152757413955745</v>
      </c>
      <c r="F60">
        <f t="shared" si="19"/>
        <v>3.8152757413955749</v>
      </c>
      <c r="G60" s="12">
        <f t="shared" si="20"/>
        <v>1.1639767082408071E-16</v>
      </c>
    </row>
    <row r="61" spans="3:7" x14ac:dyDescent="0.25">
      <c r="C61">
        <v>21</v>
      </c>
      <c r="D61" s="2">
        <f t="shared" ref="D61" si="40">$K$20</f>
        <v>0.15732517276360278</v>
      </c>
      <c r="E61" s="11">
        <f t="shared" si="22"/>
        <v>3.9726009141591772</v>
      </c>
      <c r="F61">
        <f t="shared" si="19"/>
        <v>4.0060395284653536</v>
      </c>
      <c r="G61" s="12">
        <f t="shared" si="20"/>
        <v>8.4173102279149828E-3</v>
      </c>
    </row>
    <row r="62" spans="3:7" x14ac:dyDescent="0.25">
      <c r="C62">
        <v>22</v>
      </c>
      <c r="D62" s="2">
        <f t="shared" ref="D62" si="41">$W$20</f>
        <v>0.22420240137595476</v>
      </c>
      <c r="E62" s="11">
        <f t="shared" si="22"/>
        <v>4.1968033155351323</v>
      </c>
      <c r="F62">
        <f t="shared" si="19"/>
        <v>4.1968033155351323</v>
      </c>
      <c r="G62" s="12">
        <f t="shared" si="20"/>
        <v>0</v>
      </c>
    </row>
    <row r="63" spans="3:7" x14ac:dyDescent="0.25">
      <c r="C63">
        <v>23</v>
      </c>
      <c r="D63" s="2">
        <f t="shared" ref="D63" si="42">$K$20</f>
        <v>0.15732517276360278</v>
      </c>
      <c r="E63" s="11">
        <f t="shared" si="22"/>
        <v>4.354128488298735</v>
      </c>
      <c r="F63">
        <f t="shared" si="19"/>
        <v>4.387567102604911</v>
      </c>
      <c r="G63" s="12">
        <f t="shared" si="20"/>
        <v>7.6797490923932966E-3</v>
      </c>
    </row>
    <row r="64" spans="3:7" x14ac:dyDescent="0.25">
      <c r="C64">
        <v>24</v>
      </c>
      <c r="D64" s="2">
        <f t="shared" ref="D64" si="43">$W$20</f>
        <v>0.22420240137595476</v>
      </c>
      <c r="E64" s="11">
        <f t="shared" si="22"/>
        <v>4.5783308896746897</v>
      </c>
      <c r="F64">
        <f t="shared" si="19"/>
        <v>4.5783308896746906</v>
      </c>
      <c r="G64" s="12">
        <f t="shared" si="20"/>
        <v>1.9399611804013452E-16</v>
      </c>
    </row>
    <row r="65" spans="3:7" x14ac:dyDescent="0.25">
      <c r="C65">
        <v>25</v>
      </c>
      <c r="D65" s="2">
        <f t="shared" ref="D65" si="44">$K$20</f>
        <v>0.15732517276360278</v>
      </c>
      <c r="E65" s="11">
        <f t="shared" si="22"/>
        <v>4.7356560624382924</v>
      </c>
      <c r="F65">
        <f t="shared" si="19"/>
        <v>4.7690946767444693</v>
      </c>
      <c r="G65" s="12">
        <f t="shared" si="20"/>
        <v>7.0610310092832284E-3</v>
      </c>
    </row>
    <row r="66" spans="3:7" x14ac:dyDescent="0.25">
      <c r="C66">
        <v>26</v>
      </c>
      <c r="D66" s="2">
        <f t="shared" ref="D66" si="45">$W$20</f>
        <v>0.22420240137595476</v>
      </c>
      <c r="E66" s="11">
        <f t="shared" si="22"/>
        <v>4.9598584638142471</v>
      </c>
      <c r="F66">
        <f t="shared" si="19"/>
        <v>4.959858463814248</v>
      </c>
      <c r="G66" s="12">
        <f t="shared" si="20"/>
        <v>1.7907333972935495E-16</v>
      </c>
    </row>
    <row r="67" spans="3:7" x14ac:dyDescent="0.25">
      <c r="C67">
        <v>27</v>
      </c>
      <c r="D67" s="2">
        <f t="shared" ref="D67" si="46">$K$20</f>
        <v>0.15732517276360278</v>
      </c>
      <c r="E67" s="11">
        <f t="shared" si="22"/>
        <v>5.1171836365778498</v>
      </c>
      <c r="F67">
        <f t="shared" si="19"/>
        <v>5.1506222508840267</v>
      </c>
      <c r="G67" s="12">
        <f t="shared" si="20"/>
        <v>6.5345738361148962E-3</v>
      </c>
    </row>
    <row r="68" spans="3:7" x14ac:dyDescent="0.25">
      <c r="C68">
        <v>28</v>
      </c>
      <c r="D68" s="2">
        <f t="shared" ref="D68" si="47">$W$20</f>
        <v>0.22420240137595476</v>
      </c>
      <c r="E68" s="11">
        <f t="shared" si="22"/>
        <v>5.3413860379538045</v>
      </c>
      <c r="F68">
        <f t="shared" si="19"/>
        <v>5.3413860379538054</v>
      </c>
      <c r="G68" s="12">
        <f t="shared" si="20"/>
        <v>1.6628238689154389E-16</v>
      </c>
    </row>
    <row r="69" spans="3:7" x14ac:dyDescent="0.25">
      <c r="C69">
        <v>29</v>
      </c>
      <c r="D69" s="2">
        <f t="shared" ref="D69" si="48">$K$20</f>
        <v>0.15732517276360278</v>
      </c>
      <c r="E69" s="11">
        <f t="shared" si="22"/>
        <v>5.4987112107174072</v>
      </c>
      <c r="F69">
        <f t="shared" si="19"/>
        <v>5.5321498250235841</v>
      </c>
      <c r="G69" s="12">
        <f t="shared" si="20"/>
        <v>6.0811730285093872E-3</v>
      </c>
    </row>
    <row r="70" spans="3:7" x14ac:dyDescent="0.25">
      <c r="C70">
        <v>30</v>
      </c>
      <c r="D70" s="2">
        <f t="shared" ref="D70" si="49">$W$20</f>
        <v>0.22420240137595476</v>
      </c>
      <c r="E70" s="11">
        <f t="shared" si="22"/>
        <v>5.7229136120933619</v>
      </c>
      <c r="F70">
        <f t="shared" si="19"/>
        <v>5.7229136120933628</v>
      </c>
      <c r="G70" s="12">
        <f t="shared" si="20"/>
        <v>1.5519689443210762E-16</v>
      </c>
    </row>
    <row r="71" spans="3:7" x14ac:dyDescent="0.25">
      <c r="C71">
        <v>31</v>
      </c>
      <c r="D71" s="2">
        <f t="shared" ref="D71" si="50">$K$20</f>
        <v>0.15732517276360278</v>
      </c>
      <c r="E71" s="11">
        <f t="shared" si="22"/>
        <v>5.8802387848569646</v>
      </c>
      <c r="F71">
        <f t="shared" si="19"/>
        <v>5.9136773991631415</v>
      </c>
      <c r="G71" s="12">
        <f t="shared" si="20"/>
        <v>5.6866082364358068E-3</v>
      </c>
    </row>
    <row r="72" spans="3:7" x14ac:dyDescent="0.25">
      <c r="C72">
        <v>32</v>
      </c>
      <c r="D72" s="2">
        <f t="shared" ref="D72" si="51">$W$20</f>
        <v>0.22420240137595476</v>
      </c>
      <c r="E72" s="11">
        <f t="shared" si="22"/>
        <v>6.1044411862329193</v>
      </c>
      <c r="F72">
        <f t="shared" si="19"/>
        <v>6.1044411862329202</v>
      </c>
      <c r="G72" s="12">
        <f t="shared" si="20"/>
        <v>1.4549708853010091E-16</v>
      </c>
    </row>
    <row r="73" spans="3:7" x14ac:dyDescent="0.25">
      <c r="C73">
        <v>33</v>
      </c>
      <c r="D73" s="2">
        <f t="shared" ref="D73" si="52">$K$20</f>
        <v>0.15732517276360278</v>
      </c>
      <c r="E73" s="11">
        <f t="shared" si="22"/>
        <v>6.261766358996522</v>
      </c>
      <c r="F73">
        <f t="shared" si="19"/>
        <v>6.2952049733026989</v>
      </c>
      <c r="G73" s="12">
        <f t="shared" si="20"/>
        <v>5.3401248767664961E-3</v>
      </c>
    </row>
    <row r="74" spans="3:7" x14ac:dyDescent="0.25">
      <c r="C74">
        <v>34</v>
      </c>
      <c r="D74" s="2">
        <f t="shared" ref="D74" si="53">$W$20</f>
        <v>0.22420240137595476</v>
      </c>
      <c r="E74" s="11">
        <f t="shared" si="22"/>
        <v>6.4859687603724767</v>
      </c>
      <c r="F74">
        <f t="shared" si="19"/>
        <v>6.4859687603724776</v>
      </c>
      <c r="G74" s="12">
        <f t="shared" si="20"/>
        <v>1.3693843626362439E-16</v>
      </c>
    </row>
    <row r="75" spans="3:7" x14ac:dyDescent="0.25">
      <c r="C75">
        <v>35</v>
      </c>
      <c r="D75" s="2">
        <f t="shared" ref="D75" si="54">$K$20</f>
        <v>0.15732517276360278</v>
      </c>
      <c r="E75" s="11">
        <f t="shared" si="22"/>
        <v>6.6432939331360794</v>
      </c>
      <c r="F75">
        <f t="shared" si="19"/>
        <v>6.6767325474422563</v>
      </c>
      <c r="G75" s="12">
        <f t="shared" si="20"/>
        <v>5.0334389299543803E-3</v>
      </c>
    </row>
    <row r="76" spans="3:7" x14ac:dyDescent="0.25">
      <c r="C76">
        <v>36</v>
      </c>
      <c r="D76" s="2">
        <f t="shared" ref="D76" si="55">$W$20</f>
        <v>0.22420240137595476</v>
      </c>
      <c r="E76" s="11">
        <f t="shared" si="22"/>
        <v>6.8674963345120341</v>
      </c>
      <c r="F76">
        <f t="shared" si="19"/>
        <v>6.867496334512035</v>
      </c>
      <c r="G76" s="12">
        <f t="shared" si="20"/>
        <v>1.293307453600897E-16</v>
      </c>
    </row>
    <row r="77" spans="3:7" x14ac:dyDescent="0.25">
      <c r="C77">
        <v>37</v>
      </c>
      <c r="D77" s="2">
        <f t="shared" ref="D77" si="56">$K$20</f>
        <v>0.15732517276360278</v>
      </c>
      <c r="E77" s="11">
        <f t="shared" si="22"/>
        <v>7.0248215072756368</v>
      </c>
      <c r="F77">
        <f t="shared" si="19"/>
        <v>7.0582601215818137</v>
      </c>
      <c r="G77" s="12">
        <f t="shared" si="20"/>
        <v>4.7600660417555637E-3</v>
      </c>
    </row>
    <row r="78" spans="3:7" x14ac:dyDescent="0.25">
      <c r="C78">
        <v>38</v>
      </c>
      <c r="D78" s="2">
        <f t="shared" ref="D78" si="57">$W$20</f>
        <v>0.22420240137595476</v>
      </c>
      <c r="E78" s="11">
        <f t="shared" si="22"/>
        <v>7.2490239086515915</v>
      </c>
      <c r="F78">
        <f t="shared" si="19"/>
        <v>7.2490239086515924</v>
      </c>
      <c r="G78" s="12">
        <f t="shared" si="20"/>
        <v>1.2252386402534814E-16</v>
      </c>
    </row>
    <row r="79" spans="3:7" x14ac:dyDescent="0.25">
      <c r="C79">
        <v>39</v>
      </c>
      <c r="D79" s="2">
        <f t="shared" ref="D79" si="58">$K$20</f>
        <v>0.15732517276360278</v>
      </c>
      <c r="E79" s="11">
        <f t="shared" si="22"/>
        <v>7.4063490814151942</v>
      </c>
      <c r="F79">
        <f t="shared" si="19"/>
        <v>7.4397876957213711</v>
      </c>
      <c r="G79" s="12">
        <f t="shared" si="20"/>
        <v>4.514857987194346E-3</v>
      </c>
    </row>
    <row r="80" spans="3:7" x14ac:dyDescent="0.25">
      <c r="C80">
        <v>40</v>
      </c>
      <c r="D80" s="2">
        <f t="shared" ref="D80" si="59">$W$20</f>
        <v>0.22420240137595476</v>
      </c>
      <c r="E80" s="11">
        <f t="shared" si="22"/>
        <v>7.6305514827911489</v>
      </c>
      <c r="F80">
        <f t="shared" si="19"/>
        <v>7.6305514827911498</v>
      </c>
      <c r="G80" s="12">
        <f t="shared" si="20"/>
        <v>1.1639767082408071E-16</v>
      </c>
    </row>
    <row r="81" spans="3:7" x14ac:dyDescent="0.25">
      <c r="C81">
        <v>41</v>
      </c>
      <c r="D81" s="2">
        <f t="shared" ref="D81" si="60">$K$20</f>
        <v>0.15732517276360278</v>
      </c>
      <c r="E81" s="11">
        <f t="shared" si="22"/>
        <v>7.7878766555547516</v>
      </c>
      <c r="F81">
        <f t="shared" si="19"/>
        <v>7.8213152698609294</v>
      </c>
      <c r="G81" s="12">
        <f t="shared" si="20"/>
        <v>4.2936753861307604E-3</v>
      </c>
    </row>
    <row r="82" spans="3:7" x14ac:dyDescent="0.25">
      <c r="C82">
        <v>42</v>
      </c>
      <c r="D82" s="2">
        <f t="shared" ref="D82" si="61">$W$20</f>
        <v>0.22420240137595476</v>
      </c>
      <c r="E82" s="11">
        <f t="shared" si="22"/>
        <v>8.0120790569307072</v>
      </c>
      <c r="F82">
        <f t="shared" si="19"/>
        <v>8.0120790569307072</v>
      </c>
      <c r="G82" s="12">
        <f t="shared" si="20"/>
        <v>0</v>
      </c>
    </row>
    <row r="83" spans="3:7" x14ac:dyDescent="0.25">
      <c r="C83">
        <v>43</v>
      </c>
      <c r="D83" s="2">
        <f t="shared" ref="D83" si="62">$K$20</f>
        <v>0.15732517276360278</v>
      </c>
      <c r="E83" s="11">
        <f t="shared" si="22"/>
        <v>8.1694042296943099</v>
      </c>
      <c r="F83">
        <f t="shared" si="19"/>
        <v>8.2028428440004859</v>
      </c>
      <c r="G83" s="12">
        <f t="shared" si="20"/>
        <v>4.0931521278666418E-3</v>
      </c>
    </row>
    <row r="84" spans="3:7" x14ac:dyDescent="0.25">
      <c r="C84">
        <v>44</v>
      </c>
      <c r="D84" s="2">
        <f t="shared" ref="D84" si="63">$W$20</f>
        <v>0.22420240137595476</v>
      </c>
      <c r="E84" s="11">
        <f t="shared" si="22"/>
        <v>8.3936066310702646</v>
      </c>
      <c r="F84">
        <f t="shared" si="19"/>
        <v>8.3936066310702646</v>
      </c>
      <c r="G84" s="12">
        <f t="shared" si="20"/>
        <v>0</v>
      </c>
    </row>
    <row r="85" spans="3:7" x14ac:dyDescent="0.25">
      <c r="C85">
        <v>45</v>
      </c>
      <c r="D85" s="2">
        <f t="shared" ref="D85" si="64">$K$20</f>
        <v>0.15732517276360278</v>
      </c>
      <c r="E85" s="11">
        <f t="shared" si="22"/>
        <v>8.5509318038338673</v>
      </c>
      <c r="F85">
        <f t="shared" si="19"/>
        <v>8.5843704181400433</v>
      </c>
      <c r="G85" s="12">
        <f t="shared" si="20"/>
        <v>3.9105228615182713E-3</v>
      </c>
    </row>
    <row r="86" spans="3:7" x14ac:dyDescent="0.25">
      <c r="C86">
        <v>46</v>
      </c>
      <c r="D86" s="2">
        <f t="shared" ref="D86" si="65">$W$20</f>
        <v>0.22420240137595476</v>
      </c>
      <c r="E86" s="11">
        <f t="shared" si="22"/>
        <v>8.775134205209822</v>
      </c>
      <c r="F86">
        <f t="shared" si="19"/>
        <v>8.775134205209822</v>
      </c>
      <c r="G86" s="12">
        <f t="shared" si="20"/>
        <v>0</v>
      </c>
    </row>
    <row r="87" spans="3:7" x14ac:dyDescent="0.25">
      <c r="C87">
        <v>47</v>
      </c>
      <c r="D87" s="2">
        <f t="shared" ref="D87" si="66">$K$20</f>
        <v>0.15732517276360278</v>
      </c>
      <c r="E87" s="11">
        <f t="shared" si="22"/>
        <v>8.9324593779734247</v>
      </c>
      <c r="F87">
        <f t="shared" si="19"/>
        <v>8.9658979922796007</v>
      </c>
      <c r="G87" s="12">
        <f t="shared" si="20"/>
        <v>3.7434946962795457E-3</v>
      </c>
    </row>
    <row r="88" spans="3:7" x14ac:dyDescent="0.25">
      <c r="C88">
        <v>48</v>
      </c>
      <c r="D88" s="2">
        <f t="shared" ref="D88" si="67">$W$20</f>
        <v>0.22420240137595476</v>
      </c>
      <c r="E88" s="11">
        <f t="shared" si="22"/>
        <v>9.1566617793493794</v>
      </c>
      <c r="F88">
        <f t="shared" si="19"/>
        <v>9.1566617793493812</v>
      </c>
      <c r="G88" s="12">
        <f t="shared" si="20"/>
        <v>1.9399611804013452E-16</v>
      </c>
    </row>
    <row r="89" spans="3:7" x14ac:dyDescent="0.25">
      <c r="C89">
        <v>49</v>
      </c>
      <c r="D89" s="2">
        <f t="shared" ref="D89" si="68">$K$20</f>
        <v>0.15732517276360278</v>
      </c>
      <c r="E89" s="11">
        <f t="shared" si="22"/>
        <v>9.3139869521129821</v>
      </c>
      <c r="F89">
        <f t="shared" si="19"/>
        <v>9.3474255664191599</v>
      </c>
      <c r="G89" s="12">
        <f t="shared" si="20"/>
        <v>3.5901504348351981E-3</v>
      </c>
    </row>
    <row r="90" spans="3:7" x14ac:dyDescent="0.25">
      <c r="C90">
        <v>50</v>
      </c>
      <c r="D90" s="2">
        <f t="shared" ref="D90" si="69">$W$20</f>
        <v>0.22420240137595476</v>
      </c>
      <c r="E90" s="11">
        <f t="shared" si="22"/>
        <v>9.5381893534889368</v>
      </c>
      <c r="F90">
        <f t="shared" si="19"/>
        <v>9.5381893534889386</v>
      </c>
      <c r="G90" s="12">
        <f t="shared" si="20"/>
        <v>1.8623627331852915E-16</v>
      </c>
    </row>
  </sheetData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9.89</v>
      </c>
      <c r="E10" s="3">
        <v>6.96</v>
      </c>
      <c r="F10" s="3">
        <f>D10-E10</f>
        <v>2.9300000000000006</v>
      </c>
      <c r="G10" s="3">
        <f>AVERAGE(F10)</f>
        <v>2.9300000000000006</v>
      </c>
      <c r="H10" s="3">
        <f>G10-$F$20</f>
        <v>-0.11399999999999899</v>
      </c>
      <c r="J10" s="2">
        <f>F10*$C$4/1000</f>
        <v>0.13870433767378157</v>
      </c>
      <c r="K10" s="2">
        <f>F10*$C$5/1000</f>
        <v>0.1370281677162177</v>
      </c>
      <c r="L10" s="2">
        <f>F10*$C$6/1000</f>
        <v>0.1353821986527082</v>
      </c>
      <c r="M10" s="10">
        <f>H10*$C$5/1000</f>
        <v>-5.3314713718937458E-3</v>
      </c>
      <c r="O10" s="4">
        <v>1</v>
      </c>
      <c r="P10" s="3">
        <v>6.96</v>
      </c>
      <c r="Q10" s="3">
        <v>2.68</v>
      </c>
      <c r="R10" s="3">
        <f>P10-Q10</f>
        <v>4.2799999999999994</v>
      </c>
      <c r="S10" s="3">
        <f>AVERAGE(R10)</f>
        <v>4.2799999999999994</v>
      </c>
      <c r="T10" s="3">
        <f>S10-$R$20</f>
        <v>-0.2970000000000006</v>
      </c>
      <c r="V10" s="2">
        <f>R10*$C$4/1000</f>
        <v>0.20261247960538731</v>
      </c>
      <c r="W10" s="2">
        <f>R10*$C$5/1000</f>
        <v>0.20016401290969676</v>
      </c>
      <c r="X10" s="2">
        <f>R10*$C$6/1000</f>
        <v>0.1977596621957648</v>
      </c>
      <c r="Y10" s="10">
        <f>T10*$C$5/1000</f>
        <v>-1.3889885942565437E-2</v>
      </c>
      <c r="Z10" s="2">
        <f>AVERAGE(W10,K10)</f>
        <v>0.16859609031295725</v>
      </c>
      <c r="AA10" s="2">
        <f>Z10</f>
        <v>0.16859609031295725</v>
      </c>
      <c r="AB10" s="10">
        <f>AA10-$Z$20</f>
        <v>-9.6106786572295877E-3</v>
      </c>
    </row>
    <row r="11" spans="1:28" x14ac:dyDescent="0.25">
      <c r="C11">
        <v>2</v>
      </c>
      <c r="D11" s="3">
        <v>9.92</v>
      </c>
      <c r="E11" s="3">
        <v>6.01</v>
      </c>
      <c r="F11" s="3">
        <f t="shared" ref="F11:F19" si="2">D11-E11</f>
        <v>3.91</v>
      </c>
      <c r="G11" s="3">
        <f>AVERAGE(F10:F11)</f>
        <v>3.4200000000000004</v>
      </c>
      <c r="H11" s="3">
        <f t="shared" ref="H11:H19" si="3">G11-$F$20</f>
        <v>0.37600000000000078</v>
      </c>
      <c r="I11" s="3">
        <f>STDEVA(F10:F11)</f>
        <v>0.69296464556281656</v>
      </c>
      <c r="J11" s="2">
        <f t="shared" ref="J11:J20" si="4">F11*$C$4/1000</f>
        <v>0.18509691477968798</v>
      </c>
      <c r="K11" s="2">
        <f t="shared" ref="K11:K20" si="5">F11*$C$5/1000</f>
        <v>0.18286011459740995</v>
      </c>
      <c r="L11" s="2">
        <f t="shared" ref="L11:L20" si="6">F11*$C$6/1000</f>
        <v>0.18066361663211228</v>
      </c>
      <c r="M11" s="10">
        <f t="shared" ref="M11:M19" si="7">H11*$C$5/1000</f>
        <v>1.7584502068702372E-2</v>
      </c>
      <c r="O11" s="4">
        <v>2</v>
      </c>
      <c r="P11" s="3">
        <v>6.01</v>
      </c>
      <c r="Q11" s="3">
        <v>1.34</v>
      </c>
      <c r="R11" s="3">
        <f t="shared" ref="R11:R19" si="8">P11-Q11</f>
        <v>4.67</v>
      </c>
      <c r="S11" s="3">
        <f>AVERAGE(R10:R11)</f>
        <v>4.4749999999999996</v>
      </c>
      <c r="T11" s="3">
        <f t="shared" ref="T11:T19" si="9">S11-$R$20</f>
        <v>-0.10200000000000031</v>
      </c>
      <c r="U11" s="3">
        <f>STDEVA(R10:R11)</f>
        <v>0.27577164466275395</v>
      </c>
      <c r="V11" s="2">
        <f t="shared" ref="V11:V20" si="10">R11*$C$4/1000</f>
        <v>0.22107483171896236</v>
      </c>
      <c r="W11" s="2">
        <f t="shared" ref="W11:W20" si="11">R11*$C$5/1000</f>
        <v>0.21840325707670186</v>
      </c>
      <c r="X11" s="2">
        <f t="shared" ref="X11:X20" si="12">R11*$C$6/1000</f>
        <v>0.21577981833042564</v>
      </c>
      <c r="Y11" s="10">
        <f t="shared" ref="Y11:Y19" si="13">T11*$C$5/1000</f>
        <v>-4.7702638590628819E-3</v>
      </c>
      <c r="Z11" s="2">
        <f t="shared" ref="Z11:Z20" si="14">AVERAGE(W11,K11)</f>
        <v>0.2006316858370559</v>
      </c>
      <c r="AA11" s="2">
        <f>AVERAGE(Z10:Z11)</f>
        <v>0.18461388807500656</v>
      </c>
      <c r="AB11" s="10">
        <f t="shared" ref="AB11:AB19" si="15">AA11-$Z$20</f>
        <v>6.4071191048197251E-3</v>
      </c>
    </row>
    <row r="12" spans="1:28" x14ac:dyDescent="0.25">
      <c r="C12">
        <v>3</v>
      </c>
      <c r="D12" s="3">
        <v>10.92</v>
      </c>
      <c r="E12" s="3">
        <v>7.85</v>
      </c>
      <c r="F12" s="3">
        <f t="shared" si="2"/>
        <v>3.0700000000000003</v>
      </c>
      <c r="G12" s="3">
        <f>AVERAGE(F10:F12)</f>
        <v>3.3033333333333332</v>
      </c>
      <c r="H12" s="3">
        <f t="shared" si="3"/>
        <v>0.25933333333333364</v>
      </c>
      <c r="I12" s="3">
        <f>STDEVA(F10:F12)</f>
        <v>0.53003144560802906</v>
      </c>
      <c r="J12" s="2">
        <f t="shared" si="4"/>
        <v>0.14533184868891103</v>
      </c>
      <c r="K12" s="2">
        <f t="shared" si="5"/>
        <v>0.14357558869924514</v>
      </c>
      <c r="L12" s="2">
        <f t="shared" si="6"/>
        <v>0.1418509726497659</v>
      </c>
      <c r="M12" s="10">
        <f t="shared" si="7"/>
        <v>1.2128317916179462E-2</v>
      </c>
      <c r="O12" s="4">
        <v>3</v>
      </c>
      <c r="P12" s="3">
        <v>7.84</v>
      </c>
      <c r="Q12" s="3">
        <v>3</v>
      </c>
      <c r="R12" s="3">
        <f t="shared" si="8"/>
        <v>4.84</v>
      </c>
      <c r="S12" s="3">
        <f>AVERAGE(R10:R12)</f>
        <v>4.5966666666666667</v>
      </c>
      <c r="T12" s="3">
        <f t="shared" si="9"/>
        <v>1.9666666666666721E-2</v>
      </c>
      <c r="U12" s="3">
        <f>STDEVA(R10:R12)</f>
        <v>0.28711205710198501</v>
      </c>
      <c r="V12" s="2">
        <f t="shared" si="10"/>
        <v>0.2291225236659053</v>
      </c>
      <c r="W12" s="2">
        <f t="shared" si="11"/>
        <v>0.22635369684180665</v>
      </c>
      <c r="X12" s="2">
        <f t="shared" si="12"/>
        <v>0.22363475818399575</v>
      </c>
      <c r="Y12" s="10">
        <f t="shared" si="13"/>
        <v>9.1975675713957508E-4</v>
      </c>
      <c r="Z12" s="2">
        <f t="shared" si="14"/>
        <v>0.18496464277052588</v>
      </c>
      <c r="AA12" s="2">
        <f>AVERAGE(Z10:Z12)</f>
        <v>0.18473080630684632</v>
      </c>
      <c r="AB12" s="10">
        <f t="shared" si="15"/>
        <v>6.5240373366594884E-3</v>
      </c>
    </row>
    <row r="13" spans="1:28" x14ac:dyDescent="0.25">
      <c r="C13">
        <v>4</v>
      </c>
      <c r="D13" s="3">
        <v>10.35</v>
      </c>
      <c r="E13" s="3">
        <v>7.28</v>
      </c>
      <c r="F13" s="3">
        <f t="shared" si="2"/>
        <v>3.0699999999999994</v>
      </c>
      <c r="G13" s="3">
        <f>AVERAGE(F10:F13)</f>
        <v>3.2450000000000001</v>
      </c>
      <c r="H13" s="3">
        <f t="shared" si="3"/>
        <v>0.20100000000000051</v>
      </c>
      <c r="I13" s="3">
        <f>STDEVA(F10:F13)</f>
        <v>0.4482186966202989</v>
      </c>
      <c r="J13" s="2">
        <f t="shared" si="4"/>
        <v>0.14533184868891097</v>
      </c>
      <c r="K13" s="2">
        <f t="shared" si="5"/>
        <v>0.14357558869924511</v>
      </c>
      <c r="L13" s="2">
        <f t="shared" si="6"/>
        <v>0.14185097264976587</v>
      </c>
      <c r="M13" s="10">
        <f t="shared" si="7"/>
        <v>9.4002258399180274E-3</v>
      </c>
      <c r="O13" s="4">
        <v>4</v>
      </c>
      <c r="P13" s="3">
        <v>7.29</v>
      </c>
      <c r="Q13" s="3">
        <v>2.75</v>
      </c>
      <c r="R13" s="3">
        <f t="shared" si="8"/>
        <v>4.54</v>
      </c>
      <c r="S13" s="3">
        <f>AVERAGE(R10:R13)</f>
        <v>4.5824999999999996</v>
      </c>
      <c r="T13" s="3">
        <f t="shared" si="9"/>
        <v>5.4999999999996163E-3</v>
      </c>
      <c r="U13" s="3">
        <f>STDEVA(R10:R13)</f>
        <v>0.23613202521753254</v>
      </c>
      <c r="V13" s="2">
        <f t="shared" si="10"/>
        <v>0.21492071434777069</v>
      </c>
      <c r="W13" s="2">
        <f t="shared" si="11"/>
        <v>0.21232350902103353</v>
      </c>
      <c r="X13" s="2">
        <f t="shared" si="12"/>
        <v>0.20977309961887206</v>
      </c>
      <c r="Y13" s="10">
        <f t="shared" si="13"/>
        <v>2.5722011004748963E-4</v>
      </c>
      <c r="Z13" s="2">
        <f t="shared" si="14"/>
        <v>0.17794954886013931</v>
      </c>
      <c r="AA13" s="2">
        <f>AVERAGE(Z10:Z13)</f>
        <v>0.18303549194516955</v>
      </c>
      <c r="AB13" s="10">
        <f t="shared" si="15"/>
        <v>4.8287229749827132E-3</v>
      </c>
    </row>
    <row r="14" spans="1:28" x14ac:dyDescent="0.25">
      <c r="C14">
        <v>5</v>
      </c>
      <c r="D14" s="3">
        <v>9.66</v>
      </c>
      <c r="E14" s="3">
        <v>6.68</v>
      </c>
      <c r="F14" s="3">
        <f t="shared" si="2"/>
        <v>2.9800000000000004</v>
      </c>
      <c r="G14" s="3">
        <f>AVERAGE(F10:F14)</f>
        <v>3.1920000000000002</v>
      </c>
      <c r="H14" s="3">
        <f t="shared" si="3"/>
        <v>0.14800000000000058</v>
      </c>
      <c r="I14" s="3">
        <f>STDEVA(F10:F14)</f>
        <v>0.40585711771508837</v>
      </c>
      <c r="J14" s="2">
        <f t="shared" si="4"/>
        <v>0.14107130589347064</v>
      </c>
      <c r="K14" s="2">
        <f t="shared" si="5"/>
        <v>0.13936653235301322</v>
      </c>
      <c r="L14" s="2">
        <f t="shared" si="6"/>
        <v>0.1376924750802288</v>
      </c>
      <c r="M14" s="10">
        <f t="shared" si="7"/>
        <v>6.9215593249147764E-3</v>
      </c>
      <c r="O14" s="4">
        <v>5</v>
      </c>
      <c r="P14" s="3">
        <v>6.71</v>
      </c>
      <c r="Q14" s="3">
        <v>2.2400000000000002</v>
      </c>
      <c r="R14" s="3">
        <f t="shared" si="8"/>
        <v>4.47</v>
      </c>
      <c r="S14" s="3">
        <f>AVERAGE(R10:R14)</f>
        <v>4.5599999999999996</v>
      </c>
      <c r="T14" s="3">
        <f t="shared" si="9"/>
        <v>-1.7000000000000348E-2</v>
      </c>
      <c r="U14" s="3">
        <f>STDEVA(R10:R14)</f>
        <v>0.21059439688652704</v>
      </c>
      <c r="V14" s="2">
        <f t="shared" si="10"/>
        <v>0.21160695884020594</v>
      </c>
      <c r="W14" s="2">
        <f t="shared" si="11"/>
        <v>0.20904979852951977</v>
      </c>
      <c r="X14" s="2">
        <f t="shared" si="12"/>
        <v>0.20653871262034318</v>
      </c>
      <c r="Y14" s="10">
        <f t="shared" si="13"/>
        <v>-7.9504397651049415E-4</v>
      </c>
      <c r="Z14" s="2">
        <f t="shared" si="14"/>
        <v>0.17420816544126649</v>
      </c>
      <c r="AA14" s="2">
        <f>AVERAGE(Z10:Z14)</f>
        <v>0.18127002664438893</v>
      </c>
      <c r="AB14" s="10">
        <f t="shared" si="15"/>
        <v>3.0632576742020967E-3</v>
      </c>
    </row>
    <row r="15" spans="1:28" x14ac:dyDescent="0.25">
      <c r="C15">
        <v>6</v>
      </c>
      <c r="D15" s="3">
        <v>9.49</v>
      </c>
      <c r="E15" s="3">
        <v>6.77</v>
      </c>
      <c r="F15" s="3">
        <f t="shared" si="2"/>
        <v>2.7200000000000006</v>
      </c>
      <c r="G15" s="3">
        <f>AVERAGE(F10:F15)</f>
        <v>3.1133333333333333</v>
      </c>
      <c r="H15" s="3">
        <f t="shared" si="3"/>
        <v>6.9333333333333691E-2</v>
      </c>
      <c r="I15" s="3">
        <f>STDEVA(F10:F15)</f>
        <v>0.41098256248491738</v>
      </c>
      <c r="J15" s="2">
        <f t="shared" si="4"/>
        <v>0.12876307115108734</v>
      </c>
      <c r="K15" s="2">
        <f t="shared" si="5"/>
        <v>0.12720703624167651</v>
      </c>
      <c r="L15" s="2">
        <f t="shared" si="6"/>
        <v>0.1256790376571216</v>
      </c>
      <c r="M15" s="10">
        <f t="shared" si="7"/>
        <v>3.2425322963564756E-3</v>
      </c>
      <c r="O15" s="4">
        <v>6</v>
      </c>
      <c r="P15" s="3">
        <v>6.78</v>
      </c>
      <c r="Q15" s="3">
        <v>2.23</v>
      </c>
      <c r="R15" s="3">
        <f t="shared" si="8"/>
        <v>4.5500000000000007</v>
      </c>
      <c r="S15" s="3">
        <f>AVERAGE(R10:R15)</f>
        <v>4.5583333333333327</v>
      </c>
      <c r="T15" s="3">
        <f t="shared" si="9"/>
        <v>-1.8666666666667275E-2</v>
      </c>
      <c r="U15" s="3">
        <f>STDEVA(R10:R15)</f>
        <v>0.18840559085830422</v>
      </c>
      <c r="V15" s="2">
        <f t="shared" si="10"/>
        <v>0.21539410799170855</v>
      </c>
      <c r="W15" s="2">
        <f t="shared" si="11"/>
        <v>0.21279118194839264</v>
      </c>
      <c r="X15" s="2">
        <f t="shared" si="12"/>
        <v>0.21023515490437619</v>
      </c>
      <c r="Y15" s="10">
        <f t="shared" si="13"/>
        <v>-8.7298946440369054E-4</v>
      </c>
      <c r="Z15" s="2">
        <f t="shared" si="14"/>
        <v>0.16999910909503457</v>
      </c>
      <c r="AA15" s="2">
        <f>AVERAGE(Z10:Z15)</f>
        <v>0.17939154038616323</v>
      </c>
      <c r="AB15" s="10">
        <f t="shared" si="15"/>
        <v>1.1847714159763933E-3</v>
      </c>
    </row>
    <row r="16" spans="1:28" x14ac:dyDescent="0.25">
      <c r="C16">
        <v>7</v>
      </c>
      <c r="D16" s="3">
        <v>9.5</v>
      </c>
      <c r="E16" s="3">
        <v>6.81</v>
      </c>
      <c r="F16" s="3">
        <f t="shared" si="2"/>
        <v>2.6900000000000004</v>
      </c>
      <c r="G16" s="3">
        <f>AVERAGE(F10:F16)</f>
        <v>3.0528571428571429</v>
      </c>
      <c r="H16" s="3">
        <f t="shared" si="3"/>
        <v>8.8571428571433408E-3</v>
      </c>
      <c r="I16" s="3">
        <f>STDEVA(F10:F16)</f>
        <v>0.40786902659694824</v>
      </c>
      <c r="J16" s="2">
        <f t="shared" si="4"/>
        <v>0.12734289021927384</v>
      </c>
      <c r="K16" s="2">
        <f t="shared" si="5"/>
        <v>0.12580401745959915</v>
      </c>
      <c r="L16" s="2">
        <f t="shared" si="6"/>
        <v>0.12429287180060923</v>
      </c>
      <c r="M16" s="10">
        <f t="shared" si="7"/>
        <v>4.1422459280380104E-4</v>
      </c>
      <c r="O16" s="4">
        <v>7</v>
      </c>
      <c r="P16" s="3">
        <v>6.81</v>
      </c>
      <c r="Q16" s="3">
        <v>1.96</v>
      </c>
      <c r="R16" s="3">
        <f t="shared" si="8"/>
        <v>4.8499999999999996</v>
      </c>
      <c r="S16" s="3">
        <f>AVERAGE(R10:R16)</f>
        <v>4.5999999999999996</v>
      </c>
      <c r="T16" s="3">
        <f t="shared" si="9"/>
        <v>2.2999999999999687E-2</v>
      </c>
      <c r="U16" s="3">
        <f>STDEVA(R10:R16)</f>
        <v>0.20428737928059423</v>
      </c>
      <c r="V16" s="2">
        <f t="shared" si="10"/>
        <v>0.22959591730984311</v>
      </c>
      <c r="W16" s="2">
        <f t="shared" si="11"/>
        <v>0.22682136976916575</v>
      </c>
      <c r="X16" s="2">
        <f t="shared" si="12"/>
        <v>0.22409681346949986</v>
      </c>
      <c r="Y16" s="10">
        <f t="shared" si="13"/>
        <v>1.0756477329259262E-3</v>
      </c>
      <c r="Z16" s="2">
        <f t="shared" si="14"/>
        <v>0.17631269361438245</v>
      </c>
      <c r="AA16" s="2">
        <f>AVERAGE(Z10:Z16)</f>
        <v>0.17895170513305167</v>
      </c>
      <c r="AB16" s="10">
        <f t="shared" si="15"/>
        <v>7.4493616286483433E-4</v>
      </c>
    </row>
    <row r="17" spans="3:28" x14ac:dyDescent="0.25">
      <c r="C17">
        <v>8</v>
      </c>
      <c r="D17" s="3">
        <v>9.33</v>
      </c>
      <c r="E17" s="3">
        <v>6.41</v>
      </c>
      <c r="F17" s="3">
        <f t="shared" si="2"/>
        <v>2.92</v>
      </c>
      <c r="G17" s="3">
        <f>AVERAGE(F10:F17)</f>
        <v>3.0362499999999999</v>
      </c>
      <c r="H17" s="3">
        <f t="shared" si="3"/>
        <v>-7.7499999999997016E-3</v>
      </c>
      <c r="I17" s="3">
        <f>STDEVA(F10:F17)</f>
        <v>0.38052360542509617</v>
      </c>
      <c r="J17" s="2">
        <f t="shared" si="4"/>
        <v>0.13823094402984371</v>
      </c>
      <c r="K17" s="2">
        <f t="shared" si="5"/>
        <v>0.13656049478885857</v>
      </c>
      <c r="L17" s="2">
        <f t="shared" si="6"/>
        <v>0.13492014336720404</v>
      </c>
      <c r="M17" s="10">
        <f t="shared" si="7"/>
        <v>-3.6244651870329212E-4</v>
      </c>
      <c r="O17" s="4">
        <v>8</v>
      </c>
      <c r="P17" s="3">
        <v>6.42</v>
      </c>
      <c r="Q17" s="3">
        <v>1.61</v>
      </c>
      <c r="R17" s="3">
        <f t="shared" si="8"/>
        <v>4.8099999999999996</v>
      </c>
      <c r="S17" s="3">
        <f>AVERAGE(R10:R17)</f>
        <v>4.6262499999999998</v>
      </c>
      <c r="T17" s="3">
        <f t="shared" si="9"/>
        <v>4.9249999999999794E-2</v>
      </c>
      <c r="U17" s="3">
        <f>STDEVA(R10:R17)</f>
        <v>0.20318446931650211</v>
      </c>
      <c r="V17" s="2">
        <f t="shared" si="10"/>
        <v>0.22770234273409184</v>
      </c>
      <c r="W17" s="2">
        <f t="shared" si="11"/>
        <v>0.22495067805972932</v>
      </c>
      <c r="X17" s="2">
        <f t="shared" si="12"/>
        <v>0.22224859232748337</v>
      </c>
      <c r="Y17" s="10">
        <f t="shared" si="13"/>
        <v>2.3032891672435806E-3</v>
      </c>
      <c r="Z17" s="2">
        <f t="shared" si="14"/>
        <v>0.18075558642429396</v>
      </c>
      <c r="AA17" s="2">
        <f>AVERAGE(Z10:Z17)</f>
        <v>0.17917719029445697</v>
      </c>
      <c r="AB17" s="10">
        <f t="shared" si="15"/>
        <v>9.7042132427013761E-4</v>
      </c>
    </row>
    <row r="18" spans="3:28" x14ac:dyDescent="0.25">
      <c r="C18">
        <v>9</v>
      </c>
      <c r="D18" s="3">
        <v>8.84</v>
      </c>
      <c r="E18" s="3">
        <v>5.69</v>
      </c>
      <c r="F18" s="3">
        <f t="shared" si="2"/>
        <v>3.1499999999999995</v>
      </c>
      <c r="G18" s="3">
        <f>AVERAGE(F10:F18)</f>
        <v>3.0488888888888885</v>
      </c>
      <c r="H18" s="3">
        <f t="shared" si="3"/>
        <v>4.8888888888889426E-3</v>
      </c>
      <c r="I18" s="3">
        <f>STDEVA(F10:F18)</f>
        <v>0.35796104691867353</v>
      </c>
      <c r="J18" s="2">
        <f t="shared" si="4"/>
        <v>0.14911899784041355</v>
      </c>
      <c r="K18" s="2">
        <f t="shared" si="5"/>
        <v>0.14731697211811795</v>
      </c>
      <c r="L18" s="2">
        <f t="shared" si="6"/>
        <v>0.14554741493379889</v>
      </c>
      <c r="M18" s="10">
        <f t="shared" si="7"/>
        <v>2.2864009782000923E-4</v>
      </c>
      <c r="O18" s="4">
        <v>9</v>
      </c>
      <c r="P18" s="3">
        <v>5.7</v>
      </c>
      <c r="Q18" s="3">
        <v>1.28</v>
      </c>
      <c r="R18" s="3">
        <f t="shared" si="8"/>
        <v>4.42</v>
      </c>
      <c r="S18" s="3">
        <f>AVERAGE(R10:R18)</f>
        <v>4.6033333333333335</v>
      </c>
      <c r="T18" s="3">
        <f t="shared" si="9"/>
        <v>2.6333333333333542E-2</v>
      </c>
      <c r="U18" s="3">
        <f>STDEVA(R10:R18)</f>
        <v>0.20211382931407737</v>
      </c>
      <c r="V18" s="2">
        <f t="shared" si="10"/>
        <v>0.20923999062051685</v>
      </c>
      <c r="W18" s="2">
        <f t="shared" si="11"/>
        <v>0.20671143389272426</v>
      </c>
      <c r="X18" s="2">
        <f t="shared" si="12"/>
        <v>0.20422843619282255</v>
      </c>
      <c r="Y18" s="10">
        <f t="shared" si="13"/>
        <v>1.2315387087123186E-3</v>
      </c>
      <c r="Z18" s="2">
        <f t="shared" si="14"/>
        <v>0.17701420300542109</v>
      </c>
      <c r="AA18" s="2">
        <f>AVERAGE(Z10:Z18)</f>
        <v>0.17893685837345299</v>
      </c>
      <c r="AB18" s="10">
        <f t="shared" si="15"/>
        <v>7.3008940326615979E-4</v>
      </c>
    </row>
    <row r="19" spans="3:28" x14ac:dyDescent="0.25">
      <c r="C19" s="5">
        <v>10</v>
      </c>
      <c r="D19" s="6">
        <v>10.78</v>
      </c>
      <c r="E19" s="6">
        <v>7.78</v>
      </c>
      <c r="F19" s="6">
        <f t="shared" si="2"/>
        <v>2.9999999999999991</v>
      </c>
      <c r="G19" s="6">
        <f>AVERAGE(F10:F19)</f>
        <v>3.0439999999999996</v>
      </c>
      <c r="H19" s="6">
        <f t="shared" si="3"/>
        <v>0</v>
      </c>
      <c r="I19" s="6">
        <f>STDEVA(F10:F19)</f>
        <v>0.33784282999314941</v>
      </c>
      <c r="J19" s="7">
        <f t="shared" si="4"/>
        <v>0.14201809318134626</v>
      </c>
      <c r="K19" s="7">
        <f t="shared" si="5"/>
        <v>0.14030187820773135</v>
      </c>
      <c r="L19" s="7">
        <f t="shared" si="6"/>
        <v>0.138616585651237</v>
      </c>
      <c r="M19" s="10">
        <f t="shared" si="7"/>
        <v>0</v>
      </c>
      <c r="O19" s="8">
        <v>10</v>
      </c>
      <c r="P19" s="6">
        <v>7.78</v>
      </c>
      <c r="Q19" s="6">
        <v>3.44</v>
      </c>
      <c r="R19" s="6">
        <f t="shared" si="8"/>
        <v>4.34</v>
      </c>
      <c r="S19" s="6">
        <f>AVERAGE(R10:R19)</f>
        <v>4.577</v>
      </c>
      <c r="T19" s="6">
        <f t="shared" si="9"/>
        <v>0</v>
      </c>
      <c r="U19" s="6">
        <f>STDEVA(R10:R19)</f>
        <v>0.20795565766661786</v>
      </c>
      <c r="V19" s="7">
        <f t="shared" si="10"/>
        <v>0.20545284146901427</v>
      </c>
      <c r="W19" s="7">
        <f t="shared" si="11"/>
        <v>0.20297005047385142</v>
      </c>
      <c r="X19" s="7">
        <f t="shared" si="12"/>
        <v>0.20053199390878959</v>
      </c>
      <c r="Y19" s="10">
        <f t="shared" si="13"/>
        <v>0</v>
      </c>
      <c r="Z19" s="7">
        <f t="shared" si="14"/>
        <v>0.17163596434079137</v>
      </c>
      <c r="AA19" s="2">
        <f>AVERAGE(Z10:Z19)</f>
        <v>0.17820676897018684</v>
      </c>
      <c r="AB19" s="10">
        <f t="shared" si="15"/>
        <v>0</v>
      </c>
    </row>
    <row r="20" spans="3:28" x14ac:dyDescent="0.25">
      <c r="F20" s="9">
        <f>AVERAGE(F10:F19)</f>
        <v>3.0439999999999996</v>
      </c>
      <c r="G20" s="9">
        <f>F20*46.7672</f>
        <v>142.3593568</v>
      </c>
      <c r="J20" s="10">
        <f t="shared" si="4"/>
        <v>0.14410102521467266</v>
      </c>
      <c r="K20" s="2">
        <f t="shared" si="5"/>
        <v>0.14235963908811144</v>
      </c>
      <c r="L20" s="10">
        <f t="shared" si="6"/>
        <v>0.14064962890745517</v>
      </c>
      <c r="R20" s="9">
        <f>AVERAGE(R10:R19)</f>
        <v>4.577</v>
      </c>
      <c r="S20" s="9">
        <f>R20*46.7672</f>
        <v>214.0534744</v>
      </c>
      <c r="V20" s="10">
        <f t="shared" si="10"/>
        <v>0.21667227083034063</v>
      </c>
      <c r="W20" s="2">
        <f t="shared" si="11"/>
        <v>0.2140538988522622</v>
      </c>
      <c r="X20" s="10">
        <f t="shared" si="12"/>
        <v>0.21148270417523729</v>
      </c>
      <c r="Z20" s="2">
        <f t="shared" si="14"/>
        <v>0.17820676897018684</v>
      </c>
    </row>
    <row r="21" spans="3:28" x14ac:dyDescent="0.25">
      <c r="F21" s="3">
        <f>STDEVA(F10:F19)</f>
        <v>0.33784282999314941</v>
      </c>
      <c r="J21" s="10">
        <f>STDEVA(J10:J19)</f>
        <v>1.5993264836872311E-2</v>
      </c>
      <c r="K21" s="2">
        <f t="shared" ref="K21:L21" si="16">STDEVA(K10:K19)</f>
        <v>1.5799994529017664E-2</v>
      </c>
      <c r="L21" s="10">
        <f t="shared" si="16"/>
        <v>1.5610206526800337E-2</v>
      </c>
      <c r="R21" s="3">
        <f>STDEVA(R10:R19)</f>
        <v>0.20795565766661786</v>
      </c>
      <c r="V21" s="10">
        <f>STDEVA(V10:V19)</f>
        <v>9.844488656028624E-3</v>
      </c>
      <c r="W21" s="2">
        <f t="shared" ref="W21:X21" si="17">STDEVA(W10:W19)</f>
        <v>9.725523118183501E-3</v>
      </c>
      <c r="X21" s="10">
        <f t="shared" si="17"/>
        <v>9.6087010775346895E-3</v>
      </c>
      <c r="Z21" s="2">
        <f t="shared" ref="Z21" si="18">STDEVA(Z10:Z19)</f>
        <v>9.3036029517741519E-3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0.14235963908811144</v>
      </c>
      <c r="E41" s="11">
        <f>$K$20</f>
        <v>0.14235963908811144</v>
      </c>
      <c r="F41">
        <f>C41*AVERAGE($K$20,$W$20)</f>
        <v>0.17820676897018684</v>
      </c>
      <c r="G41" s="12">
        <f>(F41-E41)/E41</f>
        <v>0.25180683311432339</v>
      </c>
    </row>
    <row r="42" spans="3:7" x14ac:dyDescent="0.25">
      <c r="C42">
        <v>2</v>
      </c>
      <c r="D42" s="2">
        <f>$W$20</f>
        <v>0.2140538988522622</v>
      </c>
      <c r="E42" s="11">
        <f>SUM(D42,E41)</f>
        <v>0.35641353794037367</v>
      </c>
      <c r="F42">
        <f t="shared" ref="F42:F90" si="19">C42*AVERAGE($K$20,$W$20)</f>
        <v>0.35641353794037367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0.14235963908811144</v>
      </c>
      <c r="E43" s="11">
        <f t="shared" ref="E43:E90" si="22">SUM(D43,E42)</f>
        <v>0.49877317702848512</v>
      </c>
      <c r="F43">
        <f t="shared" si="19"/>
        <v>0.53462030691056051</v>
      </c>
      <c r="G43" s="12">
        <f t="shared" si="20"/>
        <v>7.1870604781997222E-2</v>
      </c>
    </row>
    <row r="44" spans="3:7" x14ac:dyDescent="0.25">
      <c r="C44">
        <v>4</v>
      </c>
      <c r="D44" s="2">
        <f t="shared" ref="D44" si="23">$W$20</f>
        <v>0.2140538988522622</v>
      </c>
      <c r="E44" s="11">
        <f t="shared" si="22"/>
        <v>0.71282707588074734</v>
      </c>
      <c r="F44">
        <f t="shared" si="19"/>
        <v>0.71282707588074734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0.14235963908811144</v>
      </c>
      <c r="E45" s="11">
        <f t="shared" si="22"/>
        <v>0.85518671496885879</v>
      </c>
      <c r="F45">
        <f t="shared" si="19"/>
        <v>0.89103384485093418</v>
      </c>
      <c r="G45" s="12">
        <f t="shared" si="20"/>
        <v>4.191731379197202E-2</v>
      </c>
    </row>
    <row r="46" spans="3:7" x14ac:dyDescent="0.25">
      <c r="C46">
        <v>6</v>
      </c>
      <c r="D46" s="2">
        <f t="shared" ref="D46" si="25">$W$20</f>
        <v>0.2140538988522622</v>
      </c>
      <c r="E46" s="11">
        <f t="shared" si="22"/>
        <v>1.069240613821121</v>
      </c>
      <c r="F46">
        <f t="shared" si="19"/>
        <v>1.069240613821121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0.14235963908811144</v>
      </c>
      <c r="E47" s="11">
        <f t="shared" si="22"/>
        <v>1.2116002529092325</v>
      </c>
      <c r="F47">
        <f t="shared" si="19"/>
        <v>1.2474473827913077</v>
      </c>
      <c r="G47" s="12">
        <f t="shared" si="20"/>
        <v>2.9586598216698113E-2</v>
      </c>
    </row>
    <row r="48" spans="3:7" x14ac:dyDescent="0.25">
      <c r="C48">
        <v>8</v>
      </c>
      <c r="D48" s="2">
        <f t="shared" ref="D48" si="27">$W$20</f>
        <v>0.2140538988522622</v>
      </c>
      <c r="E48" s="11">
        <f t="shared" si="22"/>
        <v>1.4256541517614947</v>
      </c>
      <c r="F48">
        <f t="shared" si="19"/>
        <v>1.4256541517614947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0.14235963908811144</v>
      </c>
      <c r="E49" s="11">
        <f t="shared" si="22"/>
        <v>1.5680137908496061</v>
      </c>
      <c r="F49">
        <f t="shared" si="19"/>
        <v>1.6038609207316816</v>
      </c>
      <c r="G49" s="12">
        <f t="shared" si="20"/>
        <v>2.2861488904796074E-2</v>
      </c>
    </row>
    <row r="50" spans="3:7" x14ac:dyDescent="0.25">
      <c r="C50">
        <v>10</v>
      </c>
      <c r="D50" s="2">
        <f t="shared" ref="D50" si="29">$W$20</f>
        <v>0.2140538988522622</v>
      </c>
      <c r="E50" s="11">
        <f t="shared" si="22"/>
        <v>1.7820676897018684</v>
      </c>
      <c r="F50">
        <f t="shared" si="19"/>
        <v>1.7820676897018684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0.14235963908811144</v>
      </c>
      <c r="E51" s="11">
        <f t="shared" si="22"/>
        <v>1.9244273287899798</v>
      </c>
      <c r="F51">
        <f t="shared" si="19"/>
        <v>1.9602744586720551</v>
      </c>
      <c r="G51" s="12">
        <f t="shared" si="20"/>
        <v>1.8627427154973342E-2</v>
      </c>
    </row>
    <row r="52" spans="3:7" x14ac:dyDescent="0.25">
      <c r="C52">
        <v>12</v>
      </c>
      <c r="D52" s="2">
        <f t="shared" ref="D52" si="31">$W$20</f>
        <v>0.2140538988522622</v>
      </c>
      <c r="E52" s="11">
        <f t="shared" si="22"/>
        <v>2.138481227642242</v>
      </c>
      <c r="F52">
        <f t="shared" si="19"/>
        <v>2.138481227642242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0.14235963908811144</v>
      </c>
      <c r="E53" s="11">
        <f t="shared" si="22"/>
        <v>2.2808408667303537</v>
      </c>
      <c r="F53">
        <f t="shared" si="19"/>
        <v>2.316687996612429</v>
      </c>
      <c r="G53" s="12">
        <f t="shared" si="20"/>
        <v>1.5716629075251138E-2</v>
      </c>
    </row>
    <row r="54" spans="3:7" x14ac:dyDescent="0.25">
      <c r="C54">
        <v>14</v>
      </c>
      <c r="D54" s="2">
        <f t="shared" ref="D54" si="33">$W$20</f>
        <v>0.2140538988522622</v>
      </c>
      <c r="E54" s="11">
        <f t="shared" si="22"/>
        <v>2.4948947655826159</v>
      </c>
      <c r="F54">
        <f t="shared" si="19"/>
        <v>2.4948947655826155</v>
      </c>
      <c r="G54" s="12">
        <f t="shared" si="20"/>
        <v>-1.7799917494570456E-16</v>
      </c>
    </row>
    <row r="55" spans="3:7" x14ac:dyDescent="0.25">
      <c r="C55">
        <v>15</v>
      </c>
      <c r="D55" s="2">
        <f t="shared" ref="D55" si="34">$K$20</f>
        <v>0.14235963908811144</v>
      </c>
      <c r="E55" s="11">
        <f t="shared" si="22"/>
        <v>2.6372544046707276</v>
      </c>
      <c r="F55">
        <f t="shared" si="19"/>
        <v>2.6731015345528024</v>
      </c>
      <c r="G55" s="12">
        <f t="shared" si="20"/>
        <v>1.3592594562961968E-2</v>
      </c>
    </row>
    <row r="56" spans="3:7" x14ac:dyDescent="0.25">
      <c r="C56">
        <v>16</v>
      </c>
      <c r="D56" s="2">
        <f t="shared" ref="D56" si="35">$W$20</f>
        <v>0.2140538988522622</v>
      </c>
      <c r="E56" s="11">
        <f t="shared" si="22"/>
        <v>2.8513083035229898</v>
      </c>
      <c r="F56">
        <f t="shared" si="19"/>
        <v>2.8513083035229894</v>
      </c>
      <c r="G56" s="12">
        <f t="shared" si="20"/>
        <v>-1.5574927807749147E-16</v>
      </c>
    </row>
    <row r="57" spans="3:7" x14ac:dyDescent="0.25">
      <c r="C57">
        <v>17</v>
      </c>
      <c r="D57" s="2">
        <f t="shared" ref="D57" si="36">$K$20</f>
        <v>0.14235963908811144</v>
      </c>
      <c r="E57" s="11">
        <f t="shared" si="22"/>
        <v>2.9936679426111015</v>
      </c>
      <c r="F57">
        <f t="shared" si="19"/>
        <v>3.0295150724931763</v>
      </c>
      <c r="G57" s="12">
        <f t="shared" si="20"/>
        <v>1.197431731550316E-2</v>
      </c>
    </row>
    <row r="58" spans="3:7" x14ac:dyDescent="0.25">
      <c r="C58">
        <v>18</v>
      </c>
      <c r="D58" s="2">
        <f t="shared" ref="D58" si="37">$W$20</f>
        <v>0.2140538988522622</v>
      </c>
      <c r="E58" s="11">
        <f t="shared" si="22"/>
        <v>3.2077218414633637</v>
      </c>
      <c r="F58">
        <f t="shared" si="19"/>
        <v>3.2077218414633633</v>
      </c>
      <c r="G58" s="12">
        <f t="shared" si="20"/>
        <v>-1.3844380273554797E-16</v>
      </c>
    </row>
    <row r="59" spans="3:7" x14ac:dyDescent="0.25">
      <c r="C59">
        <v>19</v>
      </c>
      <c r="D59" s="2">
        <f t="shared" ref="D59" si="38">$K$20</f>
        <v>0.14235963908811144</v>
      </c>
      <c r="E59" s="11">
        <f t="shared" si="22"/>
        <v>3.3500814805514754</v>
      </c>
      <c r="F59">
        <f t="shared" si="19"/>
        <v>3.3859286104335498</v>
      </c>
      <c r="G59" s="12">
        <f t="shared" si="20"/>
        <v>1.0700375525246449E-2</v>
      </c>
    </row>
    <row r="60" spans="3:7" x14ac:dyDescent="0.25">
      <c r="C60">
        <v>20</v>
      </c>
      <c r="D60" s="2">
        <f t="shared" ref="D60" si="39">$W$20</f>
        <v>0.2140538988522622</v>
      </c>
      <c r="E60" s="11">
        <f t="shared" si="22"/>
        <v>3.5641353794037376</v>
      </c>
      <c r="F60">
        <f t="shared" si="19"/>
        <v>3.5641353794037367</v>
      </c>
      <c r="G60" s="12">
        <f t="shared" si="20"/>
        <v>-2.4919884492398635E-16</v>
      </c>
    </row>
    <row r="61" spans="3:7" x14ac:dyDescent="0.25">
      <c r="C61">
        <v>21</v>
      </c>
      <c r="D61" s="2">
        <f t="shared" ref="D61" si="40">$K$20</f>
        <v>0.14235963908811144</v>
      </c>
      <c r="E61" s="11">
        <f t="shared" si="22"/>
        <v>3.7064950184918493</v>
      </c>
      <c r="F61">
        <f t="shared" si="19"/>
        <v>3.7423421483739236</v>
      </c>
      <c r="G61" s="12">
        <f t="shared" si="20"/>
        <v>9.6714361420241098E-3</v>
      </c>
    </row>
    <row r="62" spans="3:7" x14ac:dyDescent="0.25">
      <c r="C62">
        <v>22</v>
      </c>
      <c r="D62" s="2">
        <f t="shared" ref="D62" si="41">$W$20</f>
        <v>0.2140538988522622</v>
      </c>
      <c r="E62" s="11">
        <f t="shared" si="22"/>
        <v>3.9205489173441115</v>
      </c>
      <c r="F62">
        <f t="shared" si="19"/>
        <v>3.9205489173441102</v>
      </c>
      <c r="G62" s="12">
        <f t="shared" si="20"/>
        <v>-3.398166067145268E-16</v>
      </c>
    </row>
    <row r="63" spans="3:7" x14ac:dyDescent="0.25">
      <c r="C63">
        <v>23</v>
      </c>
      <c r="D63" s="2">
        <f t="shared" ref="D63" si="42">$K$20</f>
        <v>0.14235963908811144</v>
      </c>
      <c r="E63" s="11">
        <f t="shared" si="22"/>
        <v>4.0629085564322232</v>
      </c>
      <c r="F63">
        <f t="shared" si="19"/>
        <v>4.0987556863142975</v>
      </c>
      <c r="G63" s="12">
        <f t="shared" si="20"/>
        <v>8.8230215827335683E-3</v>
      </c>
    </row>
    <row r="64" spans="3:7" x14ac:dyDescent="0.25">
      <c r="C64">
        <v>24</v>
      </c>
      <c r="D64" s="2">
        <f t="shared" ref="D64" si="43">$W$20</f>
        <v>0.2140538988522622</v>
      </c>
      <c r="E64" s="11">
        <f t="shared" si="22"/>
        <v>4.2769624552844849</v>
      </c>
      <c r="F64">
        <f t="shared" si="19"/>
        <v>4.276962455284484</v>
      </c>
      <c r="G64" s="12">
        <f t="shared" si="20"/>
        <v>-2.0766570410332196E-16</v>
      </c>
    </row>
    <row r="65" spans="3:7" x14ac:dyDescent="0.25">
      <c r="C65">
        <v>25</v>
      </c>
      <c r="D65" s="2">
        <f t="shared" ref="D65" si="44">$K$20</f>
        <v>0.14235963908811144</v>
      </c>
      <c r="E65" s="11">
        <f t="shared" si="22"/>
        <v>4.4193220943725962</v>
      </c>
      <c r="F65">
        <f t="shared" si="19"/>
        <v>4.4551692242546705</v>
      </c>
      <c r="G65" s="12">
        <f t="shared" si="20"/>
        <v>8.1114544530983199E-3</v>
      </c>
    </row>
    <row r="66" spans="3:7" x14ac:dyDescent="0.25">
      <c r="C66">
        <v>26</v>
      </c>
      <c r="D66" s="2">
        <f t="shared" ref="D66" si="45">$W$20</f>
        <v>0.2140538988522622</v>
      </c>
      <c r="E66" s="11">
        <f t="shared" si="22"/>
        <v>4.6333759932248579</v>
      </c>
      <c r="F66">
        <f t="shared" si="19"/>
        <v>4.6333759932248579</v>
      </c>
      <c r="G66" s="12">
        <f t="shared" si="20"/>
        <v>0</v>
      </c>
    </row>
    <row r="67" spans="3:7" x14ac:dyDescent="0.25">
      <c r="C67">
        <v>27</v>
      </c>
      <c r="D67" s="2">
        <f t="shared" ref="D67" si="46">$K$20</f>
        <v>0.14235963908811144</v>
      </c>
      <c r="E67" s="11">
        <f t="shared" si="22"/>
        <v>4.7757356323129692</v>
      </c>
      <c r="F67">
        <f t="shared" si="19"/>
        <v>4.8115827621950444</v>
      </c>
      <c r="G67" s="12">
        <f t="shared" si="20"/>
        <v>7.5060959487646328E-3</v>
      </c>
    </row>
    <row r="68" spans="3:7" x14ac:dyDescent="0.25">
      <c r="C68">
        <v>28</v>
      </c>
      <c r="D68" s="2">
        <f t="shared" ref="D68" si="47">$W$20</f>
        <v>0.2140538988522622</v>
      </c>
      <c r="E68" s="11">
        <f t="shared" si="22"/>
        <v>4.9897895311652309</v>
      </c>
      <c r="F68">
        <f t="shared" si="19"/>
        <v>4.9897895311652309</v>
      </c>
      <c r="G68" s="12">
        <f t="shared" si="20"/>
        <v>0</v>
      </c>
    </row>
    <row r="69" spans="3:7" x14ac:dyDescent="0.25">
      <c r="C69">
        <v>29</v>
      </c>
      <c r="D69" s="2">
        <f t="shared" ref="D69" si="48">$K$20</f>
        <v>0.14235963908811144</v>
      </c>
      <c r="E69" s="11">
        <f t="shared" si="22"/>
        <v>5.1321491702533422</v>
      </c>
      <c r="F69">
        <f t="shared" si="19"/>
        <v>5.1679963001354183</v>
      </c>
      <c r="G69" s="12">
        <f t="shared" si="20"/>
        <v>6.9848183856095159E-3</v>
      </c>
    </row>
    <row r="70" spans="3:7" x14ac:dyDescent="0.25">
      <c r="C70">
        <v>30</v>
      </c>
      <c r="D70" s="2">
        <f t="shared" ref="D70" si="49">$W$20</f>
        <v>0.2140538988522622</v>
      </c>
      <c r="E70" s="11">
        <f t="shared" si="22"/>
        <v>5.3462030691056039</v>
      </c>
      <c r="F70">
        <f t="shared" si="19"/>
        <v>5.3462030691056048</v>
      </c>
      <c r="G70" s="12">
        <f t="shared" si="20"/>
        <v>1.6613256328265763E-16</v>
      </c>
    </row>
    <row r="71" spans="3:7" x14ac:dyDescent="0.25">
      <c r="C71">
        <v>31</v>
      </c>
      <c r="D71" s="2">
        <f t="shared" ref="D71" si="50">$K$20</f>
        <v>0.14235963908811144</v>
      </c>
      <c r="E71" s="11">
        <f t="shared" si="22"/>
        <v>5.4885627081937152</v>
      </c>
      <c r="F71">
        <f t="shared" si="19"/>
        <v>5.5244098380757922</v>
      </c>
      <c r="G71" s="12">
        <f t="shared" si="20"/>
        <v>6.5312417454139538E-3</v>
      </c>
    </row>
    <row r="72" spans="3:7" x14ac:dyDescent="0.25">
      <c r="C72">
        <v>32</v>
      </c>
      <c r="D72" s="2">
        <f t="shared" ref="D72" si="51">$W$20</f>
        <v>0.2140538988522622</v>
      </c>
      <c r="E72" s="11">
        <f t="shared" si="22"/>
        <v>5.7026166070459769</v>
      </c>
      <c r="F72">
        <f t="shared" si="19"/>
        <v>5.7026166070459787</v>
      </c>
      <c r="G72" s="12">
        <f t="shared" si="20"/>
        <v>3.1149855615498308E-16</v>
      </c>
    </row>
    <row r="73" spans="3:7" x14ac:dyDescent="0.25">
      <c r="C73">
        <v>33</v>
      </c>
      <c r="D73" s="2">
        <f t="shared" ref="D73" si="52">$K$20</f>
        <v>0.14235963908811144</v>
      </c>
      <c r="E73" s="11">
        <f t="shared" si="22"/>
        <v>5.8449762461340882</v>
      </c>
      <c r="F73">
        <f t="shared" si="19"/>
        <v>5.8808233760161652</v>
      </c>
      <c r="G73" s="12">
        <f t="shared" si="20"/>
        <v>6.1329812770046102E-3</v>
      </c>
    </row>
    <row r="74" spans="3:7" x14ac:dyDescent="0.25">
      <c r="C74">
        <v>34</v>
      </c>
      <c r="D74" s="2">
        <f t="shared" ref="D74" si="53">$W$20</f>
        <v>0.2140538988522622</v>
      </c>
      <c r="E74" s="11">
        <f t="shared" si="22"/>
        <v>6.05903014498635</v>
      </c>
      <c r="F74">
        <f t="shared" si="19"/>
        <v>6.0590301449863526</v>
      </c>
      <c r="G74" s="12">
        <f t="shared" si="20"/>
        <v>4.3976266751291738E-16</v>
      </c>
    </row>
    <row r="75" spans="3:7" x14ac:dyDescent="0.25">
      <c r="C75">
        <v>35</v>
      </c>
      <c r="D75" s="2">
        <f t="shared" ref="D75" si="54">$K$20</f>
        <v>0.14235963908811144</v>
      </c>
      <c r="E75" s="11">
        <f t="shared" si="22"/>
        <v>6.2013897840744612</v>
      </c>
      <c r="F75">
        <f t="shared" si="19"/>
        <v>6.2372369139565391</v>
      </c>
      <c r="G75" s="12">
        <f t="shared" si="20"/>
        <v>5.7804993929160059E-3</v>
      </c>
    </row>
    <row r="76" spans="3:7" x14ac:dyDescent="0.25">
      <c r="C76">
        <v>36</v>
      </c>
      <c r="D76" s="2">
        <f t="shared" ref="D76" si="55">$W$20</f>
        <v>0.2140538988522622</v>
      </c>
      <c r="E76" s="11">
        <f t="shared" si="22"/>
        <v>6.415443682926723</v>
      </c>
      <c r="F76">
        <f t="shared" si="19"/>
        <v>6.4154436829267265</v>
      </c>
      <c r="G76" s="12">
        <f t="shared" si="20"/>
        <v>5.5377521094219227E-16</v>
      </c>
    </row>
    <row r="77" spans="3:7" x14ac:dyDescent="0.25">
      <c r="C77">
        <v>37</v>
      </c>
      <c r="D77" s="2">
        <f t="shared" ref="D77" si="56">$K$20</f>
        <v>0.14235963908811144</v>
      </c>
      <c r="E77" s="11">
        <f t="shared" si="22"/>
        <v>6.5578033220148342</v>
      </c>
      <c r="F77">
        <f t="shared" si="19"/>
        <v>6.593650451896913</v>
      </c>
      <c r="G77" s="12">
        <f t="shared" si="20"/>
        <v>5.4663319593221777E-3</v>
      </c>
    </row>
    <row r="78" spans="3:7" x14ac:dyDescent="0.25">
      <c r="C78">
        <v>38</v>
      </c>
      <c r="D78" s="2">
        <f t="shared" ref="D78" si="57">$W$20</f>
        <v>0.2140538988522622</v>
      </c>
      <c r="E78" s="11">
        <f t="shared" si="22"/>
        <v>6.771857220867096</v>
      </c>
      <c r="F78">
        <f t="shared" si="19"/>
        <v>6.7718572208670995</v>
      </c>
      <c r="G78" s="12">
        <f t="shared" si="20"/>
        <v>5.246291472083927E-16</v>
      </c>
    </row>
    <row r="79" spans="3:7" x14ac:dyDescent="0.25">
      <c r="C79">
        <v>39</v>
      </c>
      <c r="D79" s="2">
        <f t="shared" ref="D79" si="58">$K$20</f>
        <v>0.14235963908811144</v>
      </c>
      <c r="E79" s="11">
        <f t="shared" si="22"/>
        <v>6.9142168599552072</v>
      </c>
      <c r="F79">
        <f t="shared" si="19"/>
        <v>6.9500639898372869</v>
      </c>
      <c r="G79" s="12">
        <f t="shared" si="20"/>
        <v>5.1845538848649814E-3</v>
      </c>
    </row>
    <row r="80" spans="3:7" x14ac:dyDescent="0.25">
      <c r="C80">
        <v>40</v>
      </c>
      <c r="D80" s="2">
        <f t="shared" ref="D80" si="59">$W$20</f>
        <v>0.2140538988522622</v>
      </c>
      <c r="E80" s="11">
        <f t="shared" si="22"/>
        <v>7.128270758807469</v>
      </c>
      <c r="F80">
        <f t="shared" si="19"/>
        <v>7.1282707588074734</v>
      </c>
      <c r="G80" s="12">
        <f t="shared" si="20"/>
        <v>6.2299711230996636E-16</v>
      </c>
    </row>
    <row r="81" spans="3:7" x14ac:dyDescent="0.25">
      <c r="C81">
        <v>41</v>
      </c>
      <c r="D81" s="2">
        <f t="shared" ref="D81" si="60">$K$20</f>
        <v>0.14235963908811144</v>
      </c>
      <c r="E81" s="11">
        <f t="shared" si="22"/>
        <v>7.2706303978955802</v>
      </c>
      <c r="F81">
        <f t="shared" si="19"/>
        <v>7.3064775277776599</v>
      </c>
      <c r="G81" s="12">
        <f t="shared" si="20"/>
        <v>4.9304018936865987E-3</v>
      </c>
    </row>
    <row r="82" spans="3:7" x14ac:dyDescent="0.25">
      <c r="C82">
        <v>42</v>
      </c>
      <c r="D82" s="2">
        <f t="shared" ref="D82" si="61">$W$20</f>
        <v>0.2140538988522622</v>
      </c>
      <c r="E82" s="11">
        <f t="shared" si="22"/>
        <v>7.484684296747842</v>
      </c>
      <c r="F82">
        <f t="shared" si="19"/>
        <v>7.4846842967478473</v>
      </c>
      <c r="G82" s="12">
        <f t="shared" si="20"/>
        <v>7.1199669978281874E-16</v>
      </c>
    </row>
    <row r="83" spans="3:7" x14ac:dyDescent="0.25">
      <c r="C83">
        <v>43</v>
      </c>
      <c r="D83" s="2">
        <f t="shared" ref="D83" si="62">$K$20</f>
        <v>0.14235963908811144</v>
      </c>
      <c r="E83" s="11">
        <f t="shared" si="22"/>
        <v>7.6270439358359532</v>
      </c>
      <c r="F83">
        <f t="shared" si="19"/>
        <v>7.6628910657180338</v>
      </c>
      <c r="G83" s="12">
        <f t="shared" si="20"/>
        <v>4.7000030658865778E-3</v>
      </c>
    </row>
    <row r="84" spans="3:7" x14ac:dyDescent="0.25">
      <c r="C84">
        <v>44</v>
      </c>
      <c r="D84" s="2">
        <f t="shared" ref="D84" si="63">$W$20</f>
        <v>0.2140538988522622</v>
      </c>
      <c r="E84" s="11">
        <f t="shared" si="22"/>
        <v>7.841097834688215</v>
      </c>
      <c r="F84">
        <f t="shared" si="19"/>
        <v>7.8410978346882203</v>
      </c>
      <c r="G84" s="12">
        <f t="shared" si="20"/>
        <v>6.7963321342905438E-16</v>
      </c>
    </row>
    <row r="85" spans="3:7" x14ac:dyDescent="0.25">
      <c r="C85">
        <v>45</v>
      </c>
      <c r="D85" s="2">
        <f t="shared" ref="D85" si="64">$K$20</f>
        <v>0.14235963908811144</v>
      </c>
      <c r="E85" s="11">
        <f t="shared" si="22"/>
        <v>7.9834574737763262</v>
      </c>
      <c r="F85">
        <f t="shared" si="19"/>
        <v>8.0193046036584068</v>
      </c>
      <c r="G85" s="12">
        <f t="shared" si="20"/>
        <v>4.4901760922294032E-3</v>
      </c>
    </row>
    <row r="86" spans="3:7" x14ac:dyDescent="0.25">
      <c r="C86">
        <v>46</v>
      </c>
      <c r="D86" s="2">
        <f t="shared" ref="D86" si="65">$W$20</f>
        <v>0.2140538988522622</v>
      </c>
      <c r="E86" s="11">
        <f t="shared" si="22"/>
        <v>8.197511372628588</v>
      </c>
      <c r="F86">
        <f t="shared" si="19"/>
        <v>8.1975113726285951</v>
      </c>
      <c r="G86" s="12">
        <f t="shared" si="20"/>
        <v>8.6677859103995337E-16</v>
      </c>
    </row>
    <row r="87" spans="3:7" x14ac:dyDescent="0.25">
      <c r="C87">
        <v>47</v>
      </c>
      <c r="D87" s="2">
        <f t="shared" ref="D87" si="66">$K$20</f>
        <v>0.14235963908811144</v>
      </c>
      <c r="E87" s="11">
        <f t="shared" si="22"/>
        <v>8.3398710117166992</v>
      </c>
      <c r="F87">
        <f t="shared" si="19"/>
        <v>8.3757181415987816</v>
      </c>
      <c r="G87" s="12">
        <f t="shared" si="20"/>
        <v>4.2982834904425607E-3</v>
      </c>
    </row>
    <row r="88" spans="3:7" x14ac:dyDescent="0.25">
      <c r="C88">
        <v>48</v>
      </c>
      <c r="D88" s="2">
        <f t="shared" ref="D88" si="67">$W$20</f>
        <v>0.2140538988522622</v>
      </c>
      <c r="E88" s="11">
        <f t="shared" si="22"/>
        <v>8.553924910568961</v>
      </c>
      <c r="F88">
        <f t="shared" si="19"/>
        <v>8.5539249105689681</v>
      </c>
      <c r="G88" s="12">
        <f t="shared" si="20"/>
        <v>8.3066281641328874E-16</v>
      </c>
    </row>
    <row r="89" spans="3:7" x14ac:dyDescent="0.25">
      <c r="C89">
        <v>49</v>
      </c>
      <c r="D89" s="2">
        <f t="shared" ref="D89" si="68">$K$20</f>
        <v>0.14235963908811144</v>
      </c>
      <c r="E89" s="11">
        <f t="shared" si="22"/>
        <v>8.6962845496570722</v>
      </c>
      <c r="F89">
        <f t="shared" si="19"/>
        <v>8.7321316795391546</v>
      </c>
      <c r="G89" s="12">
        <f t="shared" si="20"/>
        <v>4.1221201626269206E-3</v>
      </c>
    </row>
    <row r="90" spans="3:7" x14ac:dyDescent="0.25">
      <c r="C90">
        <v>50</v>
      </c>
      <c r="D90" s="2">
        <f t="shared" ref="D90" si="69">$W$20</f>
        <v>0.2140538988522622</v>
      </c>
      <c r="E90" s="11">
        <f t="shared" si="22"/>
        <v>8.910338448509334</v>
      </c>
      <c r="F90">
        <f t="shared" si="19"/>
        <v>8.9103384485093411</v>
      </c>
      <c r="G90" s="12">
        <f t="shared" si="20"/>
        <v>7.9743630375675716E-16</v>
      </c>
    </row>
  </sheetData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D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9.6999999999999993</v>
      </c>
      <c r="E10" s="3">
        <v>6.29</v>
      </c>
      <c r="F10" s="3">
        <f>D10-E10</f>
        <v>3.4099999999999993</v>
      </c>
      <c r="G10" s="3">
        <f>AVERAGE(F10)</f>
        <v>3.4099999999999993</v>
      </c>
      <c r="H10" s="3">
        <f>G10-$F$20</f>
        <v>0.21199999999999886</v>
      </c>
      <c r="J10" s="2">
        <f>F10*$C$4/1000</f>
        <v>0.1614272325827969</v>
      </c>
      <c r="K10" s="2">
        <f>F10*$C$5/1000</f>
        <v>0.15947646822945466</v>
      </c>
      <c r="L10" s="2">
        <f>F10*$C$6/1000</f>
        <v>0.15756085235690606</v>
      </c>
      <c r="M10" s="10">
        <f>H10*$C$5/1000</f>
        <v>9.9146660600129659E-3</v>
      </c>
      <c r="O10" s="4">
        <v>1</v>
      </c>
      <c r="P10" s="3">
        <v>6.29</v>
      </c>
      <c r="Q10" s="3">
        <v>1.4</v>
      </c>
      <c r="R10" s="3">
        <f>P10-Q10</f>
        <v>4.8900000000000006</v>
      </c>
      <c r="S10" s="3">
        <f>AVERAGE(R10)</f>
        <v>4.8900000000000006</v>
      </c>
      <c r="T10" s="3">
        <f>S10-$R$20</f>
        <v>2.0000000000000462E-2</v>
      </c>
      <c r="V10" s="2">
        <f>R10*$C$4/1000</f>
        <v>0.23148949188559445</v>
      </c>
      <c r="W10" s="2">
        <f>R10*$C$5/1000</f>
        <v>0.22869206147860219</v>
      </c>
      <c r="X10" s="2">
        <f>R10*$C$6/1000</f>
        <v>0.22594503461151641</v>
      </c>
      <c r="Y10" s="10">
        <f>T10*$C$5/1000</f>
        <v>9.3534585471823095E-4</v>
      </c>
      <c r="Z10" s="2">
        <f>AVERAGE(W10,K10)</f>
        <v>0.19408426485402841</v>
      </c>
      <c r="AA10" s="2">
        <f>Z10</f>
        <v>0.19408426485402841</v>
      </c>
      <c r="AB10" s="10">
        <f>AA10-$Z$20</f>
        <v>5.4250059573655862E-3</v>
      </c>
    </row>
    <row r="11" spans="1:28" x14ac:dyDescent="0.25">
      <c r="C11">
        <v>2</v>
      </c>
      <c r="D11" s="3">
        <v>8.67</v>
      </c>
      <c r="E11" s="3">
        <v>6.06</v>
      </c>
      <c r="F11" s="3">
        <f t="shared" ref="F11:F19" si="2">D11-E11</f>
        <v>2.6100000000000003</v>
      </c>
      <c r="G11" s="3">
        <f>AVERAGE(F10:F11)</f>
        <v>3.01</v>
      </c>
      <c r="H11" s="3">
        <f t="shared" ref="H11:H19" si="3">G11-$F$20</f>
        <v>-0.18800000000000061</v>
      </c>
      <c r="I11" s="3">
        <f>STDEVA(F10:F11)</f>
        <v>0.56568542494923824</v>
      </c>
      <c r="J11" s="2">
        <f t="shared" ref="J11:J20" si="4">F11*$C$4/1000</f>
        <v>0.12355574106777129</v>
      </c>
      <c r="K11" s="2">
        <f t="shared" ref="K11:K20" si="5">F11*$C$5/1000</f>
        <v>0.12206263404072634</v>
      </c>
      <c r="L11" s="2">
        <f t="shared" ref="L11:L20" si="6">F11*$C$6/1000</f>
        <v>0.12059642951657623</v>
      </c>
      <c r="M11" s="10">
        <f t="shared" ref="M11:M19" si="7">H11*$C$5/1000</f>
        <v>-8.7922510343511964E-3</v>
      </c>
      <c r="O11" s="4">
        <v>2</v>
      </c>
      <c r="P11" s="3">
        <v>6.07</v>
      </c>
      <c r="Q11" s="3">
        <v>1.1599999999999999</v>
      </c>
      <c r="R11" s="3">
        <f t="shared" ref="R11:R19" si="8">P11-Q11</f>
        <v>4.91</v>
      </c>
      <c r="S11" s="3">
        <f>AVERAGE(R10:R11)</f>
        <v>4.9000000000000004</v>
      </c>
      <c r="T11" s="3">
        <f t="shared" ref="T11:T19" si="9">S11-$R$20</f>
        <v>3.0000000000000249E-2</v>
      </c>
      <c r="U11" s="3">
        <f>STDEVA(R10:R11)</f>
        <v>1.4142135623730649E-2</v>
      </c>
      <c r="V11" s="2">
        <f t="shared" ref="V11:V20" si="10">R11*$C$4/1000</f>
        <v>0.23243627917347007</v>
      </c>
      <c r="W11" s="2">
        <f t="shared" ref="W11:W20" si="11">R11*$C$5/1000</f>
        <v>0.2296274073333204</v>
      </c>
      <c r="X11" s="2">
        <f t="shared" ref="X11:X20" si="12">R11*$C$6/1000</f>
        <v>0.22686914518252463</v>
      </c>
      <c r="Y11" s="10">
        <f t="shared" ref="Y11:Y19" si="13">T11*$C$5/1000</f>
        <v>1.4030187820773257E-3</v>
      </c>
      <c r="Z11" s="2">
        <f t="shared" ref="Z11:Z20" si="14">AVERAGE(W11,K11)</f>
        <v>0.17584502068702337</v>
      </c>
      <c r="AA11" s="2">
        <f>AVERAGE(Z10:Z11)</f>
        <v>0.18496464277052588</v>
      </c>
      <c r="AB11" s="10">
        <f t="shared" ref="AB11:AB19" si="15">AA11-$Z$20</f>
        <v>-3.6946161261369459E-3</v>
      </c>
    </row>
    <row r="12" spans="1:28" x14ac:dyDescent="0.25">
      <c r="C12">
        <v>3</v>
      </c>
      <c r="D12" s="3">
        <v>10.92</v>
      </c>
      <c r="E12" s="3">
        <v>7.47</v>
      </c>
      <c r="F12" s="3">
        <f t="shared" si="2"/>
        <v>3.45</v>
      </c>
      <c r="G12" s="3">
        <f>AVERAGE(F10:F12)</f>
        <v>3.1566666666666663</v>
      </c>
      <c r="H12" s="3">
        <f t="shared" si="3"/>
        <v>-4.133333333333411E-2</v>
      </c>
      <c r="I12" s="3">
        <f>STDEVA(F10:F12)</f>
        <v>0.47384948383778686</v>
      </c>
      <c r="J12" s="2">
        <f t="shared" si="4"/>
        <v>0.16332080715854824</v>
      </c>
      <c r="K12" s="2">
        <f t="shared" si="5"/>
        <v>0.16134715993889112</v>
      </c>
      <c r="L12" s="2">
        <f t="shared" si="6"/>
        <v>0.15940907349892258</v>
      </c>
      <c r="M12" s="10">
        <f t="shared" si="7"/>
        <v>-1.9330480997510023E-3</v>
      </c>
      <c r="O12" s="4">
        <v>3</v>
      </c>
      <c r="P12" s="3">
        <v>7.48</v>
      </c>
      <c r="Q12" s="3">
        <v>2.29</v>
      </c>
      <c r="R12" s="3">
        <f t="shared" si="8"/>
        <v>5.19</v>
      </c>
      <c r="S12" s="3">
        <f>AVERAGE(R10:R12)</f>
        <v>4.996666666666667</v>
      </c>
      <c r="T12" s="3">
        <f t="shared" si="9"/>
        <v>0.12666666666666693</v>
      </c>
      <c r="U12" s="3">
        <f>STDEVA(R10:R12)</f>
        <v>0.16772994167212166</v>
      </c>
      <c r="V12" s="2">
        <f t="shared" si="10"/>
        <v>0.24569130120372906</v>
      </c>
      <c r="W12" s="2">
        <f t="shared" si="11"/>
        <v>0.24272224929937533</v>
      </c>
      <c r="X12" s="2">
        <f t="shared" si="12"/>
        <v>0.23980669317664011</v>
      </c>
      <c r="Y12" s="10">
        <f t="shared" si="13"/>
        <v>5.9238570798820049E-3</v>
      </c>
      <c r="Z12" s="2">
        <f t="shared" si="14"/>
        <v>0.20203470461913323</v>
      </c>
      <c r="AA12" s="2">
        <f>AVERAGE(Z10:Z12)</f>
        <v>0.19065466338672832</v>
      </c>
      <c r="AB12" s="10">
        <f t="shared" si="15"/>
        <v>1.9954044900654944E-3</v>
      </c>
    </row>
    <row r="13" spans="1:28" x14ac:dyDescent="0.25">
      <c r="C13">
        <v>4</v>
      </c>
      <c r="D13" s="3">
        <v>9.56</v>
      </c>
      <c r="E13" s="3">
        <v>6.28</v>
      </c>
      <c r="F13" s="3">
        <f t="shared" si="2"/>
        <v>3.2800000000000002</v>
      </c>
      <c r="G13" s="3">
        <f>AVERAGE(F10:F13)</f>
        <v>3.1875</v>
      </c>
      <c r="H13" s="3">
        <f t="shared" si="3"/>
        <v>-1.0500000000000398E-2</v>
      </c>
      <c r="I13" s="3">
        <f>STDEVA(F10:F13)</f>
        <v>0.39178012541050045</v>
      </c>
      <c r="J13" s="2">
        <f t="shared" si="4"/>
        <v>0.15527311521160528</v>
      </c>
      <c r="K13" s="2">
        <f t="shared" si="5"/>
        <v>0.15339672017378636</v>
      </c>
      <c r="L13" s="2">
        <f t="shared" si="6"/>
        <v>0.1515541336453525</v>
      </c>
      <c r="M13" s="10">
        <f t="shared" si="7"/>
        <v>-4.9105657372707846E-4</v>
      </c>
      <c r="O13" s="4">
        <v>4</v>
      </c>
      <c r="P13" s="3">
        <v>6.31</v>
      </c>
      <c r="Q13" s="3">
        <v>1.67</v>
      </c>
      <c r="R13" s="3">
        <f t="shared" si="8"/>
        <v>4.6399999999999997</v>
      </c>
      <c r="S13" s="3">
        <f>AVERAGE(R10:R13)</f>
        <v>4.9075000000000006</v>
      </c>
      <c r="T13" s="3">
        <f t="shared" si="9"/>
        <v>3.7500000000000533E-2</v>
      </c>
      <c r="U13" s="3">
        <f>STDEVA(R10:R13)</f>
        <v>0.22485180304665883</v>
      </c>
      <c r="V13" s="2">
        <f t="shared" si="10"/>
        <v>0.21965465078714888</v>
      </c>
      <c r="W13" s="2">
        <f t="shared" si="11"/>
        <v>0.21700023829462456</v>
      </c>
      <c r="X13" s="2">
        <f t="shared" si="12"/>
        <v>0.21439365247391329</v>
      </c>
      <c r="Y13" s="10">
        <f t="shared" si="13"/>
        <v>1.7537734775966674E-3</v>
      </c>
      <c r="Z13" s="2">
        <f t="shared" si="14"/>
        <v>0.18519847923420546</v>
      </c>
      <c r="AA13" s="2">
        <f>AVERAGE(Z10:Z13)</f>
        <v>0.18929061734859759</v>
      </c>
      <c r="AB13" s="10">
        <f t="shared" si="15"/>
        <v>6.3135845193476592E-4</v>
      </c>
    </row>
    <row r="14" spans="1:28" x14ac:dyDescent="0.25">
      <c r="C14">
        <v>5</v>
      </c>
      <c r="D14" s="3">
        <v>8.64</v>
      </c>
      <c r="E14" s="3">
        <v>5.49</v>
      </c>
      <c r="F14" s="3">
        <f t="shared" si="2"/>
        <v>3.1500000000000004</v>
      </c>
      <c r="G14" s="3">
        <f>AVERAGE(F10:F14)</f>
        <v>3.18</v>
      </c>
      <c r="H14" s="3">
        <f t="shared" si="3"/>
        <v>-1.8000000000000238E-2</v>
      </c>
      <c r="I14" s="3">
        <f>STDEVA(F10:F14)</f>
        <v>0.33970575502926037</v>
      </c>
      <c r="J14" s="2">
        <f t="shared" si="4"/>
        <v>0.1491189978404136</v>
      </c>
      <c r="K14" s="2">
        <f t="shared" si="5"/>
        <v>0.14731697211811798</v>
      </c>
      <c r="L14" s="2">
        <f t="shared" si="6"/>
        <v>0.14554741493379891</v>
      </c>
      <c r="M14" s="10">
        <f t="shared" si="7"/>
        <v>-8.4181126924639952E-4</v>
      </c>
      <c r="O14" s="4">
        <v>5</v>
      </c>
      <c r="P14" s="3">
        <v>5.48</v>
      </c>
      <c r="Q14" s="3">
        <v>0.43</v>
      </c>
      <c r="R14" s="3">
        <f t="shared" si="8"/>
        <v>5.0500000000000007</v>
      </c>
      <c r="S14" s="3">
        <f>AVERAGE(R10:R14)</f>
        <v>4.9360000000000008</v>
      </c>
      <c r="T14" s="3">
        <f t="shared" si="9"/>
        <v>6.6000000000000725E-2</v>
      </c>
      <c r="U14" s="3">
        <f>STDEVA(R10:R14)</f>
        <v>0.20489021450523234</v>
      </c>
      <c r="V14" s="2">
        <f t="shared" si="10"/>
        <v>0.23906379018859961</v>
      </c>
      <c r="W14" s="2">
        <f t="shared" si="11"/>
        <v>0.2361748283163479</v>
      </c>
      <c r="X14" s="2">
        <f t="shared" si="12"/>
        <v>0.23333791917958238</v>
      </c>
      <c r="Y14" s="10">
        <f t="shared" si="13"/>
        <v>3.0866413205701249E-3</v>
      </c>
      <c r="Z14" s="2">
        <f t="shared" si="14"/>
        <v>0.19174590021723292</v>
      </c>
      <c r="AA14" s="2">
        <f>AVERAGE(Z10:Z14)</f>
        <v>0.18978167392232465</v>
      </c>
      <c r="AB14" s="10">
        <f t="shared" si="15"/>
        <v>1.1224150256618215E-3</v>
      </c>
    </row>
    <row r="15" spans="1:28" x14ac:dyDescent="0.25">
      <c r="C15">
        <v>6</v>
      </c>
      <c r="D15" s="3">
        <v>9.7200000000000006</v>
      </c>
      <c r="E15" s="3">
        <v>6.52</v>
      </c>
      <c r="F15" s="3">
        <f t="shared" si="2"/>
        <v>3.2000000000000011</v>
      </c>
      <c r="G15" s="3">
        <f>AVERAGE(F10:F15)</f>
        <v>3.1833333333333336</v>
      </c>
      <c r="H15" s="3">
        <f t="shared" si="3"/>
        <v>-1.4666666666666828E-2</v>
      </c>
      <c r="I15" s="3">
        <f>STDEVA(F10:F15)</f>
        <v>0.30395175055700296</v>
      </c>
      <c r="J15" s="2">
        <f t="shared" si="4"/>
        <v>0.15148596606010276</v>
      </c>
      <c r="K15" s="2">
        <f t="shared" si="5"/>
        <v>0.14965533675491355</v>
      </c>
      <c r="L15" s="2">
        <f t="shared" si="6"/>
        <v>0.14785769136131954</v>
      </c>
      <c r="M15" s="10">
        <f t="shared" si="7"/>
        <v>-6.8592029346002767E-4</v>
      </c>
      <c r="O15" s="4">
        <v>6</v>
      </c>
      <c r="P15" s="3">
        <v>6.53</v>
      </c>
      <c r="Q15" s="3">
        <v>1.49</v>
      </c>
      <c r="R15" s="3">
        <f t="shared" si="8"/>
        <v>5.04</v>
      </c>
      <c r="S15" s="3">
        <f>AVERAGE(R10:R15)</f>
        <v>4.953333333333334</v>
      </c>
      <c r="T15" s="3">
        <f t="shared" si="9"/>
        <v>8.3333333333333925E-2</v>
      </c>
      <c r="U15" s="3">
        <f>STDEVA(R10:R15)</f>
        <v>0.18811344095164159</v>
      </c>
      <c r="V15" s="2">
        <f t="shared" si="10"/>
        <v>0.23859039654466174</v>
      </c>
      <c r="W15" s="2">
        <f t="shared" si="11"/>
        <v>0.23570715538898876</v>
      </c>
      <c r="X15" s="2">
        <f t="shared" si="12"/>
        <v>0.23287586389407824</v>
      </c>
      <c r="Y15" s="10">
        <f t="shared" si="13"/>
        <v>3.8972743946592333E-3</v>
      </c>
      <c r="Z15" s="2">
        <f t="shared" si="14"/>
        <v>0.19268124607195114</v>
      </c>
      <c r="AA15" s="2">
        <f>AVERAGE(Z10:Z15)</f>
        <v>0.19026493594726243</v>
      </c>
      <c r="AB15" s="10">
        <f t="shared" si="15"/>
        <v>1.6056770505996076E-3</v>
      </c>
    </row>
    <row r="16" spans="1:28" x14ac:dyDescent="0.25">
      <c r="C16">
        <v>7</v>
      </c>
      <c r="D16" s="3">
        <v>8.92</v>
      </c>
      <c r="E16" s="3">
        <v>6.03</v>
      </c>
      <c r="F16" s="3">
        <f t="shared" si="2"/>
        <v>2.8899999999999997</v>
      </c>
      <c r="G16" s="3">
        <f>AVERAGE(F10:F16)</f>
        <v>3.1414285714285719</v>
      </c>
      <c r="H16" s="3">
        <f t="shared" si="3"/>
        <v>-5.6571428571428495E-2</v>
      </c>
      <c r="I16" s="3">
        <f>STDEVA(F10:F16)</f>
        <v>0.29879918403662409</v>
      </c>
      <c r="J16" s="2">
        <f t="shared" si="4"/>
        <v>0.13681076309803022</v>
      </c>
      <c r="K16" s="2">
        <f t="shared" si="5"/>
        <v>0.13515747600678121</v>
      </c>
      <c r="L16" s="2">
        <f t="shared" si="6"/>
        <v>0.13353397751069168</v>
      </c>
      <c r="M16" s="10">
        <f t="shared" si="7"/>
        <v>-2.6456925604886458E-3</v>
      </c>
      <c r="O16" s="4">
        <v>7</v>
      </c>
      <c r="P16" s="3">
        <v>6.02</v>
      </c>
      <c r="Q16" s="3">
        <v>1.65</v>
      </c>
      <c r="R16" s="3">
        <f t="shared" si="8"/>
        <v>4.3699999999999992</v>
      </c>
      <c r="S16" s="3">
        <f>AVERAGE(R10:R16)</f>
        <v>4.87</v>
      </c>
      <c r="T16" s="3">
        <f t="shared" si="9"/>
        <v>0</v>
      </c>
      <c r="U16" s="3">
        <f>STDEVA(R10:R16)</f>
        <v>0.27946377224964281</v>
      </c>
      <c r="V16" s="2">
        <f t="shared" si="10"/>
        <v>0.20687302240082769</v>
      </c>
      <c r="W16" s="2">
        <f t="shared" si="11"/>
        <v>0.20437306925592869</v>
      </c>
      <c r="X16" s="2">
        <f t="shared" si="12"/>
        <v>0.20191815976530192</v>
      </c>
      <c r="Y16" s="10">
        <f t="shared" si="13"/>
        <v>0</v>
      </c>
      <c r="Z16" s="2">
        <f t="shared" si="14"/>
        <v>0.16976527263135494</v>
      </c>
      <c r="AA16" s="2">
        <f>AVERAGE(Z10:Z16)</f>
        <v>0.18733641261641851</v>
      </c>
      <c r="AB16" s="10">
        <f t="shared" si="15"/>
        <v>-1.3228462802443164E-3</v>
      </c>
    </row>
    <row r="17" spans="3:28" x14ac:dyDescent="0.25">
      <c r="C17">
        <v>8</v>
      </c>
      <c r="D17" s="3">
        <v>8.94</v>
      </c>
      <c r="E17" s="3">
        <v>5.8</v>
      </c>
      <c r="F17" s="3">
        <f t="shared" si="2"/>
        <v>3.1399999999999997</v>
      </c>
      <c r="G17" s="3">
        <f>AVERAGE(F10:F17)</f>
        <v>3.1412500000000003</v>
      </c>
      <c r="H17" s="3">
        <f t="shared" si="3"/>
        <v>-5.6750000000000078E-2</v>
      </c>
      <c r="I17" s="3">
        <f>STDEVA(F10:F17)</f>
        <v>0.27663475145810162</v>
      </c>
      <c r="J17" s="2">
        <f t="shared" si="4"/>
        <v>0.14864560419647574</v>
      </c>
      <c r="K17" s="2">
        <f t="shared" si="5"/>
        <v>0.14684929919075884</v>
      </c>
      <c r="L17" s="2">
        <f t="shared" si="6"/>
        <v>0.14508535964829475</v>
      </c>
      <c r="M17" s="10">
        <f t="shared" si="7"/>
        <v>-2.6540438627629228E-3</v>
      </c>
      <c r="O17" s="4">
        <v>8</v>
      </c>
      <c r="P17" s="3">
        <v>5.82</v>
      </c>
      <c r="Q17" s="3">
        <v>1.05</v>
      </c>
      <c r="R17" s="3">
        <f t="shared" si="8"/>
        <v>4.7700000000000005</v>
      </c>
      <c r="S17" s="3">
        <f>AVERAGE(R10:R17)</f>
        <v>4.8575000000000008</v>
      </c>
      <c r="T17" s="3">
        <f t="shared" si="9"/>
        <v>-1.2499999999999289E-2</v>
      </c>
      <c r="U17" s="3">
        <f>STDEVA(R10:R17)</f>
        <v>0.26113762107911098</v>
      </c>
      <c r="V17" s="2">
        <f t="shared" si="10"/>
        <v>0.22580876815834061</v>
      </c>
      <c r="W17" s="2">
        <f t="shared" si="11"/>
        <v>0.22307998635029297</v>
      </c>
      <c r="X17" s="2">
        <f t="shared" si="12"/>
        <v>0.22040037118546693</v>
      </c>
      <c r="Y17" s="10">
        <f t="shared" si="13"/>
        <v>-5.8459115919884765E-4</v>
      </c>
      <c r="Z17" s="2">
        <f t="shared" si="14"/>
        <v>0.18496464277052591</v>
      </c>
      <c r="AA17" s="2">
        <f>AVERAGE(Z10:Z17)</f>
        <v>0.18703994138568192</v>
      </c>
      <c r="AB17" s="10">
        <f t="shared" si="15"/>
        <v>-1.6193175109809055E-3</v>
      </c>
    </row>
    <row r="18" spans="3:28" x14ac:dyDescent="0.25">
      <c r="C18">
        <v>9</v>
      </c>
      <c r="D18" s="3">
        <v>8.25</v>
      </c>
      <c r="E18" s="3">
        <v>4.76</v>
      </c>
      <c r="F18" s="3">
        <f t="shared" si="2"/>
        <v>3.49</v>
      </c>
      <c r="G18" s="3">
        <f>AVERAGE(F10:F18)</f>
        <v>3.1800000000000006</v>
      </c>
      <c r="H18" s="3">
        <f t="shared" si="3"/>
        <v>-1.7999999999999794E-2</v>
      </c>
      <c r="I18" s="3">
        <f>STDEVA(F10:F18)</f>
        <v>0.28368115905008562</v>
      </c>
      <c r="J18" s="2">
        <f t="shared" si="4"/>
        <v>0.1652143817342995</v>
      </c>
      <c r="K18" s="2">
        <f t="shared" si="5"/>
        <v>0.16321785164832753</v>
      </c>
      <c r="L18" s="2">
        <f t="shared" si="6"/>
        <v>0.1612572946409391</v>
      </c>
      <c r="M18" s="10">
        <f t="shared" si="7"/>
        <v>-8.418112692463787E-4</v>
      </c>
      <c r="O18" s="4">
        <v>9</v>
      </c>
      <c r="P18" s="3">
        <v>5.41</v>
      </c>
      <c r="Q18" s="3">
        <v>0.3</v>
      </c>
      <c r="R18" s="3">
        <f t="shared" si="8"/>
        <v>5.1100000000000003</v>
      </c>
      <c r="S18" s="3">
        <f>AVERAGE(R10:R18)</f>
        <v>4.8855555555555563</v>
      </c>
      <c r="T18" s="3">
        <f t="shared" si="9"/>
        <v>1.5555555555556211E-2</v>
      </c>
      <c r="U18" s="3">
        <f>STDEVA(R10:R18)</f>
        <v>0.25836558938407017</v>
      </c>
      <c r="V18" s="2">
        <f t="shared" si="10"/>
        <v>0.24190415205222648</v>
      </c>
      <c r="W18" s="2">
        <f t="shared" si="11"/>
        <v>0.23898086588050252</v>
      </c>
      <c r="X18" s="2">
        <f t="shared" si="12"/>
        <v>0.23611025089260709</v>
      </c>
      <c r="Y18" s="10">
        <f t="shared" si="13"/>
        <v>7.274912203364157E-4</v>
      </c>
      <c r="Z18" s="2">
        <f t="shared" si="14"/>
        <v>0.20109935876441504</v>
      </c>
      <c r="AA18" s="2">
        <f>AVERAGE(Z10:Z18)</f>
        <v>0.1886020988722078</v>
      </c>
      <c r="AB18" s="10">
        <f t="shared" si="15"/>
        <v>-5.7160024455021885E-5</v>
      </c>
    </row>
    <row r="19" spans="3:28" x14ac:dyDescent="0.25">
      <c r="C19" s="5">
        <v>10</v>
      </c>
      <c r="D19" s="6">
        <v>10.28</v>
      </c>
      <c r="E19" s="6">
        <v>6.92</v>
      </c>
      <c r="F19" s="6">
        <f t="shared" si="2"/>
        <v>3.3599999999999994</v>
      </c>
      <c r="G19" s="6">
        <f>AVERAGE(F10:F19)</f>
        <v>3.1980000000000004</v>
      </c>
      <c r="H19" s="6">
        <f t="shared" si="3"/>
        <v>0</v>
      </c>
      <c r="I19" s="6">
        <f>STDEVA(F10:F19)</f>
        <v>0.27344713078277727</v>
      </c>
      <c r="J19" s="7">
        <f t="shared" si="4"/>
        <v>0.1590602643631078</v>
      </c>
      <c r="K19" s="7">
        <f t="shared" si="5"/>
        <v>0.15713810359265915</v>
      </c>
      <c r="L19" s="7">
        <f t="shared" si="6"/>
        <v>0.15525057592938546</v>
      </c>
      <c r="M19" s="10">
        <f t="shared" si="7"/>
        <v>0</v>
      </c>
      <c r="O19" s="8">
        <v>10</v>
      </c>
      <c r="P19" s="6">
        <v>6.93</v>
      </c>
      <c r="Q19" s="6">
        <v>2.2000000000000002</v>
      </c>
      <c r="R19" s="6">
        <f t="shared" si="8"/>
        <v>4.7299999999999995</v>
      </c>
      <c r="S19" s="6">
        <f>AVERAGE(R10:R19)</f>
        <v>4.87</v>
      </c>
      <c r="T19" s="6">
        <f t="shared" si="9"/>
        <v>0</v>
      </c>
      <c r="U19" s="6">
        <f>STDEVA(R10:R19)</f>
        <v>0.24850665092821109</v>
      </c>
      <c r="V19" s="7">
        <f t="shared" si="10"/>
        <v>0.22391519358258927</v>
      </c>
      <c r="W19" s="7">
        <f t="shared" si="11"/>
        <v>0.22120929464085648</v>
      </c>
      <c r="X19" s="7">
        <f t="shared" si="12"/>
        <v>0.21855215004345038</v>
      </c>
      <c r="Y19" s="10">
        <f t="shared" si="13"/>
        <v>0</v>
      </c>
      <c r="Z19" s="7">
        <f t="shared" si="14"/>
        <v>0.1891736991167578</v>
      </c>
      <c r="AA19" s="2">
        <f>AVERAGE(Z10:Z19)</f>
        <v>0.18865925889666282</v>
      </c>
      <c r="AB19" s="10">
        <f t="shared" si="15"/>
        <v>0</v>
      </c>
    </row>
    <row r="20" spans="3:28" x14ac:dyDescent="0.25">
      <c r="F20" s="9">
        <f>AVERAGE(F10:F19)</f>
        <v>3.1980000000000004</v>
      </c>
      <c r="G20" s="9">
        <f>F20*46.7672</f>
        <v>149.56150560000003</v>
      </c>
      <c r="J20" s="10">
        <f t="shared" si="4"/>
        <v>0.15139128733131513</v>
      </c>
      <c r="K20" s="2">
        <f t="shared" si="5"/>
        <v>0.14956180216944168</v>
      </c>
      <c r="L20" s="10">
        <f t="shared" si="6"/>
        <v>0.1477652803042187</v>
      </c>
      <c r="R20" s="9">
        <f>AVERAGE(R10:R19)</f>
        <v>4.87</v>
      </c>
      <c r="S20" s="9">
        <f>R20*46.7672</f>
        <v>227.75626400000002</v>
      </c>
      <c r="V20" s="10">
        <f t="shared" si="10"/>
        <v>0.23054270459771881</v>
      </c>
      <c r="W20" s="2">
        <f t="shared" si="11"/>
        <v>0.22775671562388397</v>
      </c>
      <c r="X20" s="10">
        <f t="shared" si="12"/>
        <v>0.22502092404050814</v>
      </c>
      <c r="Z20" s="2">
        <f t="shared" si="14"/>
        <v>0.18865925889666282</v>
      </c>
    </row>
    <row r="21" spans="3:28" x14ac:dyDescent="0.25">
      <c r="F21" s="3">
        <f>STDEVA(F10:F19)</f>
        <v>0.27344713078277727</v>
      </c>
      <c r="J21" s="10">
        <f>STDEVA(J10:J19)</f>
        <v>1.294481336656008E-2</v>
      </c>
      <c r="K21" s="2">
        <f t="shared" ref="K21:L21" si="16">STDEVA(K10:K19)</f>
        <v>1.2788382013112939E-2</v>
      </c>
      <c r="L21" s="10">
        <f t="shared" si="16"/>
        <v>1.263476920841195E-2</v>
      </c>
      <c r="R21" s="3">
        <f>STDEVA(R10:R19)</f>
        <v>0.24850665092821109</v>
      </c>
      <c r="V21" s="10">
        <f>STDEVA(V10:V19)</f>
        <v>1.176414690256899E-2</v>
      </c>
      <c r="W21" s="2">
        <f t="shared" ref="W21:X21" si="17">STDEVA(W10:W19)</f>
        <v>1.1621983290780367E-2</v>
      </c>
      <c r="X21" s="10">
        <f t="shared" si="17"/>
        <v>1.1482381154430808E-2</v>
      </c>
      <c r="Z21" s="2">
        <f t="shared" ref="Z21" si="18">STDEVA(Z10:Z19)</f>
        <v>1.0197343384597529E-2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0.14956180216944168</v>
      </c>
      <c r="E41" s="11">
        <f>$K$20</f>
        <v>0.14956180216944168</v>
      </c>
      <c r="F41">
        <f>C41*AVERAGE($K$20,$W$20)</f>
        <v>0.18865925889666282</v>
      </c>
      <c r="G41" s="12">
        <f>(F41-E41)/E41</f>
        <v>0.26141338336460285</v>
      </c>
    </row>
    <row r="42" spans="3:7" x14ac:dyDescent="0.25">
      <c r="C42">
        <v>2</v>
      </c>
      <c r="D42" s="2">
        <f>$W$20</f>
        <v>0.22775671562388397</v>
      </c>
      <c r="E42" s="11">
        <f>SUM(D42,E41)</f>
        <v>0.37731851779332565</v>
      </c>
      <c r="F42">
        <f t="shared" ref="F42:F90" si="19">C42*AVERAGE($K$20,$W$20)</f>
        <v>0.37731851779332565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0.14956180216944168</v>
      </c>
      <c r="E43" s="11">
        <f t="shared" ref="E43:E90" si="22">SUM(D43,E42)</f>
        <v>0.5268803199627673</v>
      </c>
      <c r="F43">
        <f t="shared" si="19"/>
        <v>0.5659777766899885</v>
      </c>
      <c r="G43" s="12">
        <f t="shared" si="20"/>
        <v>7.4205574294337051E-2</v>
      </c>
    </row>
    <row r="44" spans="3:7" x14ac:dyDescent="0.25">
      <c r="C44">
        <v>4</v>
      </c>
      <c r="D44" s="2">
        <f t="shared" ref="D44" si="23">$W$20</f>
        <v>0.22775671562388397</v>
      </c>
      <c r="E44" s="11">
        <f t="shared" si="22"/>
        <v>0.75463703558665129</v>
      </c>
      <c r="F44">
        <f t="shared" si="19"/>
        <v>0.75463703558665129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0.14956180216944168</v>
      </c>
      <c r="E45" s="11">
        <f t="shared" si="22"/>
        <v>0.904198837756093</v>
      </c>
      <c r="F45">
        <f t="shared" si="19"/>
        <v>0.94329629448331409</v>
      </c>
      <c r="G45" s="12">
        <f t="shared" si="20"/>
        <v>4.3239888279714429E-2</v>
      </c>
    </row>
    <row r="46" spans="3:7" x14ac:dyDescent="0.25">
      <c r="C46">
        <v>6</v>
      </c>
      <c r="D46" s="2">
        <f t="shared" ref="D46" si="25">$W$20</f>
        <v>0.22775671562388397</v>
      </c>
      <c r="E46" s="11">
        <f t="shared" si="22"/>
        <v>1.131955553379977</v>
      </c>
      <c r="F46">
        <f t="shared" si="19"/>
        <v>1.131955553379977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0.14956180216944168</v>
      </c>
      <c r="E47" s="11">
        <f t="shared" si="22"/>
        <v>1.2815173555494186</v>
      </c>
      <c r="F47">
        <f t="shared" si="19"/>
        <v>1.3206148122766397</v>
      </c>
      <c r="G47" s="12">
        <f t="shared" si="20"/>
        <v>3.0508721991095496E-2</v>
      </c>
    </row>
    <row r="48" spans="3:7" x14ac:dyDescent="0.25">
      <c r="C48">
        <v>8</v>
      </c>
      <c r="D48" s="2">
        <f t="shared" ref="D48" si="27">$W$20</f>
        <v>0.22775671562388397</v>
      </c>
      <c r="E48" s="11">
        <f t="shared" si="22"/>
        <v>1.5092740711733026</v>
      </c>
      <c r="F48">
        <f t="shared" si="19"/>
        <v>1.5092740711733026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0.14956180216944168</v>
      </c>
      <c r="E49" s="11">
        <f t="shared" si="22"/>
        <v>1.6588358733427442</v>
      </c>
      <c r="F49">
        <f t="shared" si="19"/>
        <v>1.6979333300699655</v>
      </c>
      <c r="G49" s="12">
        <f t="shared" si="20"/>
        <v>2.3569213419791471E-2</v>
      </c>
    </row>
    <row r="50" spans="3:7" x14ac:dyDescent="0.25">
      <c r="C50">
        <v>10</v>
      </c>
      <c r="D50" s="2">
        <f t="shared" ref="D50" si="29">$W$20</f>
        <v>0.22775671562388397</v>
      </c>
      <c r="E50" s="11">
        <f t="shared" si="22"/>
        <v>1.8865925889666282</v>
      </c>
      <c r="F50">
        <f t="shared" si="19"/>
        <v>1.8865925889666282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0.14956180216944168</v>
      </c>
      <c r="E51" s="11">
        <f t="shared" si="22"/>
        <v>2.03615439113607</v>
      </c>
      <c r="F51">
        <f t="shared" si="19"/>
        <v>2.0752518478632909</v>
      </c>
      <c r="G51" s="12">
        <f t="shared" si="20"/>
        <v>1.9201616978271715E-2</v>
      </c>
    </row>
    <row r="52" spans="3:7" x14ac:dyDescent="0.25">
      <c r="C52">
        <v>12</v>
      </c>
      <c r="D52" s="2">
        <f t="shared" ref="D52" si="31">$W$20</f>
        <v>0.22775671562388397</v>
      </c>
      <c r="E52" s="11">
        <f t="shared" si="22"/>
        <v>2.263911106759954</v>
      </c>
      <c r="F52">
        <f t="shared" si="19"/>
        <v>2.263911106759954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0.14956180216944168</v>
      </c>
      <c r="E53" s="11">
        <f t="shared" si="22"/>
        <v>2.4134729089293958</v>
      </c>
      <c r="F53">
        <f t="shared" si="19"/>
        <v>2.4525703656566167</v>
      </c>
      <c r="G53" s="12">
        <f t="shared" si="20"/>
        <v>1.6199666705421733E-2</v>
      </c>
    </row>
    <row r="54" spans="3:7" x14ac:dyDescent="0.25">
      <c r="C54">
        <v>14</v>
      </c>
      <c r="D54" s="2">
        <f t="shared" ref="D54" si="33">$W$20</f>
        <v>0.22775671562388397</v>
      </c>
      <c r="E54" s="11">
        <f t="shared" si="22"/>
        <v>2.6412296245532798</v>
      </c>
      <c r="F54">
        <f t="shared" si="19"/>
        <v>2.6412296245532794</v>
      </c>
      <c r="G54" s="12">
        <f t="shared" si="20"/>
        <v>-1.681372970080831E-16</v>
      </c>
    </row>
    <row r="55" spans="3:7" x14ac:dyDescent="0.25">
      <c r="C55">
        <v>15</v>
      </c>
      <c r="D55" s="2">
        <f t="shared" ref="D55" si="34">$K$20</f>
        <v>0.14956180216944168</v>
      </c>
      <c r="E55" s="11">
        <f t="shared" si="22"/>
        <v>2.7907914267227216</v>
      </c>
      <c r="F55">
        <f t="shared" si="19"/>
        <v>2.8298888834499425</v>
      </c>
      <c r="G55" s="12">
        <f t="shared" si="20"/>
        <v>1.4009451352347654E-2</v>
      </c>
    </row>
    <row r="56" spans="3:7" x14ac:dyDescent="0.25">
      <c r="C56">
        <v>16</v>
      </c>
      <c r="D56" s="2">
        <f t="shared" ref="D56" si="35">$W$20</f>
        <v>0.22775671562388397</v>
      </c>
      <c r="E56" s="11">
        <f t="shared" si="22"/>
        <v>3.0185481423466056</v>
      </c>
      <c r="F56">
        <f t="shared" si="19"/>
        <v>3.0185481423466052</v>
      </c>
      <c r="G56" s="12">
        <f t="shared" si="20"/>
        <v>-1.471201348820727E-16</v>
      </c>
    </row>
    <row r="57" spans="3:7" x14ac:dyDescent="0.25">
      <c r="C57">
        <v>17</v>
      </c>
      <c r="D57" s="2">
        <f t="shared" ref="D57" si="36">$K$20</f>
        <v>0.14956180216944168</v>
      </c>
      <c r="E57" s="11">
        <f t="shared" si="22"/>
        <v>3.1681099445160474</v>
      </c>
      <c r="F57">
        <f t="shared" si="19"/>
        <v>3.2072074012432679</v>
      </c>
      <c r="G57" s="12">
        <f t="shared" si="20"/>
        <v>1.2340940627675361E-2</v>
      </c>
    </row>
    <row r="58" spans="3:7" x14ac:dyDescent="0.25">
      <c r="C58">
        <v>18</v>
      </c>
      <c r="D58" s="2">
        <f t="shared" ref="D58" si="37">$W$20</f>
        <v>0.22775671562388397</v>
      </c>
      <c r="E58" s="11">
        <f t="shared" si="22"/>
        <v>3.3958666601399314</v>
      </c>
      <c r="F58">
        <f t="shared" si="19"/>
        <v>3.395866660139931</v>
      </c>
      <c r="G58" s="12">
        <f t="shared" si="20"/>
        <v>-1.3077345322850907E-16</v>
      </c>
    </row>
    <row r="59" spans="3:7" x14ac:dyDescent="0.25">
      <c r="C59">
        <v>19</v>
      </c>
      <c r="D59" s="2">
        <f t="shared" ref="D59" si="38">$K$20</f>
        <v>0.14956180216944168</v>
      </c>
      <c r="E59" s="11">
        <f t="shared" si="22"/>
        <v>3.5454284623093733</v>
      </c>
      <c r="F59">
        <f t="shared" si="19"/>
        <v>3.5845259190365937</v>
      </c>
      <c r="G59" s="12">
        <f t="shared" si="20"/>
        <v>1.1027568922305558E-2</v>
      </c>
    </row>
    <row r="60" spans="3:7" x14ac:dyDescent="0.25">
      <c r="C60">
        <v>20</v>
      </c>
      <c r="D60" s="2">
        <f t="shared" ref="D60" si="39">$W$20</f>
        <v>0.22775671562388397</v>
      </c>
      <c r="E60" s="11">
        <f t="shared" si="22"/>
        <v>3.7731851779332573</v>
      </c>
      <c r="F60">
        <f t="shared" si="19"/>
        <v>3.7731851779332564</v>
      </c>
      <c r="G60" s="12">
        <f t="shared" si="20"/>
        <v>-2.3539221581131633E-16</v>
      </c>
    </row>
    <row r="61" spans="3:7" x14ac:dyDescent="0.25">
      <c r="C61">
        <v>21</v>
      </c>
      <c r="D61" s="2">
        <f t="shared" ref="D61" si="40">$K$20</f>
        <v>0.14956180216944168</v>
      </c>
      <c r="E61" s="11">
        <f t="shared" si="22"/>
        <v>3.9227469801026991</v>
      </c>
      <c r="F61">
        <f t="shared" si="19"/>
        <v>3.9618444368299195</v>
      </c>
      <c r="G61" s="12">
        <f t="shared" si="20"/>
        <v>9.9668566250981708E-3</v>
      </c>
    </row>
    <row r="62" spans="3:7" x14ac:dyDescent="0.25">
      <c r="C62">
        <v>22</v>
      </c>
      <c r="D62" s="2">
        <f t="shared" ref="D62" si="41">$W$20</f>
        <v>0.22775671562388397</v>
      </c>
      <c r="E62" s="11">
        <f t="shared" si="22"/>
        <v>4.1505036957265826</v>
      </c>
      <c r="F62">
        <f t="shared" si="19"/>
        <v>4.1505036957265817</v>
      </c>
      <c r="G62" s="12">
        <f t="shared" si="20"/>
        <v>-2.1399292346483304E-16</v>
      </c>
    </row>
    <row r="63" spans="3:7" x14ac:dyDescent="0.25">
      <c r="C63">
        <v>23</v>
      </c>
      <c r="D63" s="2">
        <f t="shared" ref="D63" si="42">$K$20</f>
        <v>0.14956180216944168</v>
      </c>
      <c r="E63" s="11">
        <f t="shared" si="22"/>
        <v>4.300065497896024</v>
      </c>
      <c r="F63">
        <f t="shared" si="19"/>
        <v>4.3391629546232453</v>
      </c>
      <c r="G63" s="12">
        <f t="shared" si="20"/>
        <v>9.0922933025906882E-3</v>
      </c>
    </row>
    <row r="64" spans="3:7" x14ac:dyDescent="0.25">
      <c r="C64">
        <v>24</v>
      </c>
      <c r="D64" s="2">
        <f t="shared" ref="D64" si="43">$W$20</f>
        <v>0.22775671562388397</v>
      </c>
      <c r="E64" s="11">
        <f t="shared" si="22"/>
        <v>4.527822213519908</v>
      </c>
      <c r="F64">
        <f t="shared" si="19"/>
        <v>4.527822213519908</v>
      </c>
      <c r="G64" s="12">
        <f t="shared" si="20"/>
        <v>0</v>
      </c>
    </row>
    <row r="65" spans="3:7" x14ac:dyDescent="0.25">
      <c r="C65">
        <v>25</v>
      </c>
      <c r="D65" s="2">
        <f t="shared" ref="D65" si="44">$K$20</f>
        <v>0.14956180216944168</v>
      </c>
      <c r="E65" s="11">
        <f t="shared" si="22"/>
        <v>4.6773840156893494</v>
      </c>
      <c r="F65">
        <f t="shared" si="19"/>
        <v>4.7164814724165707</v>
      </c>
      <c r="G65" s="12">
        <f t="shared" si="20"/>
        <v>8.3588297638330991E-3</v>
      </c>
    </row>
    <row r="66" spans="3:7" x14ac:dyDescent="0.25">
      <c r="C66">
        <v>26</v>
      </c>
      <c r="D66" s="2">
        <f t="shared" ref="D66" si="45">$W$20</f>
        <v>0.22775671562388397</v>
      </c>
      <c r="E66" s="11">
        <f t="shared" si="22"/>
        <v>4.9051407313132334</v>
      </c>
      <c r="F66">
        <f t="shared" si="19"/>
        <v>4.9051407313132334</v>
      </c>
      <c r="G66" s="12">
        <f t="shared" si="20"/>
        <v>0</v>
      </c>
    </row>
    <row r="67" spans="3:7" x14ac:dyDescent="0.25">
      <c r="C67">
        <v>27</v>
      </c>
      <c r="D67" s="2">
        <f t="shared" ref="D67" si="46">$K$20</f>
        <v>0.14956180216944168</v>
      </c>
      <c r="E67" s="11">
        <f t="shared" si="22"/>
        <v>5.0547025334826747</v>
      </c>
      <c r="F67">
        <f t="shared" si="19"/>
        <v>5.093799990209896</v>
      </c>
      <c r="G67" s="12">
        <f t="shared" si="20"/>
        <v>7.734867970614936E-3</v>
      </c>
    </row>
    <row r="68" spans="3:7" x14ac:dyDescent="0.25">
      <c r="C68">
        <v>28</v>
      </c>
      <c r="D68" s="2">
        <f t="shared" ref="D68" si="47">$W$20</f>
        <v>0.22775671562388397</v>
      </c>
      <c r="E68" s="11">
        <f t="shared" si="22"/>
        <v>5.2824592491065587</v>
      </c>
      <c r="F68">
        <f t="shared" si="19"/>
        <v>5.2824592491065587</v>
      </c>
      <c r="G68" s="12">
        <f t="shared" si="20"/>
        <v>0</v>
      </c>
    </row>
    <row r="69" spans="3:7" x14ac:dyDescent="0.25">
      <c r="C69">
        <v>29</v>
      </c>
      <c r="D69" s="2">
        <f t="shared" ref="D69" si="48">$K$20</f>
        <v>0.14956180216944168</v>
      </c>
      <c r="E69" s="11">
        <f t="shared" si="22"/>
        <v>5.4320210512760001</v>
      </c>
      <c r="F69">
        <f t="shared" si="19"/>
        <v>5.4711185080032223</v>
      </c>
      <c r="G69" s="12">
        <f t="shared" si="20"/>
        <v>7.197589324150001E-3</v>
      </c>
    </row>
    <row r="70" spans="3:7" x14ac:dyDescent="0.25">
      <c r="C70">
        <v>30</v>
      </c>
      <c r="D70" s="2">
        <f t="shared" ref="D70" si="49">$W$20</f>
        <v>0.22775671562388397</v>
      </c>
      <c r="E70" s="11">
        <f t="shared" si="22"/>
        <v>5.6597777668998841</v>
      </c>
      <c r="F70">
        <f t="shared" si="19"/>
        <v>5.659777766899885</v>
      </c>
      <c r="G70" s="12">
        <f t="shared" si="20"/>
        <v>1.5692814387421091E-16</v>
      </c>
    </row>
    <row r="71" spans="3:7" x14ac:dyDescent="0.25">
      <c r="C71">
        <v>31</v>
      </c>
      <c r="D71" s="2">
        <f t="shared" ref="D71" si="50">$K$20</f>
        <v>0.14956180216944168</v>
      </c>
      <c r="E71" s="11">
        <f t="shared" si="22"/>
        <v>5.8093395690693255</v>
      </c>
      <c r="F71">
        <f t="shared" si="19"/>
        <v>5.8484370257965477</v>
      </c>
      <c r="G71" s="12">
        <f t="shared" si="20"/>
        <v>6.7301035276692801E-3</v>
      </c>
    </row>
    <row r="72" spans="3:7" x14ac:dyDescent="0.25">
      <c r="C72">
        <v>32</v>
      </c>
      <c r="D72" s="2">
        <f t="shared" ref="D72" si="51">$W$20</f>
        <v>0.22775671562388397</v>
      </c>
      <c r="E72" s="11">
        <f t="shared" si="22"/>
        <v>6.0370962846932095</v>
      </c>
      <c r="F72">
        <f t="shared" si="19"/>
        <v>6.0370962846932104</v>
      </c>
      <c r="G72" s="12">
        <f t="shared" si="20"/>
        <v>1.4712013488207275E-16</v>
      </c>
    </row>
    <row r="73" spans="3:7" x14ac:dyDescent="0.25">
      <c r="C73">
        <v>33</v>
      </c>
      <c r="D73" s="2">
        <f t="shared" ref="D73" si="52">$K$20</f>
        <v>0.14956180216944168</v>
      </c>
      <c r="E73" s="11">
        <f t="shared" si="22"/>
        <v>6.1866580868626508</v>
      </c>
      <c r="F73">
        <f t="shared" si="19"/>
        <v>6.225755543589873</v>
      </c>
      <c r="G73" s="12">
        <f t="shared" si="20"/>
        <v>6.3196407783138245E-3</v>
      </c>
    </row>
    <row r="74" spans="3:7" x14ac:dyDescent="0.25">
      <c r="C74">
        <v>34</v>
      </c>
      <c r="D74" s="2">
        <f t="shared" ref="D74" si="53">$W$20</f>
        <v>0.22775671562388397</v>
      </c>
      <c r="E74" s="11">
        <f t="shared" si="22"/>
        <v>6.4144148024865348</v>
      </c>
      <c r="F74">
        <f t="shared" si="19"/>
        <v>6.4144148024865357</v>
      </c>
      <c r="G74" s="12">
        <f t="shared" si="20"/>
        <v>1.3846600930077437E-16</v>
      </c>
    </row>
    <row r="75" spans="3:7" x14ac:dyDescent="0.25">
      <c r="C75">
        <v>35</v>
      </c>
      <c r="D75" s="2">
        <f t="shared" ref="D75" si="54">$K$20</f>
        <v>0.14956180216944168</v>
      </c>
      <c r="E75" s="11">
        <f t="shared" si="22"/>
        <v>6.5639766046559762</v>
      </c>
      <c r="F75">
        <f t="shared" si="19"/>
        <v>6.6030740613831984</v>
      </c>
      <c r="G75" s="12">
        <f t="shared" si="20"/>
        <v>5.956367470823936E-3</v>
      </c>
    </row>
    <row r="76" spans="3:7" x14ac:dyDescent="0.25">
      <c r="C76">
        <v>36</v>
      </c>
      <c r="D76" s="2">
        <f t="shared" ref="D76" si="55">$W$20</f>
        <v>0.22775671562388397</v>
      </c>
      <c r="E76" s="11">
        <f t="shared" si="22"/>
        <v>6.7917333202798602</v>
      </c>
      <c r="F76">
        <f t="shared" si="19"/>
        <v>6.791733320279862</v>
      </c>
      <c r="G76" s="12">
        <f t="shared" si="20"/>
        <v>2.6154690645701825E-16</v>
      </c>
    </row>
    <row r="77" spans="3:7" x14ac:dyDescent="0.25">
      <c r="C77">
        <v>37</v>
      </c>
      <c r="D77" s="2">
        <f t="shared" ref="D77" si="56">$K$20</f>
        <v>0.14956180216944168</v>
      </c>
      <c r="E77" s="11">
        <f t="shared" si="22"/>
        <v>6.9412951224493016</v>
      </c>
      <c r="F77">
        <f t="shared" si="19"/>
        <v>6.9803925791765247</v>
      </c>
      <c r="G77" s="12">
        <f t="shared" si="20"/>
        <v>5.6325881607850702E-3</v>
      </c>
    </row>
    <row r="78" spans="3:7" x14ac:dyDescent="0.25">
      <c r="C78">
        <v>38</v>
      </c>
      <c r="D78" s="2">
        <f t="shared" ref="D78" si="57">$W$20</f>
        <v>0.22775671562388397</v>
      </c>
      <c r="E78" s="11">
        <f t="shared" si="22"/>
        <v>7.1690518380731856</v>
      </c>
      <c r="F78">
        <f t="shared" si="19"/>
        <v>7.1690518380731874</v>
      </c>
      <c r="G78" s="12">
        <f t="shared" si="20"/>
        <v>2.477812798013857E-16</v>
      </c>
    </row>
    <row r="79" spans="3:7" x14ac:dyDescent="0.25">
      <c r="C79">
        <v>39</v>
      </c>
      <c r="D79" s="2">
        <f t="shared" ref="D79" si="58">$K$20</f>
        <v>0.14956180216944168</v>
      </c>
      <c r="E79" s="11">
        <f t="shared" si="22"/>
        <v>7.3186136402426269</v>
      </c>
      <c r="F79">
        <f t="shared" si="19"/>
        <v>7.35771109696985</v>
      </c>
      <c r="G79" s="12">
        <f t="shared" si="20"/>
        <v>5.3421943894181208E-3</v>
      </c>
    </row>
    <row r="80" spans="3:7" x14ac:dyDescent="0.25">
      <c r="C80">
        <v>40</v>
      </c>
      <c r="D80" s="2">
        <f t="shared" ref="D80" si="59">$W$20</f>
        <v>0.22775671562388397</v>
      </c>
      <c r="E80" s="11">
        <f t="shared" si="22"/>
        <v>7.5463703558665109</v>
      </c>
      <c r="F80">
        <f t="shared" si="19"/>
        <v>7.5463703558665127</v>
      </c>
      <c r="G80" s="12">
        <f t="shared" si="20"/>
        <v>2.3539221581131643E-16</v>
      </c>
    </row>
    <row r="81" spans="3:7" x14ac:dyDescent="0.25">
      <c r="C81">
        <v>41</v>
      </c>
      <c r="D81" s="2">
        <f t="shared" ref="D81" si="60">$K$20</f>
        <v>0.14956180216944168</v>
      </c>
      <c r="E81" s="11">
        <f t="shared" si="22"/>
        <v>7.6959321580359523</v>
      </c>
      <c r="F81">
        <f t="shared" si="19"/>
        <v>7.7350296147631754</v>
      </c>
      <c r="G81" s="12">
        <f t="shared" si="20"/>
        <v>5.0802756474923232E-3</v>
      </c>
    </row>
    <row r="82" spans="3:7" x14ac:dyDescent="0.25">
      <c r="C82">
        <v>42</v>
      </c>
      <c r="D82" s="2">
        <f t="shared" ref="D82" si="61">$W$20</f>
        <v>0.22775671562388397</v>
      </c>
      <c r="E82" s="11">
        <f t="shared" si="22"/>
        <v>7.9236888736598363</v>
      </c>
      <c r="F82">
        <f t="shared" si="19"/>
        <v>7.923688873659839</v>
      </c>
      <c r="G82" s="12">
        <f t="shared" si="20"/>
        <v>3.362745940161663E-16</v>
      </c>
    </row>
    <row r="83" spans="3:7" x14ac:dyDescent="0.25">
      <c r="C83">
        <v>43</v>
      </c>
      <c r="D83" s="2">
        <f t="shared" ref="D83" si="62">$K$20</f>
        <v>0.14956180216944168</v>
      </c>
      <c r="E83" s="11">
        <f t="shared" si="22"/>
        <v>8.0732506758292786</v>
      </c>
      <c r="F83">
        <f t="shared" si="19"/>
        <v>8.1123481325565017</v>
      </c>
      <c r="G83" s="12">
        <f t="shared" si="20"/>
        <v>4.8428394332258274E-3</v>
      </c>
    </row>
    <row r="84" spans="3:7" x14ac:dyDescent="0.25">
      <c r="C84">
        <v>44</v>
      </c>
      <c r="D84" s="2">
        <f t="shared" ref="D84" si="63">$W$20</f>
        <v>0.22775671562388397</v>
      </c>
      <c r="E84" s="11">
        <f t="shared" si="22"/>
        <v>8.3010073914531617</v>
      </c>
      <c r="F84">
        <f t="shared" si="19"/>
        <v>8.3010073914531635</v>
      </c>
      <c r="G84" s="12">
        <f t="shared" si="20"/>
        <v>2.1399292346483311E-16</v>
      </c>
    </row>
    <row r="85" spans="3:7" x14ac:dyDescent="0.25">
      <c r="C85">
        <v>45</v>
      </c>
      <c r="D85" s="2">
        <f t="shared" ref="D85" si="64">$K$20</f>
        <v>0.14956180216944168</v>
      </c>
      <c r="E85" s="11">
        <f t="shared" si="22"/>
        <v>8.4505691936226039</v>
      </c>
      <c r="F85">
        <f t="shared" si="19"/>
        <v>8.489666650349827</v>
      </c>
      <c r="G85" s="12">
        <f t="shared" si="20"/>
        <v>4.6266063067951432E-3</v>
      </c>
    </row>
    <row r="86" spans="3:7" x14ac:dyDescent="0.25">
      <c r="C86">
        <v>46</v>
      </c>
      <c r="D86" s="2">
        <f t="shared" ref="D86" si="65">$W$20</f>
        <v>0.22775671562388397</v>
      </c>
      <c r="E86" s="11">
        <f t="shared" si="22"/>
        <v>8.6783259092464871</v>
      </c>
      <c r="F86">
        <f t="shared" si="19"/>
        <v>8.6783259092464906</v>
      </c>
      <c r="G86" s="12">
        <f t="shared" si="20"/>
        <v>4.0937776662837641E-16</v>
      </c>
    </row>
    <row r="87" spans="3:7" x14ac:dyDescent="0.25">
      <c r="C87">
        <v>47</v>
      </c>
      <c r="D87" s="2">
        <f t="shared" ref="D87" si="66">$K$20</f>
        <v>0.14956180216944168</v>
      </c>
      <c r="E87" s="11">
        <f t="shared" si="22"/>
        <v>8.8278877114159293</v>
      </c>
      <c r="F87">
        <f t="shared" si="19"/>
        <v>8.8669851681431524</v>
      </c>
      <c r="G87" s="12">
        <f t="shared" si="20"/>
        <v>4.4288575030993612E-3</v>
      </c>
    </row>
    <row r="88" spans="3:7" x14ac:dyDescent="0.25">
      <c r="C88">
        <v>48</v>
      </c>
      <c r="D88" s="2">
        <f t="shared" ref="D88" si="67">$W$20</f>
        <v>0.22775671562388397</v>
      </c>
      <c r="E88" s="11">
        <f t="shared" si="22"/>
        <v>9.0556444270398124</v>
      </c>
      <c r="F88">
        <f t="shared" si="19"/>
        <v>9.055644427039816</v>
      </c>
      <c r="G88" s="12">
        <f t="shared" si="20"/>
        <v>3.9232035968552742E-16</v>
      </c>
    </row>
    <row r="89" spans="3:7" x14ac:dyDescent="0.25">
      <c r="C89">
        <v>49</v>
      </c>
      <c r="D89" s="2">
        <f t="shared" ref="D89" si="68">$K$20</f>
        <v>0.14956180216944168</v>
      </c>
      <c r="E89" s="11">
        <f t="shared" si="22"/>
        <v>9.2052062292092547</v>
      </c>
      <c r="F89">
        <f t="shared" si="19"/>
        <v>9.2443036859364778</v>
      </c>
      <c r="G89" s="12">
        <f t="shared" si="20"/>
        <v>4.2473200223545277E-3</v>
      </c>
    </row>
    <row r="90" spans="3:7" x14ac:dyDescent="0.25">
      <c r="C90">
        <v>50</v>
      </c>
      <c r="D90" s="2">
        <f t="shared" ref="D90" si="69">$W$20</f>
        <v>0.22775671562388397</v>
      </c>
      <c r="E90" s="11">
        <f t="shared" si="22"/>
        <v>9.4329629448331378</v>
      </c>
      <c r="F90">
        <f t="shared" si="19"/>
        <v>9.4329629448331413</v>
      </c>
      <c r="G90" s="12">
        <f t="shared" si="20"/>
        <v>3.7662754529810631E-16</v>
      </c>
    </row>
  </sheetData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9.93</v>
      </c>
      <c r="E10" s="3">
        <v>5.99</v>
      </c>
      <c r="F10" s="3">
        <f>D10-E10</f>
        <v>3.9399999999999995</v>
      </c>
      <c r="G10" s="3">
        <f>AVERAGE(F10)</f>
        <v>3.9399999999999995</v>
      </c>
      <c r="H10" s="3">
        <f>G10-$F$20</f>
        <v>0.59299999999999953</v>
      </c>
      <c r="J10" s="2">
        <f>F10*$C$4/1000</f>
        <v>0.18651709571150141</v>
      </c>
      <c r="K10" s="2">
        <f>F10*$C$5/1000</f>
        <v>0.18426313337948722</v>
      </c>
      <c r="L10" s="2">
        <f>F10*$C$6/1000</f>
        <v>0.18204978248862463</v>
      </c>
      <c r="M10" s="10">
        <f>H10*$C$5/1000</f>
        <v>2.7733004592394885E-2</v>
      </c>
      <c r="O10" s="4">
        <v>1</v>
      </c>
      <c r="P10" s="3">
        <v>5.99</v>
      </c>
      <c r="Q10" s="3">
        <v>0.93</v>
      </c>
      <c r="R10" s="3">
        <f>P10-Q10</f>
        <v>5.0600000000000005</v>
      </c>
      <c r="S10" s="3">
        <f>AVERAGE(R10)</f>
        <v>5.0600000000000005</v>
      </c>
      <c r="T10" s="3">
        <f>S10-$R$20</f>
        <v>8.2000000000000739E-2</v>
      </c>
      <c r="V10" s="2">
        <f>R10*$C$4/1000</f>
        <v>0.23953718383253741</v>
      </c>
      <c r="W10" s="2">
        <f>R10*$C$5/1000</f>
        <v>0.23664250124370698</v>
      </c>
      <c r="X10" s="2">
        <f>R10*$C$6/1000</f>
        <v>0.23379997446508652</v>
      </c>
      <c r="Y10" s="10">
        <f>T10*$C$5/1000</f>
        <v>3.8349180043446927E-3</v>
      </c>
      <c r="Z10" s="2">
        <f>AVERAGE(W10,K10)</f>
        <v>0.2104528173115971</v>
      </c>
      <c r="AA10" s="2">
        <f>Z10</f>
        <v>0.2104528173115971</v>
      </c>
      <c r="AB10" s="10">
        <f>AA10-$Z$20</f>
        <v>1.5783961298369786E-2</v>
      </c>
    </row>
    <row r="11" spans="1:28" x14ac:dyDescent="0.25">
      <c r="C11">
        <v>2</v>
      </c>
      <c r="D11" s="3">
        <v>10.61</v>
      </c>
      <c r="E11" s="3">
        <v>7.51</v>
      </c>
      <c r="F11" s="3">
        <f t="shared" ref="F11:F19" si="2">D11-E11</f>
        <v>3.0999999999999996</v>
      </c>
      <c r="G11" s="3">
        <f>AVERAGE(F10:F11)</f>
        <v>3.5199999999999996</v>
      </c>
      <c r="H11" s="3">
        <f t="shared" ref="H11:H19" si="3">G11-$F$20</f>
        <v>0.1729999999999996</v>
      </c>
      <c r="I11" s="3">
        <f>STDEVA(F10:F11)</f>
        <v>0.59396969619669859</v>
      </c>
      <c r="J11" s="2">
        <f t="shared" ref="J11:J20" si="4">F11*$C$4/1000</f>
        <v>0.14675202962072448</v>
      </c>
      <c r="K11" s="2">
        <f t="shared" ref="K11:K20" si="5">F11*$C$5/1000</f>
        <v>0.14497860748132244</v>
      </c>
      <c r="L11" s="2">
        <f t="shared" ref="L11:L20" si="6">F11*$C$6/1000</f>
        <v>0.14323713850627826</v>
      </c>
      <c r="M11" s="10">
        <f t="shared" ref="M11:M19" si="7">H11*$C$5/1000</f>
        <v>8.0907416433124921E-3</v>
      </c>
      <c r="O11" s="4">
        <v>2</v>
      </c>
      <c r="P11" s="3">
        <v>7.51</v>
      </c>
      <c r="Q11" s="3">
        <v>2.65</v>
      </c>
      <c r="R11" s="3">
        <f t="shared" ref="R11:R19" si="8">P11-Q11</f>
        <v>4.8599999999999994</v>
      </c>
      <c r="S11" s="3">
        <f>AVERAGE(R10:R11)</f>
        <v>4.96</v>
      </c>
      <c r="T11" s="3">
        <f t="shared" ref="T11:T19" si="9">S11-$R$20</f>
        <v>-1.7999999999999794E-2</v>
      </c>
      <c r="U11" s="3">
        <f>STDEVA(R10:R11)</f>
        <v>0.14142135623731025</v>
      </c>
      <c r="V11" s="2">
        <f t="shared" ref="V11:V20" si="10">R11*$C$4/1000</f>
        <v>0.23006931095378091</v>
      </c>
      <c r="W11" s="2">
        <f t="shared" ref="W11:W20" si="11">R11*$C$5/1000</f>
        <v>0.22728904269652483</v>
      </c>
      <c r="X11" s="2">
        <f t="shared" ref="X11:X20" si="12">R11*$C$6/1000</f>
        <v>0.22455886875500397</v>
      </c>
      <c r="Y11" s="10">
        <f t="shared" ref="Y11:Y19" si="13">T11*$C$5/1000</f>
        <v>-8.418112692463787E-4</v>
      </c>
      <c r="Z11" s="2">
        <f t="shared" ref="Z11:Z20" si="14">AVERAGE(W11,K11)</f>
        <v>0.18613382508892362</v>
      </c>
      <c r="AA11" s="2">
        <f>AVERAGE(Z10:Z11)</f>
        <v>0.19829332120026036</v>
      </c>
      <c r="AB11" s="10">
        <f t="shared" ref="AB11:AB19" si="15">AA11-$Z$20</f>
        <v>3.6244651870330491E-3</v>
      </c>
    </row>
    <row r="12" spans="1:28" x14ac:dyDescent="0.25">
      <c r="C12">
        <v>3</v>
      </c>
      <c r="D12" s="3">
        <v>10</v>
      </c>
      <c r="E12" s="3">
        <v>6.9</v>
      </c>
      <c r="F12" s="3">
        <f t="shared" si="2"/>
        <v>3.0999999999999996</v>
      </c>
      <c r="G12" s="3">
        <f>AVERAGE(F10:F12)</f>
        <v>3.3799999999999994</v>
      </c>
      <c r="H12" s="3">
        <f t="shared" si="3"/>
        <v>3.2999999999999474E-2</v>
      </c>
      <c r="I12" s="3">
        <f>STDEVA(F10:F12)</f>
        <v>0.48497422611928459</v>
      </c>
      <c r="J12" s="2">
        <f t="shared" si="4"/>
        <v>0.14675202962072448</v>
      </c>
      <c r="K12" s="2">
        <f t="shared" si="5"/>
        <v>0.14497860748132244</v>
      </c>
      <c r="L12" s="2">
        <f t="shared" si="6"/>
        <v>0.14323713850627826</v>
      </c>
      <c r="M12" s="10">
        <f t="shared" si="7"/>
        <v>1.5433206602850206E-3</v>
      </c>
      <c r="O12" s="4">
        <v>3</v>
      </c>
      <c r="P12" s="3">
        <v>6.93</v>
      </c>
      <c r="Q12" s="3">
        <v>1.76</v>
      </c>
      <c r="R12" s="3">
        <f t="shared" si="8"/>
        <v>5.17</v>
      </c>
      <c r="S12" s="3">
        <f>AVERAGE(R10:R12)</f>
        <v>5.03</v>
      </c>
      <c r="T12" s="3">
        <f t="shared" si="9"/>
        <v>5.200000000000049E-2</v>
      </c>
      <c r="U12" s="3">
        <f>STDEVA(R10:R12)</f>
        <v>0.15716233645501743</v>
      </c>
      <c r="V12" s="2">
        <f t="shared" si="10"/>
        <v>0.24474451391585342</v>
      </c>
      <c r="W12" s="2">
        <f t="shared" si="11"/>
        <v>0.24178690344465709</v>
      </c>
      <c r="X12" s="2">
        <f t="shared" si="12"/>
        <v>0.23888258260563183</v>
      </c>
      <c r="Y12" s="10">
        <f t="shared" si="13"/>
        <v>2.4318992222673672E-3</v>
      </c>
      <c r="Z12" s="2">
        <f t="shared" si="14"/>
        <v>0.19338275546298977</v>
      </c>
      <c r="AA12" s="2">
        <f>AVERAGE(Z10:Z12)</f>
        <v>0.19665646595450351</v>
      </c>
      <c r="AB12" s="10">
        <f t="shared" si="15"/>
        <v>1.9876099412761972E-3</v>
      </c>
    </row>
    <row r="13" spans="1:28" x14ac:dyDescent="0.25">
      <c r="C13">
        <v>4</v>
      </c>
      <c r="D13" s="3">
        <v>10.8</v>
      </c>
      <c r="E13" s="3">
        <v>7.57</v>
      </c>
      <c r="F13" s="3">
        <f t="shared" si="2"/>
        <v>3.2300000000000004</v>
      </c>
      <c r="G13" s="3">
        <f>AVERAGE(F10:F13)</f>
        <v>3.3424999999999998</v>
      </c>
      <c r="H13" s="3">
        <f t="shared" si="3"/>
        <v>-4.5000000000001705E-3</v>
      </c>
      <c r="I13" s="3">
        <f>STDEVA(F10:F13)</f>
        <v>0.40301985062773432</v>
      </c>
      <c r="J13" s="2">
        <f t="shared" si="4"/>
        <v>0.15290614699191618</v>
      </c>
      <c r="K13" s="2">
        <f t="shared" si="5"/>
        <v>0.15105835553699082</v>
      </c>
      <c r="L13" s="2">
        <f t="shared" si="6"/>
        <v>0.1492438572178319</v>
      </c>
      <c r="M13" s="10">
        <f t="shared" si="7"/>
        <v>-2.1045281731160506E-4</v>
      </c>
      <c r="O13" s="4">
        <v>4</v>
      </c>
      <c r="P13" s="3">
        <v>7.58</v>
      </c>
      <c r="Q13" s="3">
        <v>2.35</v>
      </c>
      <c r="R13" s="3">
        <f t="shared" si="8"/>
        <v>5.23</v>
      </c>
      <c r="S13" s="3">
        <f>AVERAGE(R10:R13)</f>
        <v>5.08</v>
      </c>
      <c r="T13" s="3">
        <f t="shared" si="9"/>
        <v>0.10200000000000031</v>
      </c>
      <c r="U13" s="3">
        <f>STDEVA(R10:R13)</f>
        <v>0.16268579122549942</v>
      </c>
      <c r="V13" s="2">
        <f t="shared" si="10"/>
        <v>0.24758487577948038</v>
      </c>
      <c r="W13" s="2">
        <f t="shared" si="11"/>
        <v>0.24459294100881174</v>
      </c>
      <c r="X13" s="2">
        <f t="shared" si="12"/>
        <v>0.24165491431865657</v>
      </c>
      <c r="Y13" s="10">
        <f t="shared" si="13"/>
        <v>4.7702638590628819E-3</v>
      </c>
      <c r="Z13" s="2">
        <f t="shared" si="14"/>
        <v>0.19782564827290128</v>
      </c>
      <c r="AA13" s="2">
        <f>AVERAGE(Z10:Z13)</f>
        <v>0.19694876153410296</v>
      </c>
      <c r="AB13" s="10">
        <f t="shared" si="15"/>
        <v>2.2799055208756469E-3</v>
      </c>
    </row>
    <row r="14" spans="1:28" x14ac:dyDescent="0.25">
      <c r="C14">
        <v>5</v>
      </c>
      <c r="D14" s="3">
        <v>9.7200000000000006</v>
      </c>
      <c r="E14" s="3">
        <v>6.32</v>
      </c>
      <c r="F14" s="3">
        <f t="shared" si="2"/>
        <v>3.4000000000000004</v>
      </c>
      <c r="G14" s="3">
        <f>AVERAGE(F10:F14)</f>
        <v>3.3540000000000001</v>
      </c>
      <c r="H14" s="3">
        <f t="shared" si="3"/>
        <v>7.0000000000001172E-3</v>
      </c>
      <c r="I14" s="3">
        <f>STDEVA(F10:F14)</f>
        <v>0.34997142740515247</v>
      </c>
      <c r="J14" s="2">
        <f t="shared" si="4"/>
        <v>0.16095383893885912</v>
      </c>
      <c r="K14" s="2">
        <f t="shared" si="5"/>
        <v>0.15900879530209558</v>
      </c>
      <c r="L14" s="2">
        <f t="shared" si="6"/>
        <v>0.15709879707140201</v>
      </c>
      <c r="M14" s="10">
        <f t="shared" si="7"/>
        <v>3.2737104915137879E-4</v>
      </c>
      <c r="O14" s="4">
        <v>5</v>
      </c>
      <c r="P14" s="3">
        <v>6.34</v>
      </c>
      <c r="Q14" s="3">
        <v>1.52</v>
      </c>
      <c r="R14" s="3">
        <f t="shared" si="8"/>
        <v>4.82</v>
      </c>
      <c r="S14" s="3">
        <f>AVERAGE(R10:R14)</f>
        <v>5.0280000000000005</v>
      </c>
      <c r="T14" s="3">
        <f t="shared" si="9"/>
        <v>5.0000000000000711E-2</v>
      </c>
      <c r="U14" s="3">
        <f>STDEVA(R10:R14)</f>
        <v>0.18267457403809667</v>
      </c>
      <c r="V14" s="2">
        <f t="shared" si="10"/>
        <v>0.22817573637802968</v>
      </c>
      <c r="W14" s="2">
        <f t="shared" si="11"/>
        <v>0.22541835098708848</v>
      </c>
      <c r="X14" s="2">
        <f t="shared" si="12"/>
        <v>0.22271064761298751</v>
      </c>
      <c r="Y14" s="10">
        <f t="shared" si="13"/>
        <v>2.3383646367955567E-3</v>
      </c>
      <c r="Z14" s="2">
        <f t="shared" si="14"/>
        <v>0.19221357314459203</v>
      </c>
      <c r="AA14" s="2">
        <f>AVERAGE(Z10:Z14)</f>
        <v>0.19600172385620077</v>
      </c>
      <c r="AB14" s="10">
        <f t="shared" si="15"/>
        <v>1.3328678429734564E-3</v>
      </c>
    </row>
    <row r="15" spans="1:28" x14ac:dyDescent="0.25">
      <c r="C15">
        <v>6</v>
      </c>
      <c r="D15" s="3">
        <v>11.28</v>
      </c>
      <c r="E15" s="3">
        <v>7.9</v>
      </c>
      <c r="F15" s="3">
        <f t="shared" si="2"/>
        <v>3.379999999999999</v>
      </c>
      <c r="G15" s="3">
        <f>AVERAGE(F10:F15)</f>
        <v>3.3583333333333329</v>
      </c>
      <c r="H15" s="3">
        <f t="shared" si="3"/>
        <v>1.1333333333332973E-2</v>
      </c>
      <c r="I15" s="3">
        <f>STDEVA(F10:F15)</f>
        <v>0.31320387396497285</v>
      </c>
      <c r="J15" s="2">
        <f t="shared" si="4"/>
        <v>0.16000705165098342</v>
      </c>
      <c r="K15" s="2">
        <f t="shared" si="5"/>
        <v>0.15807344944737733</v>
      </c>
      <c r="L15" s="2">
        <f t="shared" si="6"/>
        <v>0.15617468650039368</v>
      </c>
      <c r="M15" s="10">
        <f t="shared" si="7"/>
        <v>5.3002931767363512E-4</v>
      </c>
      <c r="O15" s="4">
        <v>6</v>
      </c>
      <c r="P15" s="3">
        <v>7.92</v>
      </c>
      <c r="Q15" s="3">
        <v>2.87</v>
      </c>
      <c r="R15" s="3">
        <f t="shared" si="8"/>
        <v>5.05</v>
      </c>
      <c r="S15" s="3">
        <f>AVERAGE(R10:R15)</f>
        <v>5.0316666666666672</v>
      </c>
      <c r="T15" s="3">
        <f t="shared" si="9"/>
        <v>5.3666666666667417E-2</v>
      </c>
      <c r="U15" s="3">
        <f>STDEVA(R10:R15)</f>
        <v>0.16363577440971372</v>
      </c>
      <c r="V15" s="2">
        <f t="shared" si="10"/>
        <v>0.23906379018859955</v>
      </c>
      <c r="W15" s="2">
        <f t="shared" si="11"/>
        <v>0.23617482831634787</v>
      </c>
      <c r="X15" s="2">
        <f t="shared" si="12"/>
        <v>0.23333791917958235</v>
      </c>
      <c r="Y15" s="10">
        <f t="shared" si="13"/>
        <v>2.5098447101605634E-3</v>
      </c>
      <c r="Z15" s="2">
        <f t="shared" si="14"/>
        <v>0.19712413888186259</v>
      </c>
      <c r="AA15" s="2">
        <f>AVERAGE(Z10:Z15)</f>
        <v>0.1961887930271444</v>
      </c>
      <c r="AB15" s="10">
        <f t="shared" si="15"/>
        <v>1.5199370139170887E-3</v>
      </c>
    </row>
    <row r="16" spans="1:28" x14ac:dyDescent="0.25">
      <c r="C16">
        <v>7</v>
      </c>
      <c r="D16" s="3">
        <v>10.09</v>
      </c>
      <c r="E16" s="3">
        <v>6.47</v>
      </c>
      <c r="F16" s="3">
        <f t="shared" si="2"/>
        <v>3.62</v>
      </c>
      <c r="G16" s="3">
        <f>AVERAGE(F10:F16)</f>
        <v>3.3957142857142855</v>
      </c>
      <c r="H16" s="3">
        <f t="shared" si="3"/>
        <v>4.8714285714285488E-2</v>
      </c>
      <c r="I16" s="3">
        <f>STDEVA(F10:F16)</f>
        <v>0.3025368926735571</v>
      </c>
      <c r="J16" s="2">
        <f t="shared" si="4"/>
        <v>0.17136849910549118</v>
      </c>
      <c r="K16" s="2">
        <f t="shared" si="5"/>
        <v>0.16929759970399591</v>
      </c>
      <c r="L16" s="2">
        <f t="shared" si="6"/>
        <v>0.16726401335249269</v>
      </c>
      <c r="M16" s="10">
        <f t="shared" si="7"/>
        <v>2.2782352604207709E-3</v>
      </c>
      <c r="O16" s="4">
        <v>7</v>
      </c>
      <c r="P16" s="3">
        <v>6.48</v>
      </c>
      <c r="Q16" s="3">
        <v>1.38</v>
      </c>
      <c r="R16" s="3">
        <f t="shared" si="8"/>
        <v>5.1000000000000005</v>
      </c>
      <c r="S16" s="3">
        <f>AVERAGE(R10:R16)</f>
        <v>5.0414285714285709</v>
      </c>
      <c r="T16" s="3">
        <f t="shared" si="9"/>
        <v>6.3428571428571168E-2</v>
      </c>
      <c r="U16" s="3">
        <f>STDEVA(R10:R16)</f>
        <v>0.15159469773363587</v>
      </c>
      <c r="V16" s="2">
        <f t="shared" si="10"/>
        <v>0.24143075840828868</v>
      </c>
      <c r="W16" s="2">
        <f t="shared" si="11"/>
        <v>0.23851319295314341</v>
      </c>
      <c r="X16" s="2">
        <f t="shared" si="12"/>
        <v>0.23564819560710298</v>
      </c>
      <c r="Y16" s="10">
        <f t="shared" si="13"/>
        <v>2.9663825678205944E-3</v>
      </c>
      <c r="Z16" s="2">
        <f t="shared" si="14"/>
        <v>0.20390539632856966</v>
      </c>
      <c r="AA16" s="2">
        <f>AVERAGE(Z10:Z16)</f>
        <v>0.19729116492734802</v>
      </c>
      <c r="AB16" s="10">
        <f t="shared" si="15"/>
        <v>2.6223089141207134E-3</v>
      </c>
    </row>
    <row r="17" spans="3:28" x14ac:dyDescent="0.25">
      <c r="C17">
        <v>8</v>
      </c>
      <c r="D17" s="3">
        <v>11.08</v>
      </c>
      <c r="E17" s="3">
        <v>7.8</v>
      </c>
      <c r="F17" s="3">
        <f t="shared" si="2"/>
        <v>3.2800000000000002</v>
      </c>
      <c r="G17" s="3">
        <f>AVERAGE(F10:F17)</f>
        <v>3.3812500000000001</v>
      </c>
      <c r="H17" s="3">
        <f t="shared" si="3"/>
        <v>3.4250000000000114E-2</v>
      </c>
      <c r="I17" s="3">
        <f>STDEVA(F10:F17)</f>
        <v>0.28306675134018422</v>
      </c>
      <c r="J17" s="2">
        <f t="shared" si="4"/>
        <v>0.15527311521160528</v>
      </c>
      <c r="K17" s="2">
        <f t="shared" si="5"/>
        <v>0.15339672017378636</v>
      </c>
      <c r="L17" s="2">
        <f t="shared" si="6"/>
        <v>0.1515541336453525</v>
      </c>
      <c r="M17" s="10">
        <f t="shared" si="7"/>
        <v>1.6017797762049389E-3</v>
      </c>
      <c r="O17" s="4">
        <v>8</v>
      </c>
      <c r="P17" s="3">
        <v>7.8</v>
      </c>
      <c r="Q17" s="3">
        <v>2.8</v>
      </c>
      <c r="R17" s="3">
        <f t="shared" si="8"/>
        <v>5</v>
      </c>
      <c r="S17" s="3">
        <f>AVERAGE(R10:R17)</f>
        <v>5.0362499999999999</v>
      </c>
      <c r="T17" s="3">
        <f t="shared" si="9"/>
        <v>5.8250000000000135E-2</v>
      </c>
      <c r="U17" s="3">
        <f>STDEVA(R10:R17)</f>
        <v>0.14111165791670102</v>
      </c>
      <c r="V17" s="2">
        <f t="shared" si="10"/>
        <v>0.23669682196891045</v>
      </c>
      <c r="W17" s="2">
        <f t="shared" si="11"/>
        <v>0.23383646367955233</v>
      </c>
      <c r="X17" s="2">
        <f t="shared" si="12"/>
        <v>0.23102764275206172</v>
      </c>
      <c r="Y17" s="10">
        <f t="shared" si="13"/>
        <v>2.7241948018667909E-3</v>
      </c>
      <c r="Z17" s="2">
        <f t="shared" si="14"/>
        <v>0.19361659192666936</v>
      </c>
      <c r="AA17" s="2">
        <f>AVERAGE(Z10:Z17)</f>
        <v>0.19683184330226317</v>
      </c>
      <c r="AB17" s="10">
        <f t="shared" si="15"/>
        <v>2.1629872890358559E-3</v>
      </c>
    </row>
    <row r="18" spans="3:28" x14ac:dyDescent="0.25">
      <c r="C18">
        <v>9</v>
      </c>
      <c r="D18" s="3">
        <v>10.19</v>
      </c>
      <c r="E18" s="3">
        <v>7.24</v>
      </c>
      <c r="F18" s="3">
        <f t="shared" si="2"/>
        <v>2.9499999999999993</v>
      </c>
      <c r="G18" s="3">
        <f>AVERAGE(F10:F18)</f>
        <v>3.3333333333333335</v>
      </c>
      <c r="H18" s="3">
        <f t="shared" si="3"/>
        <v>-1.3666666666666494E-2</v>
      </c>
      <c r="I18" s="3">
        <f>STDEVA(F10:F18)</f>
        <v>0.30128889790365659</v>
      </c>
      <c r="J18" s="2">
        <f t="shared" si="4"/>
        <v>0.13965112496165713</v>
      </c>
      <c r="K18" s="2">
        <f t="shared" si="5"/>
        <v>0.13796351357093584</v>
      </c>
      <c r="L18" s="2">
        <f t="shared" si="6"/>
        <v>0.13630630922371639</v>
      </c>
      <c r="M18" s="10">
        <f t="shared" si="7"/>
        <v>-6.391530007241016E-4</v>
      </c>
      <c r="O18" s="4">
        <v>9</v>
      </c>
      <c r="P18" s="3">
        <v>7.26</v>
      </c>
      <c r="Q18" s="3">
        <v>2.2799999999999998</v>
      </c>
      <c r="R18" s="3">
        <f t="shared" si="8"/>
        <v>4.9800000000000004</v>
      </c>
      <c r="S18" s="3">
        <f>AVERAGE(R10:R18)</f>
        <v>5.0299999999999994</v>
      </c>
      <c r="T18" s="3">
        <f t="shared" si="9"/>
        <v>5.1999999999999602E-2</v>
      </c>
      <c r="U18" s="3">
        <f>STDEVA(R10:R18)</f>
        <v>0.13332291625973394</v>
      </c>
      <c r="V18" s="2">
        <f t="shared" si="10"/>
        <v>0.23575003468103484</v>
      </c>
      <c r="W18" s="2">
        <f t="shared" si="11"/>
        <v>0.23290111782483414</v>
      </c>
      <c r="X18" s="2">
        <f t="shared" si="12"/>
        <v>0.23010353218105351</v>
      </c>
      <c r="Y18" s="10">
        <f t="shared" si="13"/>
        <v>2.4318992222673256E-3</v>
      </c>
      <c r="Z18" s="2">
        <f t="shared" si="14"/>
        <v>0.18543231569788499</v>
      </c>
      <c r="AA18" s="2">
        <f>AVERAGE(Z10:Z18)</f>
        <v>0.19556522912399893</v>
      </c>
      <c r="AB18" s="10">
        <f t="shared" si="15"/>
        <v>8.9637311077161996E-4</v>
      </c>
    </row>
    <row r="19" spans="3:28" x14ac:dyDescent="0.25">
      <c r="C19" s="5">
        <v>10</v>
      </c>
      <c r="D19" s="6">
        <v>11.98</v>
      </c>
      <c r="E19" s="6">
        <v>8.51</v>
      </c>
      <c r="F19" s="6">
        <f t="shared" si="2"/>
        <v>3.4700000000000006</v>
      </c>
      <c r="G19" s="6">
        <f>AVERAGE(F10:F19)</f>
        <v>3.347</v>
      </c>
      <c r="H19" s="6">
        <f t="shared" si="3"/>
        <v>0</v>
      </c>
      <c r="I19" s="6">
        <f>STDEVA(F10:F19)</f>
        <v>0.28732675939888841</v>
      </c>
      <c r="J19" s="7">
        <f t="shared" si="4"/>
        <v>0.16426759444642389</v>
      </c>
      <c r="K19" s="7">
        <f t="shared" si="5"/>
        <v>0.16228250579360934</v>
      </c>
      <c r="L19" s="7">
        <f t="shared" si="6"/>
        <v>0.16033318406993086</v>
      </c>
      <c r="M19" s="10">
        <f t="shared" si="7"/>
        <v>0</v>
      </c>
      <c r="O19" s="8">
        <v>10</v>
      </c>
      <c r="P19" s="6">
        <v>8.5</v>
      </c>
      <c r="Q19" s="6">
        <v>3.99</v>
      </c>
      <c r="R19" s="6">
        <f t="shared" si="8"/>
        <v>4.51</v>
      </c>
      <c r="S19" s="6">
        <f>AVERAGE(R10:R19)</f>
        <v>4.9779999999999998</v>
      </c>
      <c r="T19" s="6">
        <f t="shared" si="9"/>
        <v>0</v>
      </c>
      <c r="U19" s="6">
        <f>STDEVA(R10:R19)</f>
        <v>0.20697825972792425</v>
      </c>
      <c r="V19" s="7">
        <f t="shared" si="10"/>
        <v>0.21350053341595723</v>
      </c>
      <c r="W19" s="7">
        <f t="shared" si="11"/>
        <v>0.2109204902389562</v>
      </c>
      <c r="X19" s="7">
        <f t="shared" si="12"/>
        <v>0.20838693376235967</v>
      </c>
      <c r="Y19" s="10">
        <f t="shared" si="13"/>
        <v>0</v>
      </c>
      <c r="Z19" s="7">
        <f t="shared" si="14"/>
        <v>0.18660149801628279</v>
      </c>
      <c r="AA19" s="2">
        <f>AVERAGE(Z10:Z19)</f>
        <v>0.19466885601322731</v>
      </c>
      <c r="AB19" s="10">
        <f t="shared" si="15"/>
        <v>0</v>
      </c>
    </row>
    <row r="20" spans="3:28" x14ac:dyDescent="0.25">
      <c r="F20" s="9">
        <f>AVERAGE(F10:F19)</f>
        <v>3.347</v>
      </c>
      <c r="G20" s="9">
        <f>F20*46.7672</f>
        <v>156.52981840000001</v>
      </c>
      <c r="J20" s="10">
        <f t="shared" si="4"/>
        <v>0.15844485262598865</v>
      </c>
      <c r="K20" s="2">
        <f t="shared" si="5"/>
        <v>0.15653012878709233</v>
      </c>
      <c r="L20" s="10">
        <f t="shared" si="6"/>
        <v>0.15464990405823015</v>
      </c>
      <c r="R20" s="9">
        <f>AVERAGE(R10:R19)</f>
        <v>4.9779999999999998</v>
      </c>
      <c r="S20" s="9">
        <f>R20*46.7672</f>
        <v>232.80712159999999</v>
      </c>
      <c r="V20" s="10">
        <f t="shared" si="10"/>
        <v>0.23565535595224724</v>
      </c>
      <c r="W20" s="2">
        <f t="shared" si="11"/>
        <v>0.23280758323936229</v>
      </c>
      <c r="X20" s="10">
        <f t="shared" si="12"/>
        <v>0.23001112112395264</v>
      </c>
      <c r="Z20" s="2">
        <f t="shared" si="14"/>
        <v>0.19466885601322731</v>
      </c>
    </row>
    <row r="21" spans="3:28" x14ac:dyDescent="0.25">
      <c r="F21" s="3">
        <f>STDEVA(F10:F19)</f>
        <v>0.28732675939888841</v>
      </c>
      <c r="J21" s="10">
        <f>STDEVA(J10:J19)</f>
        <v>1.3601866163268528E-2</v>
      </c>
      <c r="K21" s="2">
        <f t="shared" ref="K21:L21" si="16">STDEVA(K10:K19)</f>
        <v>1.3437494667668328E-2</v>
      </c>
      <c r="L21" s="10">
        <f t="shared" si="16"/>
        <v>1.32760847847028E-2</v>
      </c>
      <c r="R21" s="3">
        <f>STDEVA(R10:R19)</f>
        <v>0.20697825972792425</v>
      </c>
      <c r="V21" s="10">
        <f>STDEVA(V10:V19)</f>
        <v>9.7982192588510816E-3</v>
      </c>
      <c r="W21" s="2">
        <f t="shared" ref="W21:X21" si="17">STDEVA(W10:W19)</f>
        <v>9.6798128626651332E-3</v>
      </c>
      <c r="X21" s="10">
        <f t="shared" si="17"/>
        <v>9.5635398891732674E-3</v>
      </c>
      <c r="Z21" s="2">
        <f t="shared" ref="Z21" si="18">STDEVA(Z10:Z19)</f>
        <v>8.0448277781852897E-3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0.15653012878709233</v>
      </c>
      <c r="E41" s="11">
        <f>$K$20</f>
        <v>0.15653012878709233</v>
      </c>
      <c r="F41">
        <f>C41*AVERAGE($K$20,$W$20)</f>
        <v>0.19466885601322731</v>
      </c>
      <c r="G41" s="12">
        <f>(F41-E41)/E41</f>
        <v>0.2436510307738273</v>
      </c>
    </row>
    <row r="42" spans="3:7" x14ac:dyDescent="0.25">
      <c r="C42">
        <v>2</v>
      </c>
      <c r="D42" s="2">
        <f>$W$20</f>
        <v>0.23280758323936229</v>
      </c>
      <c r="E42" s="11">
        <f>SUM(D42,E41)</f>
        <v>0.38933771202645462</v>
      </c>
      <c r="F42">
        <f t="shared" ref="F42:F90" si="19">C42*AVERAGE($K$20,$W$20)</f>
        <v>0.38933771202645462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0.15653012878709233</v>
      </c>
      <c r="E43" s="11">
        <f t="shared" ref="E43:E90" si="22">SUM(D43,E42)</f>
        <v>0.54586784081354689</v>
      </c>
      <c r="F43">
        <f t="shared" si="19"/>
        <v>0.58400656803968198</v>
      </c>
      <c r="G43" s="12">
        <f t="shared" si="20"/>
        <v>6.9868060315284655E-2</v>
      </c>
    </row>
    <row r="44" spans="3:7" x14ac:dyDescent="0.25">
      <c r="C44">
        <v>4</v>
      </c>
      <c r="D44" s="2">
        <f t="shared" ref="D44" si="23">$W$20</f>
        <v>0.23280758323936229</v>
      </c>
      <c r="E44" s="11">
        <f t="shared" si="22"/>
        <v>0.77867542405290924</v>
      </c>
      <c r="F44">
        <f t="shared" si="19"/>
        <v>0.77867542405290924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0.15653012878709233</v>
      </c>
      <c r="E45" s="11">
        <f t="shared" si="22"/>
        <v>0.93520555284000162</v>
      </c>
      <c r="F45">
        <f t="shared" si="19"/>
        <v>0.97334428006613649</v>
      </c>
      <c r="G45" s="12">
        <f t="shared" si="20"/>
        <v>4.0781117167575015E-2</v>
      </c>
    </row>
    <row r="46" spans="3:7" x14ac:dyDescent="0.25">
      <c r="C46">
        <v>6</v>
      </c>
      <c r="D46" s="2">
        <f t="shared" ref="D46" si="25">$W$20</f>
        <v>0.23280758323936229</v>
      </c>
      <c r="E46" s="11">
        <f t="shared" si="22"/>
        <v>1.168013136079364</v>
      </c>
      <c r="F46">
        <f t="shared" si="19"/>
        <v>1.168013136079364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0.15653012878709233</v>
      </c>
      <c r="E47" s="11">
        <f t="shared" si="22"/>
        <v>1.3245432648664563</v>
      </c>
      <c r="F47">
        <f t="shared" si="19"/>
        <v>1.3626819920925912</v>
      </c>
      <c r="G47" s="12">
        <f t="shared" si="20"/>
        <v>2.8793870489372132E-2</v>
      </c>
    </row>
    <row r="48" spans="3:7" x14ac:dyDescent="0.25">
      <c r="C48">
        <v>8</v>
      </c>
      <c r="D48" s="2">
        <f t="shared" ref="D48" si="27">$W$20</f>
        <v>0.23280758323936229</v>
      </c>
      <c r="E48" s="11">
        <f t="shared" si="22"/>
        <v>1.5573508481058187</v>
      </c>
      <c r="F48">
        <f t="shared" si="19"/>
        <v>1.5573508481058185</v>
      </c>
      <c r="G48" s="12">
        <f t="shared" si="20"/>
        <v>-1.4257840819562315E-16</v>
      </c>
    </row>
    <row r="49" spans="3:7" x14ac:dyDescent="0.25">
      <c r="C49">
        <v>9</v>
      </c>
      <c r="D49" s="2">
        <f t="shared" ref="D49" si="28">$K$20</f>
        <v>0.15653012878709233</v>
      </c>
      <c r="E49" s="11">
        <f t="shared" si="22"/>
        <v>1.7138809768929111</v>
      </c>
      <c r="F49">
        <f t="shared" si="19"/>
        <v>1.7520197041190457</v>
      </c>
      <c r="G49" s="12">
        <f t="shared" si="20"/>
        <v>2.2252844707615703E-2</v>
      </c>
    </row>
    <row r="50" spans="3:7" x14ac:dyDescent="0.25">
      <c r="C50">
        <v>10</v>
      </c>
      <c r="D50" s="2">
        <f t="shared" ref="D50" si="29">$W$20</f>
        <v>0.23280758323936229</v>
      </c>
      <c r="E50" s="11">
        <f t="shared" si="22"/>
        <v>1.9466885601322734</v>
      </c>
      <c r="F50">
        <f t="shared" si="19"/>
        <v>1.946688560132273</v>
      </c>
      <c r="G50" s="12">
        <f t="shared" si="20"/>
        <v>-2.2812545311299704E-16</v>
      </c>
    </row>
    <row r="51" spans="3:7" x14ac:dyDescent="0.25">
      <c r="C51">
        <v>11</v>
      </c>
      <c r="D51" s="2">
        <f t="shared" ref="D51" si="30">$K$20</f>
        <v>0.15653012878709233</v>
      </c>
      <c r="E51" s="11">
        <f t="shared" si="22"/>
        <v>2.1032186889193656</v>
      </c>
      <c r="F51">
        <f t="shared" si="19"/>
        <v>2.1413574161455005</v>
      </c>
      <c r="G51" s="12">
        <f t="shared" si="20"/>
        <v>1.8133505292181749E-2</v>
      </c>
    </row>
    <row r="52" spans="3:7" x14ac:dyDescent="0.25">
      <c r="C52">
        <v>12</v>
      </c>
      <c r="D52" s="2">
        <f t="shared" ref="D52" si="31">$W$20</f>
        <v>0.23280758323936229</v>
      </c>
      <c r="E52" s="11">
        <f t="shared" si="22"/>
        <v>2.3360262721587279</v>
      </c>
      <c r="F52">
        <f t="shared" si="19"/>
        <v>2.3360262721587279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0.15653012878709233</v>
      </c>
      <c r="E53" s="11">
        <f t="shared" si="22"/>
        <v>2.4925564009458201</v>
      </c>
      <c r="F53">
        <f t="shared" si="19"/>
        <v>2.530695128171955</v>
      </c>
      <c r="G53" s="12">
        <f t="shared" si="20"/>
        <v>1.5301048839521878E-2</v>
      </c>
    </row>
    <row r="54" spans="3:7" x14ac:dyDescent="0.25">
      <c r="C54">
        <v>14</v>
      </c>
      <c r="D54" s="2">
        <f t="shared" ref="D54" si="33">$W$20</f>
        <v>0.23280758323936229</v>
      </c>
      <c r="E54" s="11">
        <f t="shared" si="22"/>
        <v>2.7253639841851824</v>
      </c>
      <c r="F54">
        <f t="shared" si="19"/>
        <v>2.7253639841851824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0.15653012878709233</v>
      </c>
      <c r="E55" s="11">
        <f t="shared" si="22"/>
        <v>2.8818941129722746</v>
      </c>
      <c r="F55">
        <f t="shared" si="19"/>
        <v>2.9200328401984095</v>
      </c>
      <c r="G55" s="12">
        <f t="shared" si="20"/>
        <v>1.3233909967219461E-2</v>
      </c>
    </row>
    <row r="56" spans="3:7" x14ac:dyDescent="0.25">
      <c r="C56">
        <v>16</v>
      </c>
      <c r="D56" s="2">
        <f t="shared" ref="D56" si="35">$W$20</f>
        <v>0.23280758323936229</v>
      </c>
      <c r="E56" s="11">
        <f t="shared" si="22"/>
        <v>3.1147016962116369</v>
      </c>
      <c r="F56">
        <f t="shared" si="19"/>
        <v>3.1147016962116369</v>
      </c>
      <c r="G56" s="12">
        <f t="shared" si="20"/>
        <v>0</v>
      </c>
    </row>
    <row r="57" spans="3:7" x14ac:dyDescent="0.25">
      <c r="C57">
        <v>17</v>
      </c>
      <c r="D57" s="2">
        <f t="shared" ref="D57" si="36">$K$20</f>
        <v>0.15653012878709233</v>
      </c>
      <c r="E57" s="11">
        <f t="shared" si="22"/>
        <v>3.2712318249987291</v>
      </c>
      <c r="F57">
        <f t="shared" si="19"/>
        <v>3.3093705522248644</v>
      </c>
      <c r="G57" s="12">
        <f t="shared" si="20"/>
        <v>1.1658827397887074E-2</v>
      </c>
    </row>
    <row r="58" spans="3:7" x14ac:dyDescent="0.25">
      <c r="C58">
        <v>18</v>
      </c>
      <c r="D58" s="2">
        <f t="shared" ref="D58" si="37">$W$20</f>
        <v>0.23280758323936229</v>
      </c>
      <c r="E58" s="11">
        <f t="shared" si="22"/>
        <v>3.5040394082380915</v>
      </c>
      <c r="F58">
        <f t="shared" si="19"/>
        <v>3.5040394082380915</v>
      </c>
      <c r="G58" s="12">
        <f t="shared" si="20"/>
        <v>0</v>
      </c>
    </row>
    <row r="59" spans="3:7" x14ac:dyDescent="0.25">
      <c r="C59">
        <v>19</v>
      </c>
      <c r="D59" s="2">
        <f t="shared" ref="D59" si="38">$K$20</f>
        <v>0.15653012878709233</v>
      </c>
      <c r="E59" s="11">
        <f t="shared" si="22"/>
        <v>3.6605695370251836</v>
      </c>
      <c r="F59">
        <f t="shared" si="19"/>
        <v>3.6987082642513189</v>
      </c>
      <c r="G59" s="12">
        <f t="shared" si="20"/>
        <v>1.0418795993458799E-2</v>
      </c>
    </row>
    <row r="60" spans="3:7" x14ac:dyDescent="0.25">
      <c r="C60">
        <v>20</v>
      </c>
      <c r="D60" s="2">
        <f t="shared" ref="D60" si="39">$W$20</f>
        <v>0.23280758323936229</v>
      </c>
      <c r="E60" s="11">
        <f t="shared" si="22"/>
        <v>3.893377120264546</v>
      </c>
      <c r="F60">
        <f t="shared" si="19"/>
        <v>3.893377120264546</v>
      </c>
      <c r="G60" s="12">
        <f t="shared" si="20"/>
        <v>0</v>
      </c>
    </row>
    <row r="61" spans="3:7" x14ac:dyDescent="0.25">
      <c r="C61">
        <v>21</v>
      </c>
      <c r="D61" s="2">
        <f t="shared" ref="D61" si="40">$K$20</f>
        <v>0.15653012878709233</v>
      </c>
      <c r="E61" s="11">
        <f t="shared" si="22"/>
        <v>4.0499072490516381</v>
      </c>
      <c r="F61">
        <f t="shared" si="19"/>
        <v>4.0880459762777734</v>
      </c>
      <c r="G61" s="12">
        <f t="shared" si="20"/>
        <v>9.4171853528414052E-3</v>
      </c>
    </row>
    <row r="62" spans="3:7" x14ac:dyDescent="0.25">
      <c r="C62">
        <v>22</v>
      </c>
      <c r="D62" s="2">
        <f t="shared" ref="D62" si="41">$W$20</f>
        <v>0.23280758323936229</v>
      </c>
      <c r="E62" s="11">
        <f t="shared" si="22"/>
        <v>4.282714832291</v>
      </c>
      <c r="F62">
        <f t="shared" si="19"/>
        <v>4.2827148322910009</v>
      </c>
      <c r="G62" s="12">
        <f t="shared" si="20"/>
        <v>2.073867755572701E-16</v>
      </c>
    </row>
    <row r="63" spans="3:7" x14ac:dyDescent="0.25">
      <c r="C63">
        <v>23</v>
      </c>
      <c r="D63" s="2">
        <f t="shared" ref="D63" si="42">$K$20</f>
        <v>0.15653012878709233</v>
      </c>
      <c r="E63" s="11">
        <f t="shared" si="22"/>
        <v>4.4392449610780922</v>
      </c>
      <c r="F63">
        <f t="shared" si="19"/>
        <v>4.4773836883042284</v>
      </c>
      <c r="G63" s="12">
        <f t="shared" si="20"/>
        <v>8.5912644065656678E-3</v>
      </c>
    </row>
    <row r="64" spans="3:7" x14ac:dyDescent="0.25">
      <c r="C64">
        <v>24</v>
      </c>
      <c r="D64" s="2">
        <f t="shared" ref="D64" si="43">$W$20</f>
        <v>0.23280758323936229</v>
      </c>
      <c r="E64" s="11">
        <f t="shared" si="22"/>
        <v>4.6720525443174541</v>
      </c>
      <c r="F64">
        <f t="shared" si="19"/>
        <v>4.6720525443174559</v>
      </c>
      <c r="G64" s="12">
        <f t="shared" si="20"/>
        <v>3.8020908852166188E-16</v>
      </c>
    </row>
    <row r="65" spans="3:7" x14ac:dyDescent="0.25">
      <c r="C65">
        <v>25</v>
      </c>
      <c r="D65" s="2">
        <f t="shared" ref="D65" si="44">$K$20</f>
        <v>0.15653012878709233</v>
      </c>
      <c r="E65" s="11">
        <f t="shared" si="22"/>
        <v>4.8285826731045463</v>
      </c>
      <c r="F65">
        <f t="shared" si="19"/>
        <v>4.8667214003306825</v>
      </c>
      <c r="G65" s="12">
        <f t="shared" si="20"/>
        <v>7.898534582118864E-3</v>
      </c>
    </row>
    <row r="66" spans="3:7" x14ac:dyDescent="0.25">
      <c r="C66">
        <v>26</v>
      </c>
      <c r="D66" s="2">
        <f t="shared" ref="D66" si="45">$W$20</f>
        <v>0.23280758323936229</v>
      </c>
      <c r="E66" s="11">
        <f t="shared" si="22"/>
        <v>5.0613902563439082</v>
      </c>
      <c r="F66">
        <f t="shared" si="19"/>
        <v>5.0613902563439099</v>
      </c>
      <c r="G66" s="12">
        <f t="shared" si="20"/>
        <v>3.5096223555845715E-16</v>
      </c>
    </row>
    <row r="67" spans="3:7" x14ac:dyDescent="0.25">
      <c r="C67">
        <v>27</v>
      </c>
      <c r="D67" s="2">
        <f t="shared" ref="D67" si="46">$K$20</f>
        <v>0.15653012878709233</v>
      </c>
      <c r="E67" s="11">
        <f t="shared" si="22"/>
        <v>5.2179203851310003</v>
      </c>
      <c r="F67">
        <f t="shared" si="19"/>
        <v>5.2560591123571374</v>
      </c>
      <c r="G67" s="12">
        <f t="shared" si="20"/>
        <v>7.309181515075874E-3</v>
      </c>
    </row>
    <row r="68" spans="3:7" x14ac:dyDescent="0.25">
      <c r="C68">
        <v>28</v>
      </c>
      <c r="D68" s="2">
        <f t="shared" ref="D68" si="47">$W$20</f>
        <v>0.23280758323936229</v>
      </c>
      <c r="E68" s="11">
        <f t="shared" si="22"/>
        <v>5.4507279683703622</v>
      </c>
      <c r="F68">
        <f t="shared" si="19"/>
        <v>5.4507279683703649</v>
      </c>
      <c r="G68" s="12">
        <f t="shared" si="20"/>
        <v>4.8884025667070822E-16</v>
      </c>
    </row>
    <row r="69" spans="3:7" x14ac:dyDescent="0.25">
      <c r="C69">
        <v>29</v>
      </c>
      <c r="D69" s="2">
        <f t="shared" ref="D69" si="48">$K$20</f>
        <v>0.15653012878709233</v>
      </c>
      <c r="E69" s="11">
        <f t="shared" si="22"/>
        <v>5.6072580971574544</v>
      </c>
      <c r="F69">
        <f t="shared" si="19"/>
        <v>5.6453968243835924</v>
      </c>
      <c r="G69" s="12">
        <f t="shared" si="20"/>
        <v>6.8016714346486101E-3</v>
      </c>
    </row>
    <row r="70" spans="3:7" x14ac:dyDescent="0.25">
      <c r="C70">
        <v>30</v>
      </c>
      <c r="D70" s="2">
        <f t="shared" ref="D70" si="49">$W$20</f>
        <v>0.23280758323936229</v>
      </c>
      <c r="E70" s="11">
        <f t="shared" si="22"/>
        <v>5.8400656803968163</v>
      </c>
      <c r="F70">
        <f t="shared" si="19"/>
        <v>5.8400656803968189</v>
      </c>
      <c r="G70" s="12">
        <f t="shared" si="20"/>
        <v>4.5625090622599437E-16</v>
      </c>
    </row>
    <row r="71" spans="3:7" x14ac:dyDescent="0.25">
      <c r="C71">
        <v>31</v>
      </c>
      <c r="D71" s="2">
        <f t="shared" ref="D71" si="50">$K$20</f>
        <v>0.15653012878709233</v>
      </c>
      <c r="E71" s="11">
        <f t="shared" si="22"/>
        <v>5.9965958091839084</v>
      </c>
      <c r="F71">
        <f t="shared" si="19"/>
        <v>6.0347345364100464</v>
      </c>
      <c r="G71" s="12">
        <f t="shared" si="20"/>
        <v>6.3600630157076357E-3</v>
      </c>
    </row>
    <row r="72" spans="3:7" x14ac:dyDescent="0.25">
      <c r="C72">
        <v>32</v>
      </c>
      <c r="D72" s="2">
        <f t="shared" ref="D72" si="51">$W$20</f>
        <v>0.23280758323936229</v>
      </c>
      <c r="E72" s="11">
        <f t="shared" si="22"/>
        <v>6.2294033924232703</v>
      </c>
      <c r="F72">
        <f t="shared" si="19"/>
        <v>6.2294033924232739</v>
      </c>
      <c r="G72" s="12">
        <f t="shared" si="20"/>
        <v>5.7031363278249299E-16</v>
      </c>
    </row>
    <row r="73" spans="3:7" x14ac:dyDescent="0.25">
      <c r="C73">
        <v>33</v>
      </c>
      <c r="D73" s="2">
        <f t="shared" ref="D73" si="52">$K$20</f>
        <v>0.15653012878709233</v>
      </c>
      <c r="E73" s="11">
        <f t="shared" si="22"/>
        <v>6.3859335212103625</v>
      </c>
      <c r="F73">
        <f t="shared" si="19"/>
        <v>6.4240722484365014</v>
      </c>
      <c r="G73" s="12">
        <f t="shared" si="20"/>
        <v>5.9723025771352247E-3</v>
      </c>
    </row>
    <row r="74" spans="3:7" x14ac:dyDescent="0.25">
      <c r="C74">
        <v>34</v>
      </c>
      <c r="D74" s="2">
        <f t="shared" ref="D74" si="53">$W$20</f>
        <v>0.23280758323936229</v>
      </c>
      <c r="E74" s="11">
        <f t="shared" si="22"/>
        <v>6.6187411044497244</v>
      </c>
      <c r="F74">
        <f t="shared" si="19"/>
        <v>6.6187411044497289</v>
      </c>
      <c r="G74" s="12">
        <f t="shared" si="20"/>
        <v>6.7095721503822708E-16</v>
      </c>
    </row>
    <row r="75" spans="3:7" x14ac:dyDescent="0.25">
      <c r="C75">
        <v>35</v>
      </c>
      <c r="D75" s="2">
        <f t="shared" ref="D75" si="54">$K$20</f>
        <v>0.15653012878709233</v>
      </c>
      <c r="E75" s="11">
        <f t="shared" si="22"/>
        <v>6.7752712332368166</v>
      </c>
      <c r="F75">
        <f t="shared" si="19"/>
        <v>6.8134099604629554</v>
      </c>
      <c r="G75" s="12">
        <f t="shared" si="20"/>
        <v>5.6291070738312687E-3</v>
      </c>
    </row>
    <row r="76" spans="3:7" x14ac:dyDescent="0.25">
      <c r="C76">
        <v>36</v>
      </c>
      <c r="D76" s="2">
        <f t="shared" ref="D76" si="55">$W$20</f>
        <v>0.23280758323936229</v>
      </c>
      <c r="E76" s="11">
        <f t="shared" si="22"/>
        <v>7.0080788164761785</v>
      </c>
      <c r="F76">
        <f t="shared" si="19"/>
        <v>7.0080788164761829</v>
      </c>
      <c r="G76" s="12">
        <f t="shared" si="20"/>
        <v>6.3368181420277001E-16</v>
      </c>
    </row>
    <row r="77" spans="3:7" x14ac:dyDescent="0.25">
      <c r="C77">
        <v>37</v>
      </c>
      <c r="D77" s="2">
        <f t="shared" ref="D77" si="56">$K$20</f>
        <v>0.15653012878709233</v>
      </c>
      <c r="E77" s="11">
        <f t="shared" si="22"/>
        <v>7.1646089452632706</v>
      </c>
      <c r="F77">
        <f t="shared" si="19"/>
        <v>7.2027476724894104</v>
      </c>
      <c r="G77" s="12">
        <f t="shared" si="20"/>
        <v>5.3232112900389863E-3</v>
      </c>
    </row>
    <row r="78" spans="3:7" x14ac:dyDescent="0.25">
      <c r="C78">
        <v>38</v>
      </c>
      <c r="D78" s="2">
        <f t="shared" ref="D78" si="57">$W$20</f>
        <v>0.23280758323936229</v>
      </c>
      <c r="E78" s="11">
        <f t="shared" si="22"/>
        <v>7.3974165285026325</v>
      </c>
      <c r="F78">
        <f t="shared" si="19"/>
        <v>7.3974165285026379</v>
      </c>
      <c r="G78" s="12">
        <f t="shared" si="20"/>
        <v>7.2039616772525433E-16</v>
      </c>
    </row>
    <row r="79" spans="3:7" x14ac:dyDescent="0.25">
      <c r="C79">
        <v>39</v>
      </c>
      <c r="D79" s="2">
        <f t="shared" ref="D79" si="58">$K$20</f>
        <v>0.15653012878709233</v>
      </c>
      <c r="E79" s="11">
        <f t="shared" si="22"/>
        <v>7.5539466572897247</v>
      </c>
      <c r="F79">
        <f t="shared" si="19"/>
        <v>7.5920853845158653</v>
      </c>
      <c r="G79" s="12">
        <f t="shared" si="20"/>
        <v>5.0488478349706026E-3</v>
      </c>
    </row>
    <row r="80" spans="3:7" x14ac:dyDescent="0.25">
      <c r="C80">
        <v>40</v>
      </c>
      <c r="D80" s="2">
        <f t="shared" ref="D80" si="59">$W$20</f>
        <v>0.23280758323936229</v>
      </c>
      <c r="E80" s="11">
        <f t="shared" si="22"/>
        <v>7.7867542405290866</v>
      </c>
      <c r="F80">
        <f t="shared" si="19"/>
        <v>7.7867542405290919</v>
      </c>
      <c r="G80" s="12">
        <f t="shared" si="20"/>
        <v>6.8437635933899171E-16</v>
      </c>
    </row>
    <row r="81" spans="3:7" x14ac:dyDescent="0.25">
      <c r="C81">
        <v>41</v>
      </c>
      <c r="D81" s="2">
        <f t="shared" ref="D81" si="60">$K$20</f>
        <v>0.15653012878709233</v>
      </c>
      <c r="E81" s="11">
        <f t="shared" si="22"/>
        <v>7.9432843693161788</v>
      </c>
      <c r="F81">
        <f t="shared" si="19"/>
        <v>7.9814230965423194</v>
      </c>
      <c r="G81" s="12">
        <f t="shared" si="20"/>
        <v>4.8013800655891574E-3</v>
      </c>
    </row>
    <row r="82" spans="3:7" x14ac:dyDescent="0.25">
      <c r="C82">
        <v>42</v>
      </c>
      <c r="D82" s="2">
        <f t="shared" ref="D82" si="61">$W$20</f>
        <v>0.23280758323936229</v>
      </c>
      <c r="E82" s="11">
        <f t="shared" si="22"/>
        <v>8.1760919525555416</v>
      </c>
      <c r="F82">
        <f t="shared" si="19"/>
        <v>8.1760919525555469</v>
      </c>
      <c r="G82" s="12">
        <f t="shared" si="20"/>
        <v>6.5178700889427776E-16</v>
      </c>
    </row>
    <row r="83" spans="3:7" x14ac:dyDescent="0.25">
      <c r="C83">
        <v>43</v>
      </c>
      <c r="D83" s="2">
        <f t="shared" ref="D83" si="62">$K$20</f>
        <v>0.15653012878709233</v>
      </c>
      <c r="E83" s="11">
        <f t="shared" si="22"/>
        <v>8.3326220813426346</v>
      </c>
      <c r="F83">
        <f t="shared" si="19"/>
        <v>8.3707608085687735</v>
      </c>
      <c r="G83" s="12">
        <f t="shared" si="20"/>
        <v>4.577037918416382E-3</v>
      </c>
    </row>
    <row r="84" spans="3:7" x14ac:dyDescent="0.25">
      <c r="C84">
        <v>44</v>
      </c>
      <c r="D84" s="2">
        <f t="shared" ref="D84" si="63">$W$20</f>
        <v>0.23280758323936229</v>
      </c>
      <c r="E84" s="11">
        <f t="shared" si="22"/>
        <v>8.5654296645819965</v>
      </c>
      <c r="F84">
        <f t="shared" si="19"/>
        <v>8.5654296645820018</v>
      </c>
      <c r="G84" s="12">
        <f t="shared" si="20"/>
        <v>6.2216032667181051E-16</v>
      </c>
    </row>
    <row r="85" spans="3:7" x14ac:dyDescent="0.25">
      <c r="C85">
        <v>45</v>
      </c>
      <c r="D85" s="2">
        <f t="shared" ref="D85" si="64">$K$20</f>
        <v>0.15653012878709233</v>
      </c>
      <c r="E85" s="11">
        <f t="shared" si="22"/>
        <v>8.7219597933690896</v>
      </c>
      <c r="F85">
        <f t="shared" si="19"/>
        <v>8.7600985205952284</v>
      </c>
      <c r="G85" s="12">
        <f t="shared" si="20"/>
        <v>4.372724494228237E-3</v>
      </c>
    </row>
    <row r="86" spans="3:7" x14ac:dyDescent="0.25">
      <c r="C86">
        <v>46</v>
      </c>
      <c r="D86" s="2">
        <f t="shared" ref="D86" si="65">$W$20</f>
        <v>0.23280758323936229</v>
      </c>
      <c r="E86" s="11">
        <f t="shared" si="22"/>
        <v>8.9547673766084515</v>
      </c>
      <c r="F86">
        <f t="shared" si="19"/>
        <v>8.9547673766084568</v>
      </c>
      <c r="G86" s="12">
        <f t="shared" si="20"/>
        <v>5.9510987768607961E-16</v>
      </c>
    </row>
    <row r="87" spans="3:7" x14ac:dyDescent="0.25">
      <c r="C87">
        <v>47</v>
      </c>
      <c r="D87" s="2">
        <f t="shared" ref="D87" si="66">$K$20</f>
        <v>0.15653012878709233</v>
      </c>
      <c r="E87" s="11">
        <f t="shared" si="22"/>
        <v>9.1112975053955445</v>
      </c>
      <c r="F87">
        <f t="shared" si="19"/>
        <v>9.1494362326216834</v>
      </c>
      <c r="G87" s="12">
        <f t="shared" si="20"/>
        <v>4.1858722320892066E-3</v>
      </c>
    </row>
    <row r="88" spans="3:7" x14ac:dyDescent="0.25">
      <c r="C88">
        <v>48</v>
      </c>
      <c r="D88" s="2">
        <f t="shared" ref="D88" si="67">$W$20</f>
        <v>0.23280758323936229</v>
      </c>
      <c r="E88" s="11">
        <f t="shared" si="22"/>
        <v>9.3441050886349064</v>
      </c>
      <c r="F88">
        <f t="shared" si="19"/>
        <v>9.3441050886349117</v>
      </c>
      <c r="G88" s="12">
        <f t="shared" si="20"/>
        <v>5.7031363278249289E-16</v>
      </c>
    </row>
    <row r="89" spans="3:7" x14ac:dyDescent="0.25">
      <c r="C89">
        <v>49</v>
      </c>
      <c r="D89" s="2">
        <f t="shared" ref="D89" si="68">$K$20</f>
        <v>0.15653012878709233</v>
      </c>
      <c r="E89" s="11">
        <f t="shared" si="22"/>
        <v>9.5006352174219995</v>
      </c>
      <c r="F89">
        <f t="shared" si="19"/>
        <v>9.5387739446481383</v>
      </c>
      <c r="G89" s="12">
        <f t="shared" si="20"/>
        <v>4.0143344474694847E-3</v>
      </c>
    </row>
    <row r="90" spans="3:7" x14ac:dyDescent="0.25">
      <c r="C90">
        <v>50</v>
      </c>
      <c r="D90" s="2">
        <f t="shared" ref="D90" si="69">$W$20</f>
        <v>0.23280758323936229</v>
      </c>
      <c r="E90" s="11">
        <f t="shared" si="22"/>
        <v>9.7334428006613614</v>
      </c>
      <c r="F90">
        <f t="shared" si="19"/>
        <v>9.7334428006613649</v>
      </c>
      <c r="G90" s="12">
        <f t="shared" si="20"/>
        <v>3.6500072498079546E-16</v>
      </c>
    </row>
  </sheetData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C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10.98</v>
      </c>
      <c r="E10" s="3">
        <v>6.58</v>
      </c>
      <c r="F10" s="3">
        <f>D10-E10</f>
        <v>4.4000000000000004</v>
      </c>
      <c r="G10" s="3">
        <f>AVERAGE(F10)</f>
        <v>4.4000000000000004</v>
      </c>
      <c r="H10" s="3">
        <f>G10-$F$20</f>
        <v>0.66500000000000004</v>
      </c>
      <c r="J10" s="2">
        <f>F10*$C$4/1000</f>
        <v>0.2082932033326412</v>
      </c>
      <c r="K10" s="2">
        <f>F10*$C$5/1000</f>
        <v>0.20577608803800607</v>
      </c>
      <c r="L10" s="2">
        <f>F10*$C$6/1000</f>
        <v>0.20330432562181433</v>
      </c>
      <c r="M10" s="10">
        <f>H10*$C$5/1000</f>
        <v>3.1100249669380461E-2</v>
      </c>
      <c r="O10" s="4">
        <v>1</v>
      </c>
      <c r="P10" s="3">
        <v>6.6</v>
      </c>
      <c r="Q10" s="3">
        <v>1.66</v>
      </c>
      <c r="R10" s="3">
        <f>P10-Q10</f>
        <v>4.9399999999999995</v>
      </c>
      <c r="S10" s="3">
        <f>AVERAGE(R10)</f>
        <v>4.9399999999999995</v>
      </c>
      <c r="T10" s="3">
        <f>S10-$R$20</f>
        <v>-2.9000000000000803E-2</v>
      </c>
      <c r="V10" s="2">
        <f>R10*$C$4/1000</f>
        <v>0.23385646010528349</v>
      </c>
      <c r="W10" s="2">
        <f>R10*$C$5/1000</f>
        <v>0.23103042611539767</v>
      </c>
      <c r="X10" s="2">
        <f>R10*$C$6/1000</f>
        <v>0.22825531103903696</v>
      </c>
      <c r="Y10" s="10">
        <f>T10*$C$5/1000</f>
        <v>-1.356251489341441E-3</v>
      </c>
      <c r="Z10" s="2">
        <f>AVERAGE(W10,K10)</f>
        <v>0.21840325707670188</v>
      </c>
      <c r="AA10" s="2">
        <f>Z10</f>
        <v>0.21840325707670188</v>
      </c>
      <c r="AB10" s="10">
        <f>AA10-$Z$20</f>
        <v>1.4871999090019516E-2</v>
      </c>
    </row>
    <row r="11" spans="1:28" x14ac:dyDescent="0.25">
      <c r="C11">
        <v>2</v>
      </c>
      <c r="D11" s="3">
        <v>11.45</v>
      </c>
      <c r="E11" s="3">
        <v>7.87</v>
      </c>
      <c r="F11" s="3">
        <f t="shared" ref="F11:F19" si="2">D11-E11</f>
        <v>3.5799999999999992</v>
      </c>
      <c r="G11" s="3">
        <f>AVERAGE(F10:F11)</f>
        <v>3.9899999999999998</v>
      </c>
      <c r="H11" s="3">
        <f t="shared" ref="H11:H19" si="3">G11-$F$20</f>
        <v>0.25499999999999945</v>
      </c>
      <c r="I11" s="3">
        <f>STDEVA(F10:F11)</f>
        <v>0.57982756057297347</v>
      </c>
      <c r="J11" s="2">
        <f t="shared" ref="J11:J20" si="4">F11*$C$4/1000</f>
        <v>0.16947492452973983</v>
      </c>
      <c r="K11" s="2">
        <f t="shared" ref="K11:K20" si="5">F11*$C$5/1000</f>
        <v>0.16742690799455942</v>
      </c>
      <c r="L11" s="2">
        <f t="shared" ref="L11:L20" si="6">F11*$C$6/1000</f>
        <v>0.16541579221047614</v>
      </c>
      <c r="M11" s="10">
        <f t="shared" ref="M11:M19" si="7">H11*$C$5/1000</f>
        <v>1.1925659647657143E-2</v>
      </c>
      <c r="O11" s="4">
        <v>2</v>
      </c>
      <c r="P11" s="3">
        <v>7.87</v>
      </c>
      <c r="Q11" s="3">
        <v>3.03</v>
      </c>
      <c r="R11" s="3">
        <f t="shared" ref="R11:R19" si="8">P11-Q11</f>
        <v>4.84</v>
      </c>
      <c r="S11" s="3">
        <f>AVERAGE(R10:R11)</f>
        <v>4.8899999999999997</v>
      </c>
      <c r="T11" s="3">
        <f t="shared" ref="T11:T19" si="9">S11-$R$20</f>
        <v>-7.9000000000000625E-2</v>
      </c>
      <c r="U11" s="3">
        <f>STDEVA(R10:R11)</f>
        <v>7.0710678118654502E-2</v>
      </c>
      <c r="V11" s="2">
        <f t="shared" ref="V11:V20" si="10">R11*$C$4/1000</f>
        <v>0.2291225236659053</v>
      </c>
      <c r="W11" s="2">
        <f t="shared" ref="W11:W20" si="11">R11*$C$5/1000</f>
        <v>0.22635369684180665</v>
      </c>
      <c r="X11" s="2">
        <f t="shared" ref="X11:X20" si="12">R11*$C$6/1000</f>
        <v>0.22363475818399575</v>
      </c>
      <c r="Y11" s="10">
        <f t="shared" ref="Y11:Y19" si="13">T11*$C$5/1000</f>
        <v>-3.6946161261369559E-3</v>
      </c>
      <c r="Z11" s="2">
        <f t="shared" ref="Z11:Z20" si="14">AVERAGE(W11,K11)</f>
        <v>0.19689030241818303</v>
      </c>
      <c r="AA11" s="2">
        <f>AVERAGE(Z10:Z11)</f>
        <v>0.20764677974744244</v>
      </c>
      <c r="AB11" s="10">
        <f t="shared" ref="AB11:AB19" si="15">AA11-$Z$20</f>
        <v>4.1155217607600769E-3</v>
      </c>
    </row>
    <row r="12" spans="1:28" x14ac:dyDescent="0.25">
      <c r="C12">
        <v>3</v>
      </c>
      <c r="D12" s="3">
        <v>10.37</v>
      </c>
      <c r="E12" s="3">
        <v>6.48</v>
      </c>
      <c r="F12" s="3">
        <f t="shared" si="2"/>
        <v>3.8899999999999988</v>
      </c>
      <c r="G12" s="3">
        <f>AVERAGE(F10:F12)</f>
        <v>3.9566666666666657</v>
      </c>
      <c r="H12" s="3">
        <f t="shared" si="3"/>
        <v>0.22166666666666535</v>
      </c>
      <c r="I12" s="3">
        <f>STDEVA(F10:F12)</f>
        <v>0.41404508611180724</v>
      </c>
      <c r="J12" s="2">
        <f t="shared" si="4"/>
        <v>0.18415012749181228</v>
      </c>
      <c r="K12" s="2">
        <f t="shared" si="5"/>
        <v>0.18192476874269167</v>
      </c>
      <c r="L12" s="2">
        <f t="shared" si="6"/>
        <v>0.17973950606110398</v>
      </c>
      <c r="M12" s="10">
        <f t="shared" si="7"/>
        <v>1.0366749889793424E-2</v>
      </c>
      <c r="O12" s="4">
        <v>3</v>
      </c>
      <c r="P12" s="3">
        <v>6.47</v>
      </c>
      <c r="Q12" s="3">
        <v>1.58</v>
      </c>
      <c r="R12" s="3">
        <f t="shared" si="8"/>
        <v>4.8899999999999997</v>
      </c>
      <c r="S12" s="3">
        <f>AVERAGE(R10:R12)</f>
        <v>4.8899999999999997</v>
      </c>
      <c r="T12" s="3">
        <f t="shared" si="9"/>
        <v>-7.9000000000000625E-2</v>
      </c>
      <c r="U12" s="3">
        <f>STDEVA(R10:R12)</f>
        <v>4.9999999999999822E-2</v>
      </c>
      <c r="V12" s="2">
        <f t="shared" si="10"/>
        <v>0.23148949188559442</v>
      </c>
      <c r="W12" s="2">
        <f t="shared" si="11"/>
        <v>0.22869206147860216</v>
      </c>
      <c r="X12" s="2">
        <f t="shared" si="12"/>
        <v>0.22594503461151635</v>
      </c>
      <c r="Y12" s="10">
        <f t="shared" si="13"/>
        <v>-3.6946161261369559E-3</v>
      </c>
      <c r="Z12" s="2">
        <f t="shared" si="14"/>
        <v>0.2053084151106469</v>
      </c>
      <c r="AA12" s="2">
        <f>AVERAGE(Z10:Z12)</f>
        <v>0.20686732486851059</v>
      </c>
      <c r="AB12" s="10">
        <f t="shared" si="15"/>
        <v>3.3360668818282202E-3</v>
      </c>
    </row>
    <row r="13" spans="1:28" x14ac:dyDescent="0.25">
      <c r="C13">
        <v>4</v>
      </c>
      <c r="D13" s="3">
        <v>11.42</v>
      </c>
      <c r="E13" s="3">
        <v>7.62</v>
      </c>
      <c r="F13" s="3">
        <f t="shared" si="2"/>
        <v>3.8</v>
      </c>
      <c r="G13" s="3">
        <f>AVERAGE(F10:F13)</f>
        <v>3.9174999999999995</v>
      </c>
      <c r="H13" s="3">
        <f t="shared" si="3"/>
        <v>0.18249999999999922</v>
      </c>
      <c r="I13" s="3">
        <f>STDEVA(F10:F13)</f>
        <v>0.34702305398921313</v>
      </c>
      <c r="J13" s="2">
        <f t="shared" si="4"/>
        <v>0.17988958469637195</v>
      </c>
      <c r="K13" s="2">
        <f t="shared" si="5"/>
        <v>0.17771571239645975</v>
      </c>
      <c r="L13" s="2">
        <f t="shared" si="6"/>
        <v>0.17558100849156691</v>
      </c>
      <c r="M13" s="10">
        <f t="shared" si="7"/>
        <v>8.5350309243036222E-3</v>
      </c>
      <c r="O13" s="4">
        <v>4</v>
      </c>
      <c r="P13" s="3">
        <v>7.61</v>
      </c>
      <c r="Q13" s="3">
        <v>2.86</v>
      </c>
      <c r="R13" s="3">
        <f t="shared" si="8"/>
        <v>4.75</v>
      </c>
      <c r="S13" s="3">
        <f>AVERAGE(R10:R13)</f>
        <v>4.8549999999999995</v>
      </c>
      <c r="T13" s="3">
        <f t="shared" si="9"/>
        <v>-0.11400000000000077</v>
      </c>
      <c r="U13" s="3">
        <f>STDEVA(R10:R13)</f>
        <v>8.1034971874287917E-2</v>
      </c>
      <c r="V13" s="2">
        <f t="shared" si="10"/>
        <v>0.22486198087046494</v>
      </c>
      <c r="W13" s="2">
        <f t="shared" si="11"/>
        <v>0.22214464049557472</v>
      </c>
      <c r="X13" s="2">
        <f t="shared" si="12"/>
        <v>0.21947626061445866</v>
      </c>
      <c r="Y13" s="10">
        <f t="shared" si="13"/>
        <v>-5.3314713718938291E-3</v>
      </c>
      <c r="Z13" s="2">
        <f t="shared" si="14"/>
        <v>0.19993017644601724</v>
      </c>
      <c r="AA13" s="2">
        <f>AVERAGE(Z10:Z13)</f>
        <v>0.20513303776288727</v>
      </c>
      <c r="AB13" s="10">
        <f t="shared" si="15"/>
        <v>1.6017797762049035E-3</v>
      </c>
    </row>
    <row r="14" spans="1:28" x14ac:dyDescent="0.25">
      <c r="C14">
        <v>5</v>
      </c>
      <c r="D14" s="3">
        <v>10.24</v>
      </c>
      <c r="E14" s="3">
        <v>6.56</v>
      </c>
      <c r="F14" s="3">
        <f t="shared" si="2"/>
        <v>3.6800000000000006</v>
      </c>
      <c r="G14" s="3">
        <f>AVERAGE(F10:F14)</f>
        <v>3.8699999999999997</v>
      </c>
      <c r="H14" s="3">
        <f t="shared" si="3"/>
        <v>0.13499999999999934</v>
      </c>
      <c r="I14" s="3">
        <f>STDEVA(F10:F14)</f>
        <v>0.31874754901018476</v>
      </c>
      <c r="J14" s="2">
        <f t="shared" si="4"/>
        <v>0.17420886096911811</v>
      </c>
      <c r="K14" s="2">
        <f t="shared" si="5"/>
        <v>0.17210363726815056</v>
      </c>
      <c r="L14" s="2">
        <f t="shared" si="6"/>
        <v>0.17003634506551746</v>
      </c>
      <c r="M14" s="10">
        <f t="shared" si="7"/>
        <v>6.313584519347883E-3</v>
      </c>
      <c r="O14" s="4">
        <v>5</v>
      </c>
      <c r="P14" s="3">
        <v>6.55</v>
      </c>
      <c r="Q14" s="3">
        <v>1.19</v>
      </c>
      <c r="R14" s="3">
        <f t="shared" si="8"/>
        <v>5.3599999999999994</v>
      </c>
      <c r="S14" s="3">
        <f>AVERAGE(R10:R14)</f>
        <v>4.9559999999999995</v>
      </c>
      <c r="T14" s="3">
        <f t="shared" si="9"/>
        <v>-1.3000000000000789E-2</v>
      </c>
      <c r="U14" s="3">
        <f>STDEVA(R10:R14)</f>
        <v>0.23649524308112396</v>
      </c>
      <c r="V14" s="2">
        <f t="shared" si="10"/>
        <v>0.253738993150672</v>
      </c>
      <c r="W14" s="2">
        <f t="shared" si="11"/>
        <v>0.25067268906448009</v>
      </c>
      <c r="X14" s="2">
        <f t="shared" si="12"/>
        <v>0.24766163303021013</v>
      </c>
      <c r="Y14" s="10">
        <f t="shared" si="13"/>
        <v>-6.0797480556687303E-4</v>
      </c>
      <c r="Z14" s="2">
        <f t="shared" si="14"/>
        <v>0.21138816316631531</v>
      </c>
      <c r="AA14" s="2">
        <f>AVERAGE(Z10:Z14)</f>
        <v>0.20638406284357286</v>
      </c>
      <c r="AB14" s="10">
        <f t="shared" si="15"/>
        <v>2.8528048568904896E-3</v>
      </c>
    </row>
    <row r="15" spans="1:28" x14ac:dyDescent="0.25">
      <c r="C15">
        <v>6</v>
      </c>
      <c r="D15" s="3">
        <v>10.98</v>
      </c>
      <c r="E15" s="3">
        <v>7.9</v>
      </c>
      <c r="F15" s="3">
        <f t="shared" si="2"/>
        <v>3.08</v>
      </c>
      <c r="G15" s="3">
        <f>AVERAGE(F10:F15)</f>
        <v>3.7383333333333333</v>
      </c>
      <c r="H15" s="3">
        <f t="shared" si="3"/>
        <v>3.3333333333329662E-3</v>
      </c>
      <c r="I15" s="3">
        <f>STDEVA(F10:F15)</f>
        <v>0.43046099319992681</v>
      </c>
      <c r="J15" s="2">
        <f t="shared" si="4"/>
        <v>0.14580524233284886</v>
      </c>
      <c r="K15" s="2">
        <f t="shared" si="5"/>
        <v>0.14404326162660425</v>
      </c>
      <c r="L15" s="2">
        <f t="shared" si="6"/>
        <v>0.14231302793527004</v>
      </c>
      <c r="M15" s="10">
        <f t="shared" si="7"/>
        <v>1.5589097578635105E-4</v>
      </c>
      <c r="O15" s="4">
        <v>6</v>
      </c>
      <c r="P15" s="3">
        <v>7.88</v>
      </c>
      <c r="Q15" s="3">
        <v>2.81</v>
      </c>
      <c r="R15" s="3">
        <f t="shared" si="8"/>
        <v>5.07</v>
      </c>
      <c r="S15" s="3">
        <f>AVERAGE(R10:R15)</f>
        <v>4.9749999999999996</v>
      </c>
      <c r="T15" s="3">
        <f t="shared" si="9"/>
        <v>5.9999999999993392E-3</v>
      </c>
      <c r="U15" s="3">
        <f>STDEVA(R10:R15)</f>
        <v>0.21658716490133931</v>
      </c>
      <c r="V15" s="2">
        <f t="shared" si="10"/>
        <v>0.24001057747647522</v>
      </c>
      <c r="W15" s="2">
        <f t="shared" si="11"/>
        <v>0.23711017417106606</v>
      </c>
      <c r="X15" s="2">
        <f t="shared" si="12"/>
        <v>0.2342620297505906</v>
      </c>
      <c r="Y15" s="10">
        <f t="shared" si="13"/>
        <v>2.806037564154319E-4</v>
      </c>
      <c r="Z15" s="2">
        <f t="shared" si="14"/>
        <v>0.19057671789883515</v>
      </c>
      <c r="AA15" s="2">
        <f>AVERAGE(Z10:Z15)</f>
        <v>0.20374950535278324</v>
      </c>
      <c r="AB15" s="10">
        <f t="shared" si="15"/>
        <v>2.1824736610087658E-4</v>
      </c>
    </row>
    <row r="16" spans="1:28" x14ac:dyDescent="0.25">
      <c r="C16">
        <v>7</v>
      </c>
      <c r="D16" s="3">
        <v>9.99</v>
      </c>
      <c r="E16" s="3">
        <v>6.26</v>
      </c>
      <c r="F16" s="3">
        <f t="shared" si="2"/>
        <v>3.7300000000000004</v>
      </c>
      <c r="G16" s="3">
        <f>AVERAGE(F10:F16)</f>
        <v>3.7371428571428571</v>
      </c>
      <c r="H16" s="3">
        <f t="shared" si="3"/>
        <v>2.14285714285678E-3</v>
      </c>
      <c r="I16" s="3">
        <f>STDEVA(F10:F16)</f>
        <v>0.39296794974120924</v>
      </c>
      <c r="J16" s="2">
        <f t="shared" si="4"/>
        <v>0.17657582918880724</v>
      </c>
      <c r="K16" s="2">
        <f t="shared" si="5"/>
        <v>0.17444200190494608</v>
      </c>
      <c r="L16" s="2">
        <f t="shared" si="6"/>
        <v>0.17234662149303806</v>
      </c>
      <c r="M16" s="10">
        <f t="shared" si="7"/>
        <v>1.0021562729121974E-4</v>
      </c>
      <c r="O16" s="4">
        <v>7</v>
      </c>
      <c r="P16" s="3">
        <v>6.28</v>
      </c>
      <c r="Q16" s="3">
        <v>0.84</v>
      </c>
      <c r="R16" s="3">
        <f t="shared" si="8"/>
        <v>5.44</v>
      </c>
      <c r="S16" s="3">
        <f>AVERAGE(R10:R16)</f>
        <v>5.0414285714285709</v>
      </c>
      <c r="T16" s="3">
        <f t="shared" si="9"/>
        <v>7.2428571428570621E-2</v>
      </c>
      <c r="U16" s="3">
        <f>STDEVA(R10:R16)</f>
        <v>0.26453913204089941</v>
      </c>
      <c r="V16" s="2">
        <f t="shared" si="10"/>
        <v>0.25752614230217463</v>
      </c>
      <c r="W16" s="2">
        <f t="shared" si="11"/>
        <v>0.25441407248335296</v>
      </c>
      <c r="X16" s="2">
        <f t="shared" si="12"/>
        <v>0.2513580753142432</v>
      </c>
      <c r="Y16" s="10">
        <f t="shared" si="13"/>
        <v>3.3872882024437627E-3</v>
      </c>
      <c r="Z16" s="2">
        <f t="shared" si="14"/>
        <v>0.21442803719414952</v>
      </c>
      <c r="AA16" s="2">
        <f>AVERAGE(Z10:Z16)</f>
        <v>0.20527500990154987</v>
      </c>
      <c r="AB16" s="10">
        <f t="shared" si="15"/>
        <v>1.7437519148675029E-3</v>
      </c>
    </row>
    <row r="17" spans="3:28" x14ac:dyDescent="0.25">
      <c r="C17">
        <v>8</v>
      </c>
      <c r="D17" s="3">
        <v>10.66</v>
      </c>
      <c r="E17" s="3">
        <v>6.68</v>
      </c>
      <c r="F17" s="3">
        <f t="shared" si="2"/>
        <v>3.9800000000000004</v>
      </c>
      <c r="G17" s="3">
        <f>AVERAGE(F10:F17)</f>
        <v>3.7675000000000001</v>
      </c>
      <c r="H17" s="3">
        <f t="shared" si="3"/>
        <v>3.2499999999999751E-2</v>
      </c>
      <c r="I17" s="3">
        <f>STDEVA(F10:F17)</f>
        <v>0.3738124052057587</v>
      </c>
      <c r="J17" s="2">
        <f t="shared" si="4"/>
        <v>0.18841067028725275</v>
      </c>
      <c r="K17" s="2">
        <f t="shared" si="5"/>
        <v>0.18613382508892368</v>
      </c>
      <c r="L17" s="2">
        <f t="shared" si="6"/>
        <v>0.18389800363064118</v>
      </c>
      <c r="M17" s="10">
        <f t="shared" si="7"/>
        <v>1.5199370139170785E-3</v>
      </c>
      <c r="O17" s="4">
        <v>8</v>
      </c>
      <c r="P17" s="3">
        <v>6.69</v>
      </c>
      <c r="Q17" s="3">
        <v>2.85</v>
      </c>
      <c r="R17" s="3">
        <f t="shared" si="8"/>
        <v>3.8400000000000003</v>
      </c>
      <c r="S17" s="3">
        <f>AVERAGE(R10:R17)</f>
        <v>4.8912500000000003</v>
      </c>
      <c r="T17" s="3">
        <f t="shared" si="9"/>
        <v>-7.7749999999999986E-2</v>
      </c>
      <c r="U17" s="3">
        <f>STDEVA(R10:R17)</f>
        <v>0.49031877386043449</v>
      </c>
      <c r="V17" s="2">
        <f t="shared" si="10"/>
        <v>0.18178315927212324</v>
      </c>
      <c r="W17" s="2">
        <f t="shared" si="11"/>
        <v>0.17958640410589621</v>
      </c>
      <c r="X17" s="2">
        <f t="shared" si="12"/>
        <v>0.17742922963358343</v>
      </c>
      <c r="Y17" s="10">
        <f t="shared" si="13"/>
        <v>-3.6361570102170383E-3</v>
      </c>
      <c r="Z17" s="2">
        <f t="shared" si="14"/>
        <v>0.18286011459740995</v>
      </c>
      <c r="AA17" s="2">
        <f>AVERAGE(Z10:Z17)</f>
        <v>0.20247314798853239</v>
      </c>
      <c r="AB17" s="10">
        <f t="shared" si="15"/>
        <v>-1.0581099981499809E-3</v>
      </c>
    </row>
    <row r="18" spans="3:28" x14ac:dyDescent="0.25">
      <c r="C18">
        <v>9</v>
      </c>
      <c r="D18" s="3">
        <v>10.34</v>
      </c>
      <c r="E18" s="3">
        <v>6.62</v>
      </c>
      <c r="F18" s="3">
        <f t="shared" si="2"/>
        <v>3.7199999999999998</v>
      </c>
      <c r="G18" s="3">
        <f>AVERAGE(F10:F18)</f>
        <v>3.7622222222222224</v>
      </c>
      <c r="H18" s="3">
        <f t="shared" si="3"/>
        <v>2.7222222222222037E-2</v>
      </c>
      <c r="I18" s="3">
        <f>STDEVA(F10:F18)</f>
        <v>0.35002777667557256</v>
      </c>
      <c r="J18" s="2">
        <f t="shared" si="4"/>
        <v>0.17610243554486937</v>
      </c>
      <c r="K18" s="2">
        <f t="shared" si="5"/>
        <v>0.17397432897758694</v>
      </c>
      <c r="L18" s="2">
        <f t="shared" si="6"/>
        <v>0.1718845662075339</v>
      </c>
      <c r="M18" s="10">
        <f t="shared" si="7"/>
        <v>1.2731096355886652E-3</v>
      </c>
      <c r="O18" s="4">
        <v>9</v>
      </c>
      <c r="P18" s="3">
        <v>6.62</v>
      </c>
      <c r="Q18" s="3">
        <v>1.17</v>
      </c>
      <c r="R18" s="3">
        <f t="shared" si="8"/>
        <v>5.45</v>
      </c>
      <c r="S18" s="3">
        <f>AVERAGE(R10:R18)</f>
        <v>4.953333333333334</v>
      </c>
      <c r="T18" s="3">
        <f t="shared" si="9"/>
        <v>-1.5666666666666273E-2</v>
      </c>
      <c r="U18" s="3">
        <f>STDEVA(R10:R18)</f>
        <v>0.49502525188115398</v>
      </c>
      <c r="V18" s="2">
        <f t="shared" si="10"/>
        <v>0.25799953594611241</v>
      </c>
      <c r="W18" s="2">
        <f t="shared" si="11"/>
        <v>0.25488174541071207</v>
      </c>
      <c r="X18" s="2">
        <f t="shared" si="12"/>
        <v>0.25182013059974728</v>
      </c>
      <c r="Y18" s="10">
        <f t="shared" si="13"/>
        <v>-7.3268758619591222E-4</v>
      </c>
      <c r="Z18" s="2">
        <f t="shared" si="14"/>
        <v>0.21442803719414949</v>
      </c>
      <c r="AA18" s="2">
        <f>AVERAGE(Z10:Z18)</f>
        <v>0.20380146901137872</v>
      </c>
      <c r="AB18" s="10">
        <f t="shared" si="15"/>
        <v>2.702110246963485E-4</v>
      </c>
    </row>
    <row r="19" spans="3:28" x14ac:dyDescent="0.25">
      <c r="C19" s="5">
        <v>10</v>
      </c>
      <c r="D19" s="6">
        <v>10.81</v>
      </c>
      <c r="E19" s="6">
        <v>7.32</v>
      </c>
      <c r="F19" s="6">
        <f t="shared" si="2"/>
        <v>3.49</v>
      </c>
      <c r="G19" s="6">
        <f>AVERAGE(F10:F19)</f>
        <v>3.7350000000000003</v>
      </c>
      <c r="H19" s="6">
        <f t="shared" si="3"/>
        <v>0</v>
      </c>
      <c r="I19" s="6">
        <f>STDEVA(F10:F19)</f>
        <v>0.34105229315556096</v>
      </c>
      <c r="J19" s="7">
        <f t="shared" si="4"/>
        <v>0.1652143817342995</v>
      </c>
      <c r="K19" s="7">
        <f t="shared" si="5"/>
        <v>0.16321785164832753</v>
      </c>
      <c r="L19" s="7">
        <f t="shared" si="6"/>
        <v>0.1612572946409391</v>
      </c>
      <c r="M19" s="10">
        <f t="shared" si="7"/>
        <v>0</v>
      </c>
      <c r="O19" s="8">
        <v>10</v>
      </c>
      <c r="P19" s="6">
        <v>7.32</v>
      </c>
      <c r="Q19" s="6">
        <v>2.21</v>
      </c>
      <c r="R19" s="6">
        <f t="shared" si="8"/>
        <v>5.1100000000000003</v>
      </c>
      <c r="S19" s="6">
        <f>AVERAGE(R10:R19)</f>
        <v>4.9690000000000003</v>
      </c>
      <c r="T19" s="6">
        <f t="shared" si="9"/>
        <v>0</v>
      </c>
      <c r="U19" s="6">
        <f>STDEVA(R10:R19)</f>
        <v>0.46933641097475765</v>
      </c>
      <c r="V19" s="7">
        <f t="shared" si="10"/>
        <v>0.24190415205222648</v>
      </c>
      <c r="W19" s="7">
        <f t="shared" si="11"/>
        <v>0.23898086588050252</v>
      </c>
      <c r="X19" s="7">
        <f t="shared" si="12"/>
        <v>0.23611025089260709</v>
      </c>
      <c r="Y19" s="10">
        <f t="shared" si="13"/>
        <v>0</v>
      </c>
      <c r="Z19" s="7">
        <f t="shared" si="14"/>
        <v>0.20109935876441504</v>
      </c>
      <c r="AA19" s="2">
        <f>AVERAGE(Z10:Z19)</f>
        <v>0.20353125798668237</v>
      </c>
      <c r="AB19" s="10">
        <f t="shared" si="15"/>
        <v>0</v>
      </c>
    </row>
    <row r="20" spans="3:28" x14ac:dyDescent="0.25">
      <c r="F20" s="9">
        <f>AVERAGE(F10:F19)</f>
        <v>3.7350000000000003</v>
      </c>
      <c r="G20" s="9">
        <f>F20*46.7672</f>
        <v>174.67549200000002</v>
      </c>
      <c r="J20" s="10">
        <f t="shared" si="4"/>
        <v>0.17681252601077613</v>
      </c>
      <c r="K20" s="2">
        <f t="shared" si="5"/>
        <v>0.17467583836862563</v>
      </c>
      <c r="L20" s="10">
        <f t="shared" si="6"/>
        <v>0.17257764913579013</v>
      </c>
      <c r="R20" s="9">
        <f>AVERAGE(R10:R19)</f>
        <v>4.9690000000000003</v>
      </c>
      <c r="S20" s="9">
        <f>R20*46.7672</f>
        <v>232.38621680000003</v>
      </c>
      <c r="V20" s="10">
        <f t="shared" si="10"/>
        <v>0.23522930167270323</v>
      </c>
      <c r="W20" s="2">
        <f t="shared" si="11"/>
        <v>0.23238667760473913</v>
      </c>
      <c r="X20" s="10">
        <f t="shared" si="12"/>
        <v>0.22959527136699895</v>
      </c>
      <c r="Z20" s="2">
        <f t="shared" si="14"/>
        <v>0.20353125798668237</v>
      </c>
    </row>
    <row r="21" spans="3:28" x14ac:dyDescent="0.25">
      <c r="F21" s="3">
        <f>STDEVA(F10:F19)</f>
        <v>0.34105229315556096</v>
      </c>
      <c r="J21" s="10">
        <f>STDEVA(J10:J19)</f>
        <v>1.6145198783026088E-2</v>
      </c>
      <c r="K21" s="2">
        <f t="shared" ref="K21:L21" si="16">STDEVA(K10:K19)</f>
        <v>1.5950092432259672E-2</v>
      </c>
      <c r="L21" s="10">
        <f t="shared" si="16"/>
        <v>1.5758501468582872E-2</v>
      </c>
      <c r="R21" s="3">
        <f>STDEVA(R10:R19)</f>
        <v>0.46933641097475765</v>
      </c>
      <c r="V21" s="10">
        <f>STDEVA(V10:V19)</f>
        <v>2.2218087382403929E-2</v>
      </c>
      <c r="W21" s="2">
        <f t="shared" ref="W21:X21" si="17">STDEVA(W10:W19)</f>
        <v>2.1949593323678074E-2</v>
      </c>
      <c r="X21" s="10">
        <f t="shared" si="17"/>
        <v>2.1685936937042224E-2</v>
      </c>
      <c r="Z21" s="2">
        <f t="shared" ref="Z21" si="18">STDEVA(Z10:Z19)</f>
        <v>1.145835788327642E-2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0.17467583836862563</v>
      </c>
      <c r="E41" s="11">
        <f>$K$20</f>
        <v>0.17467583836862563</v>
      </c>
      <c r="F41">
        <f>C41*AVERAGE($K$20,$W$20)</f>
        <v>0.20353125798668237</v>
      </c>
      <c r="G41" s="12">
        <f>(F41-E41)/E41</f>
        <v>0.16519410977242288</v>
      </c>
    </row>
    <row r="42" spans="3:7" x14ac:dyDescent="0.25">
      <c r="C42">
        <v>2</v>
      </c>
      <c r="D42" s="2">
        <f>$W$20</f>
        <v>0.23238667760473913</v>
      </c>
      <c r="E42" s="11">
        <f>SUM(D42,E41)</f>
        <v>0.40706251597336474</v>
      </c>
      <c r="F42">
        <f t="shared" ref="F42:F90" si="19">C42*AVERAGE($K$20,$W$20)</f>
        <v>0.40706251597336474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0.17467583836862563</v>
      </c>
      <c r="E43" s="11">
        <f t="shared" ref="E43:E90" si="22">SUM(D43,E42)</f>
        <v>0.58173835434199039</v>
      </c>
      <c r="F43">
        <f t="shared" si="19"/>
        <v>0.6105937739600471</v>
      </c>
      <c r="G43" s="12">
        <f t="shared" si="20"/>
        <v>4.9602058043250977E-2</v>
      </c>
    </row>
    <row r="44" spans="3:7" x14ac:dyDescent="0.25">
      <c r="C44">
        <v>4</v>
      </c>
      <c r="D44" s="2">
        <f t="shared" ref="D44" si="23">$W$20</f>
        <v>0.23238667760473913</v>
      </c>
      <c r="E44" s="11">
        <f t="shared" si="22"/>
        <v>0.81412503194672947</v>
      </c>
      <c r="F44">
        <f t="shared" si="19"/>
        <v>0.81412503194672947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0.17467583836862563</v>
      </c>
      <c r="E45" s="11">
        <f t="shared" si="22"/>
        <v>0.98880087031535513</v>
      </c>
      <c r="F45">
        <f t="shared" si="19"/>
        <v>1.0176562899334118</v>
      </c>
      <c r="G45" s="12">
        <f t="shared" si="20"/>
        <v>2.9182235255167142E-2</v>
      </c>
    </row>
    <row r="46" spans="3:7" x14ac:dyDescent="0.25">
      <c r="C46">
        <v>6</v>
      </c>
      <c r="D46" s="2">
        <f t="shared" ref="D46" si="25">$W$20</f>
        <v>0.23238667760473913</v>
      </c>
      <c r="E46" s="11">
        <f t="shared" si="22"/>
        <v>1.2211875479200942</v>
      </c>
      <c r="F46">
        <f t="shared" si="19"/>
        <v>1.2211875479200942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0.17467583836862563</v>
      </c>
      <c r="E47" s="11">
        <f t="shared" si="22"/>
        <v>1.3958633862887198</v>
      </c>
      <c r="F47">
        <f t="shared" si="19"/>
        <v>1.4247188059067766</v>
      </c>
      <c r="G47" s="12">
        <f t="shared" si="20"/>
        <v>2.0672094347840699E-2</v>
      </c>
    </row>
    <row r="48" spans="3:7" x14ac:dyDescent="0.25">
      <c r="C48">
        <v>8</v>
      </c>
      <c r="D48" s="2">
        <f t="shared" ref="D48" si="27">$W$20</f>
        <v>0.23238667760473913</v>
      </c>
      <c r="E48" s="11">
        <f t="shared" si="22"/>
        <v>1.6282500638934589</v>
      </c>
      <c r="F48">
        <f t="shared" si="19"/>
        <v>1.6282500638934589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0.17467583836862563</v>
      </c>
      <c r="E49" s="11">
        <f t="shared" si="22"/>
        <v>1.8029259022620845</v>
      </c>
      <c r="F49">
        <f t="shared" si="19"/>
        <v>1.8317813218801413</v>
      </c>
      <c r="G49" s="12">
        <f t="shared" si="20"/>
        <v>1.600477289823873E-2</v>
      </c>
    </row>
    <row r="50" spans="3:7" x14ac:dyDescent="0.25">
      <c r="C50">
        <v>10</v>
      </c>
      <c r="D50" s="2">
        <f t="shared" ref="D50" si="29">$W$20</f>
        <v>0.23238667760473913</v>
      </c>
      <c r="E50" s="11">
        <f t="shared" si="22"/>
        <v>2.0353125798668237</v>
      </c>
      <c r="F50">
        <f t="shared" si="19"/>
        <v>2.0353125798668237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0.17467583836862563</v>
      </c>
      <c r="E51" s="11">
        <f t="shared" si="22"/>
        <v>2.2099884182354494</v>
      </c>
      <c r="F51">
        <f t="shared" si="19"/>
        <v>2.2388438378535058</v>
      </c>
      <c r="G51" s="12">
        <f t="shared" si="20"/>
        <v>1.3056819384191974E-2</v>
      </c>
    </row>
    <row r="52" spans="3:7" x14ac:dyDescent="0.25">
      <c r="C52">
        <v>12</v>
      </c>
      <c r="D52" s="2">
        <f t="shared" ref="D52" si="31">$W$20</f>
        <v>0.23238667760473913</v>
      </c>
      <c r="E52" s="11">
        <f t="shared" si="22"/>
        <v>2.4423750958401884</v>
      </c>
      <c r="F52">
        <f t="shared" si="19"/>
        <v>2.4423750958401884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0.17467583836862563</v>
      </c>
      <c r="E53" s="11">
        <f t="shared" si="22"/>
        <v>2.6170509342088142</v>
      </c>
      <c r="F53">
        <f t="shared" si="19"/>
        <v>2.645906353826871</v>
      </c>
      <c r="G53" s="12">
        <f t="shared" si="20"/>
        <v>1.1025929698529302E-2</v>
      </c>
    </row>
    <row r="54" spans="3:7" x14ac:dyDescent="0.25">
      <c r="C54">
        <v>14</v>
      </c>
      <c r="D54" s="2">
        <f t="shared" ref="D54" si="33">$W$20</f>
        <v>0.23238667760473913</v>
      </c>
      <c r="E54" s="11">
        <f t="shared" si="22"/>
        <v>2.8494376118135532</v>
      </c>
      <c r="F54">
        <f t="shared" si="19"/>
        <v>2.8494376118135532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0.17467583836862563</v>
      </c>
      <c r="E55" s="11">
        <f t="shared" si="22"/>
        <v>3.0241134501821789</v>
      </c>
      <c r="F55">
        <f t="shared" si="19"/>
        <v>3.0529688698002353</v>
      </c>
      <c r="G55" s="12">
        <f t="shared" si="20"/>
        <v>9.5417781420594743E-3</v>
      </c>
    </row>
    <row r="56" spans="3:7" x14ac:dyDescent="0.25">
      <c r="C56">
        <v>16</v>
      </c>
      <c r="D56" s="2">
        <f t="shared" ref="D56" si="35">$W$20</f>
        <v>0.23238667760473913</v>
      </c>
      <c r="E56" s="11">
        <f t="shared" si="22"/>
        <v>3.2565001277869179</v>
      </c>
      <c r="F56">
        <f t="shared" si="19"/>
        <v>3.2565001277869179</v>
      </c>
      <c r="G56" s="12">
        <f t="shared" si="20"/>
        <v>0</v>
      </c>
    </row>
    <row r="57" spans="3:7" x14ac:dyDescent="0.25">
      <c r="C57">
        <v>17</v>
      </c>
      <c r="D57" s="2">
        <f t="shared" ref="D57" si="36">$K$20</f>
        <v>0.17467583836862563</v>
      </c>
      <c r="E57" s="11">
        <f t="shared" si="22"/>
        <v>3.4311759661555437</v>
      </c>
      <c r="F57">
        <f t="shared" si="19"/>
        <v>3.4600313857736005</v>
      </c>
      <c r="G57" s="12">
        <f t="shared" si="20"/>
        <v>8.4097755121512567E-3</v>
      </c>
    </row>
    <row r="58" spans="3:7" x14ac:dyDescent="0.25">
      <c r="C58">
        <v>18</v>
      </c>
      <c r="D58" s="2">
        <f t="shared" ref="D58" si="37">$W$20</f>
        <v>0.23238667760473913</v>
      </c>
      <c r="E58" s="11">
        <f t="shared" si="22"/>
        <v>3.6635626437602826</v>
      </c>
      <c r="F58">
        <f t="shared" si="19"/>
        <v>3.6635626437602826</v>
      </c>
      <c r="G58" s="12">
        <f t="shared" si="20"/>
        <v>0</v>
      </c>
    </row>
    <row r="59" spans="3:7" x14ac:dyDescent="0.25">
      <c r="C59">
        <v>19</v>
      </c>
      <c r="D59" s="2">
        <f t="shared" ref="D59" si="38">$K$20</f>
        <v>0.17467583836862563</v>
      </c>
      <c r="E59" s="11">
        <f t="shared" si="22"/>
        <v>3.8382384821289084</v>
      </c>
      <c r="F59">
        <f t="shared" si="19"/>
        <v>3.8670939017469648</v>
      </c>
      <c r="G59" s="12">
        <f t="shared" si="20"/>
        <v>7.5178808592559097E-3</v>
      </c>
    </row>
    <row r="60" spans="3:7" x14ac:dyDescent="0.25">
      <c r="C60">
        <v>20</v>
      </c>
      <c r="D60" s="2">
        <f t="shared" ref="D60" si="39">$W$20</f>
        <v>0.23238667760473913</v>
      </c>
      <c r="E60" s="11">
        <f t="shared" si="22"/>
        <v>4.0706251597336474</v>
      </c>
      <c r="F60">
        <f t="shared" si="19"/>
        <v>4.0706251597336474</v>
      </c>
      <c r="G60" s="12">
        <f t="shared" si="20"/>
        <v>0</v>
      </c>
    </row>
    <row r="61" spans="3:7" x14ac:dyDescent="0.25">
      <c r="C61">
        <v>21</v>
      </c>
      <c r="D61" s="2">
        <f t="shared" ref="D61" si="40">$K$20</f>
        <v>0.17467583836862563</v>
      </c>
      <c r="E61" s="11">
        <f t="shared" si="22"/>
        <v>4.2453009981022731</v>
      </c>
      <c r="F61">
        <f t="shared" si="19"/>
        <v>4.2741564177203299</v>
      </c>
      <c r="G61" s="12">
        <f t="shared" si="20"/>
        <v>6.7970256127788632E-3</v>
      </c>
    </row>
    <row r="62" spans="3:7" x14ac:dyDescent="0.25">
      <c r="C62">
        <v>22</v>
      </c>
      <c r="D62" s="2">
        <f t="shared" ref="D62" si="41">$W$20</f>
        <v>0.23238667760473913</v>
      </c>
      <c r="E62" s="11">
        <f t="shared" si="22"/>
        <v>4.4776876757070125</v>
      </c>
      <c r="F62">
        <f t="shared" si="19"/>
        <v>4.4776876757070116</v>
      </c>
      <c r="G62" s="12">
        <f t="shared" si="20"/>
        <v>-1.9835649201680524E-16</v>
      </c>
    </row>
    <row r="63" spans="3:7" x14ac:dyDescent="0.25">
      <c r="C63">
        <v>23</v>
      </c>
      <c r="D63" s="2">
        <f t="shared" ref="D63" si="42">$K$20</f>
        <v>0.17467583836862563</v>
      </c>
      <c r="E63" s="11">
        <f t="shared" si="22"/>
        <v>4.6523635140756383</v>
      </c>
      <c r="F63">
        <f t="shared" si="19"/>
        <v>4.6812189336936942</v>
      </c>
      <c r="G63" s="12">
        <f t="shared" si="20"/>
        <v>6.2023140562327949E-3</v>
      </c>
    </row>
    <row r="64" spans="3:7" x14ac:dyDescent="0.25">
      <c r="C64">
        <v>24</v>
      </c>
      <c r="D64" s="2">
        <f t="shared" ref="D64" si="43">$W$20</f>
        <v>0.23238667760473913</v>
      </c>
      <c r="E64" s="11">
        <f t="shared" si="22"/>
        <v>4.8847501916803777</v>
      </c>
      <c r="F64">
        <f t="shared" si="19"/>
        <v>4.8847501916803768</v>
      </c>
      <c r="G64" s="12">
        <f t="shared" si="20"/>
        <v>-1.8182678434873813E-16</v>
      </c>
    </row>
    <row r="65" spans="3:7" x14ac:dyDescent="0.25">
      <c r="C65">
        <v>25</v>
      </c>
      <c r="D65" s="2">
        <f t="shared" ref="D65" si="44">$K$20</f>
        <v>0.17467583836862563</v>
      </c>
      <c r="E65" s="11">
        <f t="shared" si="22"/>
        <v>5.0594260300490035</v>
      </c>
      <c r="F65">
        <f t="shared" si="19"/>
        <v>5.0882814496670594</v>
      </c>
      <c r="G65" s="12">
        <f t="shared" si="20"/>
        <v>5.7032990395901595E-3</v>
      </c>
    </row>
    <row r="66" spans="3:7" x14ac:dyDescent="0.25">
      <c r="C66">
        <v>26</v>
      </c>
      <c r="D66" s="2">
        <f t="shared" ref="D66" si="45">$W$20</f>
        <v>0.23238667760473913</v>
      </c>
      <c r="E66" s="11">
        <f t="shared" si="22"/>
        <v>5.2918127076537429</v>
      </c>
      <c r="F66">
        <f t="shared" si="19"/>
        <v>5.291812707653742</v>
      </c>
      <c r="G66" s="12">
        <f t="shared" si="20"/>
        <v>-1.6784010862960441E-16</v>
      </c>
    </row>
    <row r="67" spans="3:7" x14ac:dyDescent="0.25">
      <c r="C67">
        <v>27</v>
      </c>
      <c r="D67" s="2">
        <f t="shared" ref="D67" si="46">$K$20</f>
        <v>0.17467583836862563</v>
      </c>
      <c r="E67" s="11">
        <f t="shared" si="22"/>
        <v>5.4664885460223687</v>
      </c>
      <c r="F67">
        <f t="shared" si="19"/>
        <v>5.4953439656404237</v>
      </c>
      <c r="G67" s="12">
        <f t="shared" si="20"/>
        <v>5.2786024108751458E-3</v>
      </c>
    </row>
    <row r="68" spans="3:7" x14ac:dyDescent="0.25">
      <c r="C68">
        <v>28</v>
      </c>
      <c r="D68" s="2">
        <f t="shared" ref="D68" si="47">$W$20</f>
        <v>0.23238667760473913</v>
      </c>
      <c r="E68" s="11">
        <f t="shared" si="22"/>
        <v>5.6988752236271081</v>
      </c>
      <c r="F68">
        <f t="shared" si="19"/>
        <v>5.6988752236271063</v>
      </c>
      <c r="G68" s="12">
        <f t="shared" si="20"/>
        <v>-3.11703058883551E-16</v>
      </c>
    </row>
    <row r="69" spans="3:7" x14ac:dyDescent="0.25">
      <c r="C69">
        <v>29</v>
      </c>
      <c r="D69" s="2">
        <f t="shared" ref="D69" si="48">$K$20</f>
        <v>0.17467583836862563</v>
      </c>
      <c r="E69" s="11">
        <f t="shared" si="22"/>
        <v>5.8735510619957338</v>
      </c>
      <c r="F69">
        <f t="shared" si="19"/>
        <v>5.9024064816137889</v>
      </c>
      <c r="G69" s="12">
        <f t="shared" si="20"/>
        <v>4.9127724120356002E-3</v>
      </c>
    </row>
    <row r="70" spans="3:7" x14ac:dyDescent="0.25">
      <c r="C70">
        <v>30</v>
      </c>
      <c r="D70" s="2">
        <f t="shared" ref="D70" si="49">$W$20</f>
        <v>0.23238667760473913</v>
      </c>
      <c r="E70" s="11">
        <f t="shared" si="22"/>
        <v>6.1059377396004733</v>
      </c>
      <c r="F70">
        <f t="shared" si="19"/>
        <v>6.1059377396004706</v>
      </c>
      <c r="G70" s="12">
        <f t="shared" si="20"/>
        <v>-4.3638428243697141E-16</v>
      </c>
    </row>
    <row r="71" spans="3:7" x14ac:dyDescent="0.25">
      <c r="C71">
        <v>31</v>
      </c>
      <c r="D71" s="2">
        <f t="shared" ref="D71" si="50">$K$20</f>
        <v>0.17467583836862563</v>
      </c>
      <c r="E71" s="11">
        <f t="shared" si="22"/>
        <v>6.280613577969099</v>
      </c>
      <c r="F71">
        <f t="shared" si="19"/>
        <v>6.3094689975871532</v>
      </c>
      <c r="G71" s="12">
        <f t="shared" si="20"/>
        <v>4.5943631557388148E-3</v>
      </c>
    </row>
    <row r="72" spans="3:7" x14ac:dyDescent="0.25">
      <c r="C72">
        <v>32</v>
      </c>
      <c r="D72" s="2">
        <f t="shared" ref="D72" si="51">$W$20</f>
        <v>0.23238667760473913</v>
      </c>
      <c r="E72" s="11">
        <f t="shared" si="22"/>
        <v>6.5130002555738384</v>
      </c>
      <c r="F72">
        <f t="shared" si="19"/>
        <v>6.5130002555738358</v>
      </c>
      <c r="G72" s="12">
        <f t="shared" si="20"/>
        <v>-4.0911026478466065E-16</v>
      </c>
    </row>
    <row r="73" spans="3:7" x14ac:dyDescent="0.25">
      <c r="C73">
        <v>33</v>
      </c>
      <c r="D73" s="2">
        <f t="shared" ref="D73" si="52">$K$20</f>
        <v>0.17467583836862563</v>
      </c>
      <c r="E73" s="11">
        <f t="shared" si="22"/>
        <v>6.6876760939424642</v>
      </c>
      <c r="F73">
        <f t="shared" si="19"/>
        <v>6.7165315135605184</v>
      </c>
      <c r="G73" s="12">
        <f t="shared" si="20"/>
        <v>4.3147154875205007E-3</v>
      </c>
    </row>
    <row r="74" spans="3:7" x14ac:dyDescent="0.25">
      <c r="C74">
        <v>34</v>
      </c>
      <c r="D74" s="2">
        <f t="shared" ref="D74" si="53">$W$20</f>
        <v>0.23238667760473913</v>
      </c>
      <c r="E74" s="11">
        <f t="shared" si="22"/>
        <v>6.9200627715472036</v>
      </c>
      <c r="F74">
        <f t="shared" si="19"/>
        <v>6.920062771547201</v>
      </c>
      <c r="G74" s="12">
        <f t="shared" si="20"/>
        <v>-3.8504495509144533E-16</v>
      </c>
    </row>
    <row r="75" spans="3:7" x14ac:dyDescent="0.25">
      <c r="C75">
        <v>35</v>
      </c>
      <c r="D75" s="2">
        <f t="shared" ref="D75" si="54">$K$20</f>
        <v>0.17467583836862563</v>
      </c>
      <c r="E75" s="11">
        <f t="shared" si="22"/>
        <v>7.0947386099158294</v>
      </c>
      <c r="F75">
        <f t="shared" si="19"/>
        <v>7.1235940295338827</v>
      </c>
      <c r="G75" s="12">
        <f t="shared" si="20"/>
        <v>4.0671575380837894E-3</v>
      </c>
    </row>
    <row r="76" spans="3:7" x14ac:dyDescent="0.25">
      <c r="C76">
        <v>36</v>
      </c>
      <c r="D76" s="2">
        <f t="shared" ref="D76" si="55">$W$20</f>
        <v>0.23238667760473913</v>
      </c>
      <c r="E76" s="11">
        <f t="shared" si="22"/>
        <v>7.3271252875205688</v>
      </c>
      <c r="F76">
        <f t="shared" si="19"/>
        <v>7.3271252875205652</v>
      </c>
      <c r="G76" s="12">
        <f t="shared" si="20"/>
        <v>-4.8487142492996815E-16</v>
      </c>
    </row>
    <row r="77" spans="3:7" x14ac:dyDescent="0.25">
      <c r="C77">
        <v>37</v>
      </c>
      <c r="D77" s="2">
        <f t="shared" ref="D77" si="56">$K$20</f>
        <v>0.17467583836862563</v>
      </c>
      <c r="E77" s="11">
        <f t="shared" si="22"/>
        <v>7.5018011258891946</v>
      </c>
      <c r="F77">
        <f t="shared" si="19"/>
        <v>7.5306565455072478</v>
      </c>
      <c r="G77" s="12">
        <f t="shared" si="20"/>
        <v>3.8464655532484556E-3</v>
      </c>
    </row>
    <row r="78" spans="3:7" x14ac:dyDescent="0.25">
      <c r="C78">
        <v>38</v>
      </c>
      <c r="D78" s="2">
        <f t="shared" ref="D78" si="57">$W$20</f>
        <v>0.23238667760473913</v>
      </c>
      <c r="E78" s="11">
        <f t="shared" si="22"/>
        <v>7.734187803493934</v>
      </c>
      <c r="F78">
        <f t="shared" si="19"/>
        <v>7.7341878034939295</v>
      </c>
      <c r="G78" s="12">
        <f t="shared" si="20"/>
        <v>-5.7418984531180437E-16</v>
      </c>
    </row>
    <row r="79" spans="3:7" x14ac:dyDescent="0.25">
      <c r="C79">
        <v>39</v>
      </c>
      <c r="D79" s="2">
        <f t="shared" ref="D79" si="58">$K$20</f>
        <v>0.17467583836862563</v>
      </c>
      <c r="E79" s="11">
        <f t="shared" si="22"/>
        <v>7.9088636418625597</v>
      </c>
      <c r="F79">
        <f t="shared" si="19"/>
        <v>7.9377190614806121</v>
      </c>
      <c r="G79" s="12">
        <f t="shared" si="20"/>
        <v>3.6484912276546532E-3</v>
      </c>
    </row>
    <row r="80" spans="3:7" x14ac:dyDescent="0.25">
      <c r="C80">
        <v>40</v>
      </c>
      <c r="D80" s="2">
        <f t="shared" ref="D80" si="59">$W$20</f>
        <v>0.23238667760473913</v>
      </c>
      <c r="E80" s="11">
        <f t="shared" si="22"/>
        <v>8.1412503194672983</v>
      </c>
      <c r="F80">
        <f t="shared" si="19"/>
        <v>8.1412503194672947</v>
      </c>
      <c r="G80" s="12">
        <f t="shared" si="20"/>
        <v>-4.3638428243697137E-16</v>
      </c>
    </row>
    <row r="81" spans="3:7" x14ac:dyDescent="0.25">
      <c r="C81">
        <v>41</v>
      </c>
      <c r="D81" s="2">
        <f t="shared" ref="D81" si="60">$K$20</f>
        <v>0.17467583836862563</v>
      </c>
      <c r="E81" s="11">
        <f t="shared" si="22"/>
        <v>8.3159261578359231</v>
      </c>
      <c r="F81">
        <f t="shared" si="19"/>
        <v>8.3447815774539773</v>
      </c>
      <c r="G81" s="12">
        <f t="shared" si="20"/>
        <v>3.4698984900033412E-3</v>
      </c>
    </row>
    <row r="82" spans="3:7" x14ac:dyDescent="0.25">
      <c r="C82">
        <v>42</v>
      </c>
      <c r="D82" s="2">
        <f t="shared" ref="D82" si="61">$W$20</f>
        <v>0.23238667760473913</v>
      </c>
      <c r="E82" s="11">
        <f t="shared" si="22"/>
        <v>8.5483128354406617</v>
      </c>
      <c r="F82">
        <f t="shared" si="19"/>
        <v>8.5483128354406599</v>
      </c>
      <c r="G82" s="12">
        <f t="shared" si="20"/>
        <v>-2.0780203925570069E-16</v>
      </c>
    </row>
    <row r="83" spans="3:7" x14ac:dyDescent="0.25">
      <c r="C83">
        <v>43</v>
      </c>
      <c r="D83" s="2">
        <f t="shared" ref="D83" si="62">$K$20</f>
        <v>0.17467583836862563</v>
      </c>
      <c r="E83" s="11">
        <f t="shared" si="22"/>
        <v>8.7229886738092866</v>
      </c>
      <c r="F83">
        <f t="shared" si="19"/>
        <v>8.7518440934273425</v>
      </c>
      <c r="G83" s="12">
        <f t="shared" si="20"/>
        <v>3.3079739865642761E-3</v>
      </c>
    </row>
    <row r="84" spans="3:7" x14ac:dyDescent="0.25">
      <c r="C84">
        <v>44</v>
      </c>
      <c r="D84" s="2">
        <f t="shared" ref="D84" si="63">$W$20</f>
        <v>0.23238667760473913</v>
      </c>
      <c r="E84" s="11">
        <f t="shared" si="22"/>
        <v>8.9553753514140251</v>
      </c>
      <c r="F84">
        <f t="shared" si="19"/>
        <v>8.9553753514140233</v>
      </c>
      <c r="G84" s="12">
        <f t="shared" si="20"/>
        <v>-1.9835649201680524E-16</v>
      </c>
    </row>
    <row r="85" spans="3:7" x14ac:dyDescent="0.25">
      <c r="C85">
        <v>45</v>
      </c>
      <c r="D85" s="2">
        <f t="shared" ref="D85" si="64">$K$20</f>
        <v>0.17467583836862563</v>
      </c>
      <c r="E85" s="11">
        <f t="shared" si="22"/>
        <v>9.13005118978265</v>
      </c>
      <c r="F85">
        <f t="shared" si="19"/>
        <v>9.1589066094007059</v>
      </c>
      <c r="G85" s="12">
        <f t="shared" si="20"/>
        <v>3.1604882621411529E-3</v>
      </c>
    </row>
    <row r="86" spans="3:7" x14ac:dyDescent="0.25">
      <c r="C86">
        <v>46</v>
      </c>
      <c r="D86" s="2">
        <f t="shared" ref="D86" si="65">$W$20</f>
        <v>0.23238667760473913</v>
      </c>
      <c r="E86" s="11">
        <f t="shared" si="22"/>
        <v>9.3624378673873885</v>
      </c>
      <c r="F86">
        <f t="shared" si="19"/>
        <v>9.3624378673873885</v>
      </c>
      <c r="G86" s="12">
        <f t="shared" si="20"/>
        <v>0</v>
      </c>
    </row>
    <row r="87" spans="3:7" x14ac:dyDescent="0.25">
      <c r="C87">
        <v>47</v>
      </c>
      <c r="D87" s="2">
        <f t="shared" ref="D87" si="66">$K$20</f>
        <v>0.17467583836862563</v>
      </c>
      <c r="E87" s="11">
        <f t="shared" si="22"/>
        <v>9.5371137057560134</v>
      </c>
      <c r="F87">
        <f t="shared" si="19"/>
        <v>9.5659691253740711</v>
      </c>
      <c r="G87" s="12">
        <f t="shared" si="20"/>
        <v>3.0255924914308571E-3</v>
      </c>
    </row>
    <row r="88" spans="3:7" x14ac:dyDescent="0.25">
      <c r="C88">
        <v>48</v>
      </c>
      <c r="D88" s="2">
        <f t="shared" ref="D88" si="67">$W$20</f>
        <v>0.23238667760473913</v>
      </c>
      <c r="E88" s="11">
        <f t="shared" si="22"/>
        <v>9.7695003833607519</v>
      </c>
      <c r="F88">
        <f t="shared" si="19"/>
        <v>9.7695003833607537</v>
      </c>
      <c r="G88" s="12">
        <f t="shared" si="20"/>
        <v>1.8182678434873818E-16</v>
      </c>
    </row>
    <row r="89" spans="3:7" x14ac:dyDescent="0.25">
      <c r="C89">
        <v>49</v>
      </c>
      <c r="D89" s="2">
        <f t="shared" ref="D89" si="68">$K$20</f>
        <v>0.17467583836862563</v>
      </c>
      <c r="E89" s="11">
        <f t="shared" si="22"/>
        <v>9.9441762217293768</v>
      </c>
      <c r="F89">
        <f t="shared" si="19"/>
        <v>9.9730316413474362</v>
      </c>
      <c r="G89" s="12">
        <f t="shared" si="20"/>
        <v>2.9017405740463923E-3</v>
      </c>
    </row>
    <row r="90" spans="3:7" x14ac:dyDescent="0.25">
      <c r="C90">
        <v>50</v>
      </c>
      <c r="D90" s="2">
        <f t="shared" ref="D90" si="69">$W$20</f>
        <v>0.23238667760473913</v>
      </c>
      <c r="E90" s="11">
        <f t="shared" si="22"/>
        <v>10.176562899334115</v>
      </c>
      <c r="F90">
        <f t="shared" si="19"/>
        <v>10.176562899334119</v>
      </c>
      <c r="G90" s="12">
        <f t="shared" si="20"/>
        <v>3.4910742594957735E-16</v>
      </c>
    </row>
  </sheetData>
  <pageMargins left="0.7" right="0.7" top="0.78740157499999996" bottom="0.78740157499999996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9.83</v>
      </c>
      <c r="E10" s="3">
        <v>6.22</v>
      </c>
      <c r="F10" s="3">
        <f>D10-E10</f>
        <v>3.6100000000000003</v>
      </c>
      <c r="G10" s="3">
        <f>AVERAGE(F10)</f>
        <v>3.6100000000000003</v>
      </c>
      <c r="H10" s="3">
        <f>G10-$F$20</f>
        <v>1.1000000000000121E-2</v>
      </c>
      <c r="J10" s="2">
        <f>F10*$C$4/1000</f>
        <v>0.17089510546155334</v>
      </c>
      <c r="K10" s="2">
        <f>F10*$C$5/1000</f>
        <v>0.1688299267766368</v>
      </c>
      <c r="L10" s="2">
        <f>F10*$C$6/1000</f>
        <v>0.16680195806698858</v>
      </c>
      <c r="M10" s="10">
        <f>H10*$C$5/1000</f>
        <v>5.1444022009502078E-4</v>
      </c>
      <c r="O10" s="4">
        <v>1</v>
      </c>
      <c r="P10" s="3">
        <v>6.23</v>
      </c>
      <c r="Q10" s="3">
        <v>1.53</v>
      </c>
      <c r="R10" s="3">
        <f>P10-Q10</f>
        <v>4.7</v>
      </c>
      <c r="S10" s="3">
        <f>AVERAGE(R10)</f>
        <v>4.7</v>
      </c>
      <c r="T10" s="3">
        <f>S10-$R$20</f>
        <v>-0.75800000000000001</v>
      </c>
      <c r="V10" s="2">
        <f>R10*$C$4/1000</f>
        <v>0.22249501265077584</v>
      </c>
      <c r="W10" s="2">
        <f>R10*$C$5/1000</f>
        <v>0.21980627585877921</v>
      </c>
      <c r="X10" s="2">
        <f>R10*$C$6/1000</f>
        <v>0.21716598418693803</v>
      </c>
      <c r="Y10" s="10">
        <f>T10*$C$5/1000</f>
        <v>-3.5449607893820137E-2</v>
      </c>
      <c r="Z10" s="2">
        <f>AVERAGE(W10,K10)</f>
        <v>0.19431810131770799</v>
      </c>
      <c r="AA10" s="2">
        <f>Z10</f>
        <v>0.19431810131770799</v>
      </c>
      <c r="AB10" s="10">
        <f>AA10-$Z$20</f>
        <v>-1.746758383686256E-2</v>
      </c>
    </row>
    <row r="11" spans="1:28" x14ac:dyDescent="0.25">
      <c r="C11">
        <v>2</v>
      </c>
      <c r="D11" s="3">
        <v>11.2</v>
      </c>
      <c r="E11" s="3">
        <v>7.91</v>
      </c>
      <c r="F11" s="3">
        <f t="shared" ref="F11:F19" si="2">D11-E11</f>
        <v>3.2899999999999991</v>
      </c>
      <c r="G11" s="3">
        <f>AVERAGE(F10:F11)</f>
        <v>3.4499999999999997</v>
      </c>
      <c r="H11" s="3">
        <f t="shared" ref="H11:H19" si="3">G11-$F$20</f>
        <v>-0.14900000000000047</v>
      </c>
      <c r="I11" s="3">
        <f>STDEVA(F10:F11)</f>
        <v>0.22627416997969604</v>
      </c>
      <c r="J11" s="2">
        <f t="shared" ref="J11:J20" si="4">F11*$C$4/1000</f>
        <v>0.15574650885554303</v>
      </c>
      <c r="K11" s="2">
        <f t="shared" ref="K11:K20" si="5">F11*$C$5/1000</f>
        <v>0.15386439310114539</v>
      </c>
      <c r="L11" s="2">
        <f t="shared" ref="L11:L20" si="6">F11*$C$6/1000</f>
        <v>0.15201618893085658</v>
      </c>
      <c r="M11" s="10">
        <f t="shared" ref="M11:M19" si="7">H11*$C$5/1000</f>
        <v>-6.968326617650681E-3</v>
      </c>
      <c r="O11" s="4">
        <v>2</v>
      </c>
      <c r="P11" s="3">
        <v>7.91</v>
      </c>
      <c r="Q11" s="3">
        <v>2.2200000000000002</v>
      </c>
      <c r="R11" s="3">
        <f t="shared" ref="R11:R19" si="8">P11-Q11</f>
        <v>5.6899999999999995</v>
      </c>
      <c r="S11" s="3">
        <f>AVERAGE(R10:R11)</f>
        <v>5.1950000000000003</v>
      </c>
      <c r="T11" s="3">
        <f t="shared" ref="T11:T19" si="9">S11-$R$20</f>
        <v>-0.2629999999999999</v>
      </c>
      <c r="U11" s="3">
        <f>STDEVA(R10:R11)</f>
        <v>0.70003571337468151</v>
      </c>
      <c r="V11" s="2">
        <f t="shared" ref="V11:V20" si="10">R11*$C$4/1000</f>
        <v>0.26936098340062004</v>
      </c>
      <c r="W11" s="2">
        <f t="shared" ref="W11:W20" si="11">R11*$C$5/1000</f>
        <v>0.26610589566733051</v>
      </c>
      <c r="X11" s="2">
        <f t="shared" ref="X11:X20" si="12">R11*$C$6/1000</f>
        <v>0.26290945745184618</v>
      </c>
      <c r="Y11" s="10">
        <f t="shared" ref="Y11:Y19" si="13">T11*$C$5/1000</f>
        <v>-1.2299797989544448E-2</v>
      </c>
      <c r="Z11" s="2">
        <f t="shared" ref="Z11:Z20" si="14">AVERAGE(W11,K11)</f>
        <v>0.20998514438423793</v>
      </c>
      <c r="AA11" s="2">
        <f>AVERAGE(Z10:Z11)</f>
        <v>0.20215162285097296</v>
      </c>
      <c r="AB11" s="10">
        <f t="shared" ref="AB11:AB19" si="15">AA11-$Z$20</f>
        <v>-9.6340623035975903E-3</v>
      </c>
    </row>
    <row r="12" spans="1:28" x14ac:dyDescent="0.25">
      <c r="C12">
        <v>3</v>
      </c>
      <c r="D12" s="3">
        <v>11.92</v>
      </c>
      <c r="E12" s="3">
        <v>8.2899999999999991</v>
      </c>
      <c r="F12" s="3">
        <f t="shared" si="2"/>
        <v>3.6300000000000008</v>
      </c>
      <c r="G12" s="3">
        <f>AVERAGE(F10:F12)</f>
        <v>3.5100000000000002</v>
      </c>
      <c r="H12" s="3">
        <f t="shared" si="3"/>
        <v>-8.8999999999999968E-2</v>
      </c>
      <c r="I12" s="3">
        <f>STDEVA(F10:F12)</f>
        <v>0.19078784028338996</v>
      </c>
      <c r="J12" s="2">
        <f t="shared" si="4"/>
        <v>0.17184189274942904</v>
      </c>
      <c r="K12" s="2">
        <f t="shared" si="5"/>
        <v>0.16976527263135502</v>
      </c>
      <c r="L12" s="2">
        <f t="shared" si="6"/>
        <v>0.16772606863799686</v>
      </c>
      <c r="M12" s="10">
        <f t="shared" si="7"/>
        <v>-4.1622890534960301E-3</v>
      </c>
      <c r="O12" s="4">
        <v>3</v>
      </c>
      <c r="P12" s="3">
        <v>8.3000000000000007</v>
      </c>
      <c r="Q12" s="3">
        <v>2.1800000000000002</v>
      </c>
      <c r="R12" s="3">
        <f t="shared" si="8"/>
        <v>6.120000000000001</v>
      </c>
      <c r="S12" s="3">
        <f>AVERAGE(R10:R12)</f>
        <v>5.5033333333333339</v>
      </c>
      <c r="T12" s="3">
        <f t="shared" si="9"/>
        <v>4.533333333333367E-2</v>
      </c>
      <c r="U12" s="3">
        <f>STDEVA(R10:R12)</f>
        <v>0.72817122528518041</v>
      </c>
      <c r="V12" s="2">
        <f t="shared" si="10"/>
        <v>0.28971691008994643</v>
      </c>
      <c r="W12" s="2">
        <f t="shared" si="11"/>
        <v>0.28621583154377206</v>
      </c>
      <c r="X12" s="2">
        <f t="shared" si="12"/>
        <v>0.28277783472852358</v>
      </c>
      <c r="Y12" s="10">
        <f t="shared" si="13"/>
        <v>2.1201172706946238E-3</v>
      </c>
      <c r="Z12" s="2">
        <f t="shared" si="14"/>
        <v>0.22799055208756352</v>
      </c>
      <c r="AA12" s="2">
        <f>AVERAGE(Z10:Z12)</f>
        <v>0.21076459926316982</v>
      </c>
      <c r="AB12" s="10">
        <f t="shared" si="15"/>
        <v>-1.0210858914007359E-3</v>
      </c>
    </row>
    <row r="13" spans="1:28" x14ac:dyDescent="0.25">
      <c r="C13">
        <v>4</v>
      </c>
      <c r="D13" s="3">
        <v>11.89</v>
      </c>
      <c r="E13" s="3">
        <v>8.31</v>
      </c>
      <c r="F13" s="3">
        <f t="shared" si="2"/>
        <v>3.58</v>
      </c>
      <c r="G13" s="3">
        <f>AVERAGE(F10:F13)</f>
        <v>3.5275000000000003</v>
      </c>
      <c r="H13" s="3">
        <f t="shared" si="3"/>
        <v>-7.1499999999999897E-2</v>
      </c>
      <c r="I13" s="3">
        <f>STDEVA(F10:F13)</f>
        <v>0.15966109941581536</v>
      </c>
      <c r="J13" s="2">
        <f t="shared" si="4"/>
        <v>0.16947492452973989</v>
      </c>
      <c r="K13" s="2">
        <f t="shared" si="5"/>
        <v>0.16742690799455948</v>
      </c>
      <c r="L13" s="2">
        <f t="shared" si="6"/>
        <v>0.16541579221047623</v>
      </c>
      <c r="M13" s="10">
        <f t="shared" si="7"/>
        <v>-3.3438614306175937E-3</v>
      </c>
      <c r="O13" s="4">
        <v>4</v>
      </c>
      <c r="P13" s="3">
        <v>8.33</v>
      </c>
      <c r="Q13" s="3">
        <v>2.2799999999999998</v>
      </c>
      <c r="R13" s="3">
        <f t="shared" si="8"/>
        <v>6.0500000000000007</v>
      </c>
      <c r="S13" s="3">
        <f>AVERAGE(R10:R13)</f>
        <v>5.6400000000000006</v>
      </c>
      <c r="T13" s="3">
        <f t="shared" si="9"/>
        <v>0.18200000000000038</v>
      </c>
      <c r="U13" s="3">
        <f>STDEVA(R10:R13)</f>
        <v>0.65436992595931576</v>
      </c>
      <c r="V13" s="2">
        <f t="shared" si="10"/>
        <v>0.28640315458238164</v>
      </c>
      <c r="W13" s="2">
        <f t="shared" si="11"/>
        <v>0.28294212105225836</v>
      </c>
      <c r="X13" s="2">
        <f t="shared" si="12"/>
        <v>0.27954344772999473</v>
      </c>
      <c r="Y13" s="10">
        <f t="shared" si="13"/>
        <v>8.511647277935722E-3</v>
      </c>
      <c r="Z13" s="2">
        <f t="shared" si="14"/>
        <v>0.22518451452340893</v>
      </c>
      <c r="AA13" s="2">
        <f>AVERAGE(Z10:Z13)</f>
        <v>0.21436957807822959</v>
      </c>
      <c r="AB13" s="10">
        <f t="shared" si="15"/>
        <v>2.5838929236590424E-3</v>
      </c>
    </row>
    <row r="14" spans="1:28" x14ac:dyDescent="0.25">
      <c r="C14">
        <v>5</v>
      </c>
      <c r="D14" s="3">
        <v>11.33</v>
      </c>
      <c r="E14" s="3">
        <v>7.07</v>
      </c>
      <c r="F14" s="3">
        <f t="shared" si="2"/>
        <v>4.26</v>
      </c>
      <c r="G14" s="3">
        <f>AVERAGE(F10:F14)</f>
        <v>3.6740000000000004</v>
      </c>
      <c r="H14" s="3">
        <f t="shared" si="3"/>
        <v>7.5000000000000178E-2</v>
      </c>
      <c r="I14" s="3">
        <f>STDEVA(F10:F14)</f>
        <v>0.35556996498579585</v>
      </c>
      <c r="J14" s="2">
        <f t="shared" si="4"/>
        <v>0.20166569231751169</v>
      </c>
      <c r="K14" s="2">
        <f t="shared" si="5"/>
        <v>0.19922866705497858</v>
      </c>
      <c r="L14" s="2">
        <f t="shared" si="6"/>
        <v>0.19683555162475658</v>
      </c>
      <c r="M14" s="10">
        <f t="shared" si="7"/>
        <v>3.5075469551932932E-3</v>
      </c>
      <c r="O14" s="4">
        <v>5</v>
      </c>
      <c r="P14" s="3">
        <v>7.06</v>
      </c>
      <c r="Q14" s="3">
        <v>1.52</v>
      </c>
      <c r="R14" s="3">
        <f t="shared" si="8"/>
        <v>5.5399999999999991</v>
      </c>
      <c r="S14" s="3">
        <f>AVERAGE(R10:R14)</f>
        <v>5.62</v>
      </c>
      <c r="T14" s="3">
        <f t="shared" si="9"/>
        <v>0.16199999999999992</v>
      </c>
      <c r="U14" s="3">
        <f>STDEVA(R10:R14)</f>
        <v>0.56846283959463906</v>
      </c>
      <c r="V14" s="2">
        <f t="shared" si="10"/>
        <v>0.26226007874155272</v>
      </c>
      <c r="W14" s="2">
        <f t="shared" si="11"/>
        <v>0.25909080175694393</v>
      </c>
      <c r="X14" s="2">
        <f t="shared" si="12"/>
        <v>0.25597862816928435</v>
      </c>
      <c r="Y14" s="10">
        <f t="shared" si="13"/>
        <v>7.576301423217492E-3</v>
      </c>
      <c r="Z14" s="2">
        <f t="shared" si="14"/>
        <v>0.22915973440596127</v>
      </c>
      <c r="AA14" s="2">
        <f>AVERAGE(Z10:Z14)</f>
        <v>0.21732760934377593</v>
      </c>
      <c r="AB14" s="10">
        <f t="shared" si="15"/>
        <v>5.5419241892053772E-3</v>
      </c>
    </row>
    <row r="15" spans="1:28" x14ac:dyDescent="0.25">
      <c r="C15">
        <v>6</v>
      </c>
      <c r="D15" s="3">
        <v>11.18</v>
      </c>
      <c r="E15" s="3">
        <v>7.52</v>
      </c>
      <c r="F15" s="3">
        <f t="shared" si="2"/>
        <v>3.66</v>
      </c>
      <c r="G15" s="3">
        <f>AVERAGE(F10:F15)</f>
        <v>3.6716666666666669</v>
      </c>
      <c r="H15" s="3">
        <f t="shared" si="3"/>
        <v>7.2666666666666657E-2</v>
      </c>
      <c r="I15" s="3">
        <f>STDEVA(F10:F15)</f>
        <v>0.31808279844510096</v>
      </c>
      <c r="J15" s="2">
        <f t="shared" si="4"/>
        <v>0.17326207368124247</v>
      </c>
      <c r="K15" s="2">
        <f t="shared" si="5"/>
        <v>0.17116829141343232</v>
      </c>
      <c r="L15" s="2">
        <f t="shared" si="6"/>
        <v>0.16911223449450918</v>
      </c>
      <c r="M15" s="10">
        <f t="shared" si="7"/>
        <v>3.3984232721428267E-3</v>
      </c>
      <c r="O15" s="4">
        <v>6</v>
      </c>
      <c r="P15" s="3">
        <v>7.51</v>
      </c>
      <c r="Q15" s="3">
        <v>2.16</v>
      </c>
      <c r="R15" s="3">
        <f t="shared" si="8"/>
        <v>5.35</v>
      </c>
      <c r="S15" s="3">
        <f>AVERAGE(R10:R15)</f>
        <v>5.5750000000000002</v>
      </c>
      <c r="T15" s="3">
        <f t="shared" si="9"/>
        <v>0.11699999999999999</v>
      </c>
      <c r="U15" s="3">
        <f>STDEVA(R10:R15)</f>
        <v>0.52025955060911688</v>
      </c>
      <c r="V15" s="2">
        <f t="shared" si="10"/>
        <v>0.25326559950673416</v>
      </c>
      <c r="W15" s="2">
        <f t="shared" si="11"/>
        <v>0.25020501613712098</v>
      </c>
      <c r="X15" s="2">
        <f t="shared" si="12"/>
        <v>0.24719957774470602</v>
      </c>
      <c r="Y15" s="10">
        <f t="shared" si="13"/>
        <v>5.4717732501015238E-3</v>
      </c>
      <c r="Z15" s="2">
        <f t="shared" si="14"/>
        <v>0.21068665377527665</v>
      </c>
      <c r="AA15" s="2">
        <f>AVERAGE(Z10:Z15)</f>
        <v>0.21622078341569273</v>
      </c>
      <c r="AB15" s="10">
        <f t="shared" si="15"/>
        <v>4.4350982611221779E-3</v>
      </c>
    </row>
    <row r="16" spans="1:28" x14ac:dyDescent="0.25">
      <c r="C16">
        <v>7</v>
      </c>
      <c r="D16" s="3">
        <v>11.24</v>
      </c>
      <c r="E16" s="3">
        <v>7.43</v>
      </c>
      <c r="F16" s="3">
        <f t="shared" si="2"/>
        <v>3.8100000000000005</v>
      </c>
      <c r="G16" s="3">
        <f>AVERAGE(F10:F16)</f>
        <v>3.6914285714285717</v>
      </c>
      <c r="H16" s="3">
        <f t="shared" si="3"/>
        <v>9.2428571428571527E-2</v>
      </c>
      <c r="I16" s="3">
        <f>STDEVA(F10:F16)</f>
        <v>0.29503833487806141</v>
      </c>
      <c r="J16" s="2">
        <f t="shared" si="4"/>
        <v>0.18036297834030979</v>
      </c>
      <c r="K16" s="2">
        <f t="shared" si="5"/>
        <v>0.17818338532381889</v>
      </c>
      <c r="L16" s="2">
        <f t="shared" si="6"/>
        <v>0.17604306377707107</v>
      </c>
      <c r="M16" s="10">
        <f t="shared" si="7"/>
        <v>4.3226340571620144E-3</v>
      </c>
      <c r="O16" s="4">
        <v>7</v>
      </c>
      <c r="P16" s="3">
        <v>7.44</v>
      </c>
      <c r="Q16" s="3">
        <v>2.0699999999999998</v>
      </c>
      <c r="R16" s="3">
        <f t="shared" si="8"/>
        <v>5.370000000000001</v>
      </c>
      <c r="S16" s="3">
        <f>AVERAGE(R10:R16)</f>
        <v>5.5457142857142872</v>
      </c>
      <c r="T16" s="3">
        <f t="shared" si="9"/>
        <v>8.7714285714286966E-2</v>
      </c>
      <c r="U16" s="3">
        <f>STDEVA(R10:R16)</f>
        <v>0.48120879539125733</v>
      </c>
      <c r="V16" s="2">
        <f t="shared" si="10"/>
        <v>0.25421238679460989</v>
      </c>
      <c r="W16" s="2">
        <f t="shared" si="11"/>
        <v>0.25114036199183926</v>
      </c>
      <c r="X16" s="2">
        <f t="shared" si="12"/>
        <v>0.24812368831571432</v>
      </c>
      <c r="Y16" s="10">
        <f t="shared" si="13"/>
        <v>4.1021596771213479E-3</v>
      </c>
      <c r="Z16" s="2">
        <f t="shared" si="14"/>
        <v>0.21466187365782907</v>
      </c>
      <c r="AA16" s="2">
        <f>AVERAGE(Z10:Z16)</f>
        <v>0.2159980820217122</v>
      </c>
      <c r="AB16" s="10">
        <f t="shared" si="15"/>
        <v>4.2123968671416434E-3</v>
      </c>
    </row>
    <row r="17" spans="3:28" x14ac:dyDescent="0.25">
      <c r="C17">
        <v>8</v>
      </c>
      <c r="D17" s="3">
        <v>11</v>
      </c>
      <c r="E17" s="3">
        <v>7.44</v>
      </c>
      <c r="F17" s="3">
        <f t="shared" si="2"/>
        <v>3.5599999999999996</v>
      </c>
      <c r="G17" s="3">
        <f>AVERAGE(F10:F17)</f>
        <v>3.6750000000000003</v>
      </c>
      <c r="H17" s="3">
        <f t="shared" si="3"/>
        <v>7.6000000000000068E-2</v>
      </c>
      <c r="I17" s="3">
        <f>STDEVA(F10:F17)</f>
        <v>0.2770765752845748</v>
      </c>
      <c r="J17" s="2">
        <f t="shared" si="4"/>
        <v>0.16852813724186422</v>
      </c>
      <c r="K17" s="2">
        <f t="shared" si="5"/>
        <v>0.16649156213984126</v>
      </c>
      <c r="L17" s="2">
        <f t="shared" si="6"/>
        <v>0.16449168163946795</v>
      </c>
      <c r="M17" s="10">
        <f t="shared" si="7"/>
        <v>3.5543142479291987E-3</v>
      </c>
      <c r="O17" s="4">
        <v>8</v>
      </c>
      <c r="P17" s="3">
        <v>7.46</v>
      </c>
      <c r="Q17" s="3">
        <v>2.4900000000000002</v>
      </c>
      <c r="R17" s="3">
        <f t="shared" si="8"/>
        <v>4.97</v>
      </c>
      <c r="S17" s="3">
        <f>AVERAGE(R10:R17)</f>
        <v>5.4737500000000008</v>
      </c>
      <c r="T17" s="3">
        <f t="shared" si="9"/>
        <v>1.5750000000000597E-2</v>
      </c>
      <c r="U17" s="3">
        <f>STDEVA(R10:R17)</f>
        <v>0.48980863610189668</v>
      </c>
      <c r="V17" s="2">
        <f t="shared" si="10"/>
        <v>0.235276641037097</v>
      </c>
      <c r="W17" s="2">
        <f t="shared" si="11"/>
        <v>0.232433444897475</v>
      </c>
      <c r="X17" s="2">
        <f t="shared" si="12"/>
        <v>0.22964147689554934</v>
      </c>
      <c r="Y17" s="10">
        <f t="shared" si="13"/>
        <v>7.3658486059061774E-4</v>
      </c>
      <c r="Z17" s="2">
        <f t="shared" si="14"/>
        <v>0.19946250351865813</v>
      </c>
      <c r="AA17" s="2">
        <f>AVERAGE(Z10:Z17)</f>
        <v>0.21393113470883043</v>
      </c>
      <c r="AB17" s="10">
        <f t="shared" si="15"/>
        <v>2.1454495542598817E-3</v>
      </c>
    </row>
    <row r="18" spans="3:28" x14ac:dyDescent="0.25">
      <c r="C18">
        <v>9</v>
      </c>
      <c r="D18" s="3">
        <v>12.08</v>
      </c>
      <c r="E18" s="3">
        <v>8.86</v>
      </c>
      <c r="F18" s="3">
        <f t="shared" si="2"/>
        <v>3.2200000000000006</v>
      </c>
      <c r="G18" s="3">
        <f>AVERAGE(F10:F18)</f>
        <v>3.6244444444444448</v>
      </c>
      <c r="H18" s="3">
        <f t="shared" si="3"/>
        <v>2.5444444444444603E-2</v>
      </c>
      <c r="I18" s="3">
        <f>STDEVA(F10:F18)</f>
        <v>0.30029615012147221</v>
      </c>
      <c r="J18" s="2">
        <f t="shared" si="4"/>
        <v>0.15243275334797837</v>
      </c>
      <c r="K18" s="2">
        <f t="shared" si="5"/>
        <v>0.15059068260963174</v>
      </c>
      <c r="L18" s="2">
        <f t="shared" si="6"/>
        <v>0.14878180193232779</v>
      </c>
      <c r="M18" s="10">
        <f t="shared" si="7"/>
        <v>1.1899677818359516E-3</v>
      </c>
      <c r="O18" s="4">
        <v>9</v>
      </c>
      <c r="P18" s="3">
        <v>8.85</v>
      </c>
      <c r="Q18" s="3">
        <v>3.74</v>
      </c>
      <c r="R18" s="3">
        <f t="shared" si="8"/>
        <v>5.1099999999999994</v>
      </c>
      <c r="S18" s="3">
        <f>AVERAGE(R10:R18)</f>
        <v>5.4333333333333336</v>
      </c>
      <c r="T18" s="3">
        <f t="shared" si="9"/>
        <v>-2.4666666666666615E-2</v>
      </c>
      <c r="U18" s="3">
        <f>STDEVA(R10:R18)</f>
        <v>0.4739461994783799</v>
      </c>
      <c r="V18" s="2">
        <f t="shared" si="10"/>
        <v>0.24190415205222646</v>
      </c>
      <c r="W18" s="2">
        <f t="shared" si="11"/>
        <v>0.23898086588050244</v>
      </c>
      <c r="X18" s="2">
        <f t="shared" si="12"/>
        <v>0.23611025089260707</v>
      </c>
      <c r="Y18" s="10">
        <f t="shared" si="13"/>
        <v>-1.1535932208191224E-3</v>
      </c>
      <c r="Z18" s="2">
        <f t="shared" si="14"/>
        <v>0.1947857742450671</v>
      </c>
      <c r="AA18" s="2">
        <f>AVERAGE(Z10:Z18)</f>
        <v>0.21180387243507895</v>
      </c>
      <c r="AB18" s="10">
        <f t="shared" si="15"/>
        <v>1.818728050839713E-5</v>
      </c>
    </row>
    <row r="19" spans="3:28" x14ac:dyDescent="0.25">
      <c r="C19" s="5">
        <v>10</v>
      </c>
      <c r="D19" s="6">
        <v>10.28</v>
      </c>
      <c r="E19" s="6">
        <v>6.91</v>
      </c>
      <c r="F19" s="6">
        <f t="shared" si="2"/>
        <v>3.3699999999999992</v>
      </c>
      <c r="G19" s="6">
        <f>AVERAGE(F10:F19)</f>
        <v>3.5990000000000002</v>
      </c>
      <c r="H19" s="6">
        <f t="shared" si="3"/>
        <v>0</v>
      </c>
      <c r="I19" s="6">
        <f>STDEVA(F10:F19)</f>
        <v>0.29433352208374475</v>
      </c>
      <c r="J19" s="7">
        <f t="shared" si="4"/>
        <v>0.15953365800704561</v>
      </c>
      <c r="K19" s="7">
        <f t="shared" si="5"/>
        <v>0.15760577652001823</v>
      </c>
      <c r="L19" s="7">
        <f t="shared" si="6"/>
        <v>0.15571263121488957</v>
      </c>
      <c r="M19" s="10">
        <f t="shared" si="7"/>
        <v>0</v>
      </c>
      <c r="O19" s="8">
        <v>10</v>
      </c>
      <c r="P19" s="6">
        <v>6.92</v>
      </c>
      <c r="Q19" s="6">
        <v>1.24</v>
      </c>
      <c r="R19" s="6">
        <f t="shared" si="8"/>
        <v>5.68</v>
      </c>
      <c r="S19" s="6">
        <f>AVERAGE(R10:R19)</f>
        <v>5.4580000000000002</v>
      </c>
      <c r="T19" s="6">
        <f t="shared" si="9"/>
        <v>0</v>
      </c>
      <c r="U19" s="6">
        <f>STDEVA(R10:R19)</f>
        <v>0.453597961978569</v>
      </c>
      <c r="V19" s="7">
        <f t="shared" si="10"/>
        <v>0.26888758975668225</v>
      </c>
      <c r="W19" s="7">
        <f t="shared" si="11"/>
        <v>0.2656382227399714</v>
      </c>
      <c r="X19" s="7">
        <f t="shared" si="12"/>
        <v>0.2624474021663421</v>
      </c>
      <c r="Y19" s="10">
        <f t="shared" si="13"/>
        <v>0</v>
      </c>
      <c r="Z19" s="7">
        <f t="shared" si="14"/>
        <v>0.21162199962999481</v>
      </c>
      <c r="AA19" s="2">
        <f>AVERAGE(Z10:Z19)</f>
        <v>0.21178568515457052</v>
      </c>
      <c r="AB19" s="10">
        <f t="shared" si="15"/>
        <v>0</v>
      </c>
    </row>
    <row r="20" spans="3:28" x14ac:dyDescent="0.25">
      <c r="F20" s="9">
        <f>AVERAGE(F10:F19)</f>
        <v>3.5990000000000002</v>
      </c>
      <c r="G20" s="9">
        <f>F20*46.7672</f>
        <v>168.31515280000002</v>
      </c>
      <c r="J20" s="10">
        <f t="shared" si="4"/>
        <v>0.17037437245322176</v>
      </c>
      <c r="K20" s="2">
        <f t="shared" si="5"/>
        <v>0.16831548655654177</v>
      </c>
      <c r="L20" s="10">
        <f t="shared" si="6"/>
        <v>0.16629369725293403</v>
      </c>
      <c r="R20" s="9">
        <f>AVERAGE(R10:R19)</f>
        <v>5.4580000000000002</v>
      </c>
      <c r="S20" s="9">
        <f>R20*46.7672</f>
        <v>255.25537760000003</v>
      </c>
      <c r="V20" s="10">
        <f t="shared" si="10"/>
        <v>0.25837825086126265</v>
      </c>
      <c r="W20" s="2">
        <f t="shared" si="11"/>
        <v>0.25525588375259933</v>
      </c>
      <c r="X20" s="10">
        <f t="shared" si="12"/>
        <v>0.25218977482815058</v>
      </c>
      <c r="Z20" s="2">
        <f t="shared" si="14"/>
        <v>0.21178568515457055</v>
      </c>
    </row>
    <row r="21" spans="3:28" x14ac:dyDescent="0.25">
      <c r="F21" s="3">
        <f>STDEVA(F10:F19)</f>
        <v>0.29433352208374475</v>
      </c>
      <c r="J21" s="10">
        <f>STDEVA(J10:J19)</f>
        <v>1.39335618552277E-2</v>
      </c>
      <c r="K21" s="2">
        <f t="shared" ref="K21:L21" si="16">STDEVA(K10:K19)</f>
        <v>1.3765181989282059E-2</v>
      </c>
      <c r="L21" s="10">
        <f t="shared" si="16"/>
        <v>1.3599835957983889E-2</v>
      </c>
      <c r="R21" s="3">
        <f>STDEVA(R10:R19)</f>
        <v>0.453597961978569</v>
      </c>
      <c r="V21" s="10">
        <f>STDEVA(V10:V19)</f>
        <v>2.1473039210380379E-2</v>
      </c>
      <c r="W21" s="2">
        <f t="shared" ref="W21:X21" si="17">STDEVA(W10:W19)</f>
        <v>2.1213548672264111E-2</v>
      </c>
      <c r="X21" s="10">
        <f t="shared" si="17"/>
        <v>2.095873358260962E-2</v>
      </c>
      <c r="Z21" s="2">
        <f t="shared" ref="Z21" si="18">STDEVA(Z10:Z19)</f>
        <v>1.2921589428021039E-2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0.16831548655654177</v>
      </c>
      <c r="E41" s="11">
        <f>$K$20</f>
        <v>0.16831548655654177</v>
      </c>
      <c r="F41">
        <f>C41*AVERAGE($K$20,$W$20)</f>
        <v>0.21178568515457055</v>
      </c>
      <c r="G41" s="12">
        <f>(F41-E41)/E41</f>
        <v>0.2582661850514032</v>
      </c>
    </row>
    <row r="42" spans="3:7" x14ac:dyDescent="0.25">
      <c r="C42">
        <v>2</v>
      </c>
      <c r="D42" s="2">
        <f>$W$20</f>
        <v>0.25525588375259933</v>
      </c>
      <c r="E42" s="11">
        <f>SUM(D42,E41)</f>
        <v>0.4235713703091411</v>
      </c>
      <c r="F42">
        <f t="shared" ref="F42:F90" si="19">C42*AVERAGE($K$20,$W$20)</f>
        <v>0.4235713703091411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0.16831548655654177</v>
      </c>
      <c r="E43" s="11">
        <f t="shared" ref="E43:E90" si="22">SUM(D43,E42)</f>
        <v>0.59188685686568288</v>
      </c>
      <c r="F43">
        <f t="shared" si="19"/>
        <v>0.63535705546371168</v>
      </c>
      <c r="G43" s="12">
        <f t="shared" si="20"/>
        <v>7.3443426042983609E-2</v>
      </c>
    </row>
    <row r="44" spans="3:7" x14ac:dyDescent="0.25">
      <c r="C44">
        <v>4</v>
      </c>
      <c r="D44" s="2">
        <f t="shared" ref="D44" si="23">$W$20</f>
        <v>0.25525588375259933</v>
      </c>
      <c r="E44" s="11">
        <f t="shared" si="22"/>
        <v>0.84714274061828221</v>
      </c>
      <c r="F44">
        <f t="shared" si="19"/>
        <v>0.84714274061828221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0.16831548655654177</v>
      </c>
      <c r="E45" s="11">
        <f t="shared" si="22"/>
        <v>1.015458227174824</v>
      </c>
      <c r="F45">
        <f t="shared" si="19"/>
        <v>1.0589284257728528</v>
      </c>
      <c r="G45" s="12">
        <f t="shared" si="20"/>
        <v>4.2808455763828149E-2</v>
      </c>
    </row>
    <row r="46" spans="3:7" x14ac:dyDescent="0.25">
      <c r="C46">
        <v>6</v>
      </c>
      <c r="D46" s="2">
        <f t="shared" ref="D46" si="25">$W$20</f>
        <v>0.25525588375259933</v>
      </c>
      <c r="E46" s="11">
        <f t="shared" si="22"/>
        <v>1.2707141109274234</v>
      </c>
      <c r="F46">
        <f t="shared" si="19"/>
        <v>1.2707141109274234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0.16831548655654177</v>
      </c>
      <c r="E47" s="11">
        <f t="shared" si="22"/>
        <v>1.4390295974839651</v>
      </c>
      <c r="F47">
        <f t="shared" si="19"/>
        <v>1.4824997960819939</v>
      </c>
      <c r="G47" s="12">
        <f t="shared" si="20"/>
        <v>3.0207994800130016E-2</v>
      </c>
    </row>
    <row r="48" spans="3:7" x14ac:dyDescent="0.25">
      <c r="C48">
        <v>8</v>
      </c>
      <c r="D48" s="2">
        <f t="shared" ref="D48" si="27">$W$20</f>
        <v>0.25525588375259933</v>
      </c>
      <c r="E48" s="11">
        <f t="shared" si="22"/>
        <v>1.6942854812365644</v>
      </c>
      <c r="F48">
        <f t="shared" si="19"/>
        <v>1.6942854812365644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0.16831548655654177</v>
      </c>
      <c r="E49" s="11">
        <f t="shared" si="22"/>
        <v>1.8626009677931061</v>
      </c>
      <c r="F49">
        <f t="shared" si="19"/>
        <v>1.9060711663911349</v>
      </c>
      <c r="G49" s="12">
        <f t="shared" si="20"/>
        <v>2.3338438747583314E-2</v>
      </c>
    </row>
    <row r="50" spans="3:7" x14ac:dyDescent="0.25">
      <c r="C50">
        <v>10</v>
      </c>
      <c r="D50" s="2">
        <f t="shared" ref="D50" si="29">$W$20</f>
        <v>0.25525588375259933</v>
      </c>
      <c r="E50" s="11">
        <f t="shared" si="22"/>
        <v>2.1178568515457057</v>
      </c>
      <c r="F50">
        <f t="shared" si="19"/>
        <v>2.1178568515457057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0.16831548655654177</v>
      </c>
      <c r="E51" s="11">
        <f t="shared" si="22"/>
        <v>2.2861723381022476</v>
      </c>
      <c r="F51">
        <f t="shared" si="19"/>
        <v>2.329642536700276</v>
      </c>
      <c r="G51" s="12">
        <f t="shared" si="20"/>
        <v>1.9014401440143831E-2</v>
      </c>
    </row>
    <row r="52" spans="3:7" x14ac:dyDescent="0.25">
      <c r="C52">
        <v>12</v>
      </c>
      <c r="D52" s="2">
        <f t="shared" ref="D52" si="31">$W$20</f>
        <v>0.25525588375259933</v>
      </c>
      <c r="E52" s="11">
        <f t="shared" si="22"/>
        <v>2.5414282218548472</v>
      </c>
      <c r="F52">
        <f t="shared" si="19"/>
        <v>2.5414282218548467</v>
      </c>
      <c r="G52" s="12">
        <f t="shared" si="20"/>
        <v>-1.7474001666903133E-16</v>
      </c>
    </row>
    <row r="53" spans="3:7" x14ac:dyDescent="0.25">
      <c r="C53">
        <v>13</v>
      </c>
      <c r="D53" s="2">
        <f t="shared" ref="D53" si="32">$K$20</f>
        <v>0.16831548655654177</v>
      </c>
      <c r="E53" s="11">
        <f t="shared" si="22"/>
        <v>2.7097437084113891</v>
      </c>
      <c r="F53">
        <f t="shared" si="19"/>
        <v>2.753213907009417</v>
      </c>
      <c r="G53" s="12">
        <f t="shared" si="20"/>
        <v>1.6042180839129137E-2</v>
      </c>
    </row>
    <row r="54" spans="3:7" x14ac:dyDescent="0.25">
      <c r="C54">
        <v>14</v>
      </c>
      <c r="D54" s="2">
        <f t="shared" ref="D54" si="33">$W$20</f>
        <v>0.25525588375259933</v>
      </c>
      <c r="E54" s="11">
        <f t="shared" si="22"/>
        <v>2.9649995921639887</v>
      </c>
      <c r="F54">
        <f t="shared" si="19"/>
        <v>2.9649995921639878</v>
      </c>
      <c r="G54" s="12">
        <f t="shared" si="20"/>
        <v>-2.9955431428976794E-16</v>
      </c>
    </row>
    <row r="55" spans="3:7" x14ac:dyDescent="0.25">
      <c r="C55">
        <v>15</v>
      </c>
      <c r="D55" s="2">
        <f t="shared" ref="D55" si="34">$K$20</f>
        <v>0.16831548655654177</v>
      </c>
      <c r="E55" s="11">
        <f t="shared" si="22"/>
        <v>3.1333150787205306</v>
      </c>
      <c r="F55">
        <f t="shared" si="19"/>
        <v>3.1767852773185581</v>
      </c>
      <c r="G55" s="12">
        <f t="shared" si="20"/>
        <v>1.3873548464132838E-2</v>
      </c>
    </row>
    <row r="56" spans="3:7" x14ac:dyDescent="0.25">
      <c r="C56">
        <v>16</v>
      </c>
      <c r="D56" s="2">
        <f t="shared" ref="D56" si="35">$W$20</f>
        <v>0.25525588375259933</v>
      </c>
      <c r="E56" s="11">
        <f t="shared" si="22"/>
        <v>3.3885709624731302</v>
      </c>
      <c r="F56">
        <f t="shared" si="19"/>
        <v>3.3885709624731288</v>
      </c>
      <c r="G56" s="12">
        <f t="shared" si="20"/>
        <v>-3.9316503750532042E-16</v>
      </c>
    </row>
    <row r="57" spans="3:7" x14ac:dyDescent="0.25">
      <c r="C57">
        <v>17</v>
      </c>
      <c r="D57" s="2">
        <f t="shared" ref="D57" si="36">$K$20</f>
        <v>0.16831548655654177</v>
      </c>
      <c r="E57" s="11">
        <f t="shared" si="22"/>
        <v>3.5568864490296721</v>
      </c>
      <c r="F57">
        <f t="shared" si="19"/>
        <v>3.6003566476276996</v>
      </c>
      <c r="G57" s="12">
        <f t="shared" si="20"/>
        <v>1.2221418710143603E-2</v>
      </c>
    </row>
    <row r="58" spans="3:7" x14ac:dyDescent="0.25">
      <c r="C58">
        <v>18</v>
      </c>
      <c r="D58" s="2">
        <f t="shared" ref="D58" si="37">$W$20</f>
        <v>0.25525588375259933</v>
      </c>
      <c r="E58" s="11">
        <f t="shared" si="22"/>
        <v>3.8121423327822717</v>
      </c>
      <c r="F58">
        <f t="shared" si="19"/>
        <v>3.8121423327822699</v>
      </c>
      <c r="G58" s="12">
        <f t="shared" si="20"/>
        <v>-4.6597337778408345E-16</v>
      </c>
    </row>
    <row r="59" spans="3:7" x14ac:dyDescent="0.25">
      <c r="C59">
        <v>19</v>
      </c>
      <c r="D59" s="2">
        <f t="shared" ref="D59" si="38">$K$20</f>
        <v>0.16831548655654177</v>
      </c>
      <c r="E59" s="11">
        <f t="shared" si="22"/>
        <v>3.9804578193388136</v>
      </c>
      <c r="F59">
        <f t="shared" si="19"/>
        <v>4.0239280179368402</v>
      </c>
      <c r="G59" s="12">
        <f t="shared" si="20"/>
        <v>1.0920904220320903E-2</v>
      </c>
    </row>
    <row r="60" spans="3:7" x14ac:dyDescent="0.25">
      <c r="C60">
        <v>20</v>
      </c>
      <c r="D60" s="2">
        <f t="shared" ref="D60" si="39">$W$20</f>
        <v>0.25525588375259933</v>
      </c>
      <c r="E60" s="11">
        <f t="shared" si="22"/>
        <v>4.2357137030914132</v>
      </c>
      <c r="F60">
        <f t="shared" si="19"/>
        <v>4.2357137030914114</v>
      </c>
      <c r="G60" s="12">
        <f t="shared" si="20"/>
        <v>-4.1937604000567506E-16</v>
      </c>
    </row>
    <row r="61" spans="3:7" x14ac:dyDescent="0.25">
      <c r="C61">
        <v>21</v>
      </c>
      <c r="D61" s="2">
        <f t="shared" ref="D61" si="40">$K$20</f>
        <v>0.16831548655654177</v>
      </c>
      <c r="E61" s="11">
        <f t="shared" si="22"/>
        <v>4.4040291896479546</v>
      </c>
      <c r="F61">
        <f t="shared" si="19"/>
        <v>4.4474993882459817</v>
      </c>
      <c r="G61" s="12">
        <f t="shared" si="20"/>
        <v>9.8705518801300036E-3</v>
      </c>
    </row>
    <row r="62" spans="3:7" x14ac:dyDescent="0.25">
      <c r="C62">
        <v>22</v>
      </c>
      <c r="D62" s="2">
        <f t="shared" ref="D62" si="41">$W$20</f>
        <v>0.25525588375259933</v>
      </c>
      <c r="E62" s="11">
        <f t="shared" si="22"/>
        <v>4.6592850734005538</v>
      </c>
      <c r="F62">
        <f t="shared" si="19"/>
        <v>4.659285073400552</v>
      </c>
      <c r="G62" s="12">
        <f t="shared" si="20"/>
        <v>-3.8125094545970466E-16</v>
      </c>
    </row>
    <row r="63" spans="3:7" x14ac:dyDescent="0.25">
      <c r="C63">
        <v>23</v>
      </c>
      <c r="D63" s="2">
        <f t="shared" ref="D63" si="42">$K$20</f>
        <v>0.16831548655654177</v>
      </c>
      <c r="E63" s="11">
        <f t="shared" si="22"/>
        <v>4.8276005599570952</v>
      </c>
      <c r="F63">
        <f t="shared" si="19"/>
        <v>4.8710707585551223</v>
      </c>
      <c r="G63" s="12">
        <f t="shared" si="20"/>
        <v>9.0045143665351979E-3</v>
      </c>
    </row>
    <row r="64" spans="3:7" x14ac:dyDescent="0.25">
      <c r="C64">
        <v>24</v>
      </c>
      <c r="D64" s="2">
        <f t="shared" ref="D64" si="43">$W$20</f>
        <v>0.25525588375259933</v>
      </c>
      <c r="E64" s="11">
        <f t="shared" si="22"/>
        <v>5.0828564437096944</v>
      </c>
      <c r="F64">
        <f t="shared" si="19"/>
        <v>5.0828564437096935</v>
      </c>
      <c r="G64" s="12">
        <f t="shared" si="20"/>
        <v>-1.7474001666903133E-16</v>
      </c>
    </row>
    <row r="65" spans="3:7" x14ac:dyDescent="0.25">
      <c r="C65">
        <v>25</v>
      </c>
      <c r="D65" s="2">
        <f t="shared" ref="D65" si="44">$K$20</f>
        <v>0.16831548655654177</v>
      </c>
      <c r="E65" s="11">
        <f t="shared" si="22"/>
        <v>5.2511719302662359</v>
      </c>
      <c r="F65">
        <f t="shared" si="19"/>
        <v>5.2946421288642638</v>
      </c>
      <c r="G65" s="12">
        <f t="shared" si="20"/>
        <v>8.2781899307996891E-3</v>
      </c>
    </row>
    <row r="66" spans="3:7" x14ac:dyDescent="0.25">
      <c r="C66">
        <v>26</v>
      </c>
      <c r="D66" s="2">
        <f t="shared" ref="D66" si="45">$W$20</f>
        <v>0.25525588375259933</v>
      </c>
      <c r="E66" s="11">
        <f t="shared" si="22"/>
        <v>5.506427814018835</v>
      </c>
      <c r="F66">
        <f t="shared" si="19"/>
        <v>5.5064278140188341</v>
      </c>
      <c r="G66" s="12">
        <f t="shared" si="20"/>
        <v>-1.6129847692525969E-16</v>
      </c>
    </row>
    <row r="67" spans="3:7" x14ac:dyDescent="0.25">
      <c r="C67">
        <v>27</v>
      </c>
      <c r="D67" s="2">
        <f t="shared" ref="D67" si="46">$K$20</f>
        <v>0.16831548655654177</v>
      </c>
      <c r="E67" s="11">
        <f t="shared" si="22"/>
        <v>5.6747433005753765</v>
      </c>
      <c r="F67">
        <f t="shared" si="19"/>
        <v>5.7182134991734053</v>
      </c>
      <c r="G67" s="12">
        <f t="shared" si="20"/>
        <v>7.6602933904730552E-3</v>
      </c>
    </row>
    <row r="68" spans="3:7" x14ac:dyDescent="0.25">
      <c r="C68">
        <v>28</v>
      </c>
      <c r="D68" s="2">
        <f t="shared" ref="D68" si="47">$W$20</f>
        <v>0.25525588375259933</v>
      </c>
      <c r="E68" s="11">
        <f t="shared" si="22"/>
        <v>5.9299991843279756</v>
      </c>
      <c r="F68">
        <f t="shared" si="19"/>
        <v>5.9299991843279756</v>
      </c>
      <c r="G68" s="12">
        <f t="shared" si="20"/>
        <v>0</v>
      </c>
    </row>
    <row r="69" spans="3:7" x14ac:dyDescent="0.25">
      <c r="C69">
        <v>29</v>
      </c>
      <c r="D69" s="2">
        <f t="shared" ref="D69" si="48">$K$20</f>
        <v>0.16831548655654177</v>
      </c>
      <c r="E69" s="11">
        <f t="shared" si="22"/>
        <v>6.0983146708845171</v>
      </c>
      <c r="F69">
        <f t="shared" si="19"/>
        <v>6.1417848694825459</v>
      </c>
      <c r="G69" s="12">
        <f t="shared" si="20"/>
        <v>7.1282314777180505E-3</v>
      </c>
    </row>
    <row r="70" spans="3:7" x14ac:dyDescent="0.25">
      <c r="C70">
        <v>30</v>
      </c>
      <c r="D70" s="2">
        <f t="shared" ref="D70" si="49">$W$20</f>
        <v>0.25525588375259933</v>
      </c>
      <c r="E70" s="11">
        <f t="shared" si="22"/>
        <v>6.3535705546371162</v>
      </c>
      <c r="F70">
        <f t="shared" si="19"/>
        <v>6.3535705546371162</v>
      </c>
      <c r="G70" s="12">
        <f t="shared" si="20"/>
        <v>0</v>
      </c>
    </row>
    <row r="71" spans="3:7" x14ac:dyDescent="0.25">
      <c r="C71">
        <v>31</v>
      </c>
      <c r="D71" s="2">
        <f t="shared" ref="D71" si="50">$K$20</f>
        <v>0.16831548655654177</v>
      </c>
      <c r="E71" s="11">
        <f t="shared" si="22"/>
        <v>6.5218860411936577</v>
      </c>
      <c r="F71">
        <f t="shared" si="19"/>
        <v>6.5653562397916874</v>
      </c>
      <c r="G71" s="12">
        <f t="shared" si="20"/>
        <v>6.665280307485047E-3</v>
      </c>
    </row>
    <row r="72" spans="3:7" x14ac:dyDescent="0.25">
      <c r="C72">
        <v>32</v>
      </c>
      <c r="D72" s="2">
        <f t="shared" ref="D72" si="51">$W$20</f>
        <v>0.25525588375259933</v>
      </c>
      <c r="E72" s="11">
        <f t="shared" si="22"/>
        <v>6.7771419249462568</v>
      </c>
      <c r="F72">
        <f t="shared" si="19"/>
        <v>6.7771419249462577</v>
      </c>
      <c r="G72" s="12">
        <f t="shared" si="20"/>
        <v>1.3105501250177352E-16</v>
      </c>
    </row>
    <row r="73" spans="3:7" x14ac:dyDescent="0.25">
      <c r="C73">
        <v>33</v>
      </c>
      <c r="D73" s="2">
        <f t="shared" ref="D73" si="52">$K$20</f>
        <v>0.16831548655654177</v>
      </c>
      <c r="E73" s="11">
        <f t="shared" si="22"/>
        <v>6.9454574115027983</v>
      </c>
      <c r="F73">
        <f t="shared" si="19"/>
        <v>6.988927610100828</v>
      </c>
      <c r="G73" s="12">
        <f t="shared" si="20"/>
        <v>6.2587956447671877E-3</v>
      </c>
    </row>
    <row r="74" spans="3:7" x14ac:dyDescent="0.25">
      <c r="C74">
        <v>34</v>
      </c>
      <c r="D74" s="2">
        <f t="shared" ref="D74" si="53">$W$20</f>
        <v>0.25525588375259933</v>
      </c>
      <c r="E74" s="11">
        <f t="shared" si="22"/>
        <v>7.2007132952553974</v>
      </c>
      <c r="F74">
        <f t="shared" si="19"/>
        <v>7.2007132952553992</v>
      </c>
      <c r="G74" s="12">
        <f t="shared" si="20"/>
        <v>2.4669178823863255E-16</v>
      </c>
    </row>
    <row r="75" spans="3:7" x14ac:dyDescent="0.25">
      <c r="C75">
        <v>35</v>
      </c>
      <c r="D75" s="2">
        <f t="shared" ref="D75" si="54">$K$20</f>
        <v>0.16831548655654177</v>
      </c>
      <c r="E75" s="11">
        <f t="shared" si="22"/>
        <v>7.3690287818119389</v>
      </c>
      <c r="F75">
        <f t="shared" si="19"/>
        <v>7.4124989804099695</v>
      </c>
      <c r="G75" s="12">
        <f t="shared" si="20"/>
        <v>5.8990404142975654E-3</v>
      </c>
    </row>
    <row r="76" spans="3:7" x14ac:dyDescent="0.25">
      <c r="C76">
        <v>36</v>
      </c>
      <c r="D76" s="2">
        <f t="shared" ref="D76" si="55">$W$20</f>
        <v>0.25525588375259933</v>
      </c>
      <c r="E76" s="11">
        <f t="shared" si="22"/>
        <v>7.624284665564538</v>
      </c>
      <c r="F76">
        <f t="shared" si="19"/>
        <v>7.6242846655645398</v>
      </c>
      <c r="G76" s="12">
        <f t="shared" si="20"/>
        <v>2.3298668889204187E-16</v>
      </c>
    </row>
    <row r="77" spans="3:7" x14ac:dyDescent="0.25">
      <c r="C77">
        <v>37</v>
      </c>
      <c r="D77" s="2">
        <f t="shared" ref="D77" si="56">$K$20</f>
        <v>0.16831548655654177</v>
      </c>
      <c r="E77" s="11">
        <f t="shared" si="22"/>
        <v>7.7926001521210795</v>
      </c>
      <c r="F77">
        <f t="shared" si="19"/>
        <v>7.8360703507191101</v>
      </c>
      <c r="G77" s="12">
        <f t="shared" si="20"/>
        <v>5.5783945986498957E-3</v>
      </c>
    </row>
    <row r="78" spans="3:7" x14ac:dyDescent="0.25">
      <c r="C78">
        <v>38</v>
      </c>
      <c r="D78" s="2">
        <f t="shared" ref="D78" si="57">$W$20</f>
        <v>0.25525588375259933</v>
      </c>
      <c r="E78" s="11">
        <f t="shared" si="22"/>
        <v>8.0478560358736786</v>
      </c>
      <c r="F78">
        <f t="shared" si="19"/>
        <v>8.0478560358736804</v>
      </c>
      <c r="G78" s="12">
        <f t="shared" si="20"/>
        <v>2.2072423158193442E-16</v>
      </c>
    </row>
    <row r="79" spans="3:7" x14ac:dyDescent="0.25">
      <c r="C79">
        <v>39</v>
      </c>
      <c r="D79" s="2">
        <f t="shared" ref="D79" si="58">$K$20</f>
        <v>0.16831548655654177</v>
      </c>
      <c r="E79" s="11">
        <f t="shared" si="22"/>
        <v>8.216171522430221</v>
      </c>
      <c r="F79">
        <f t="shared" si="19"/>
        <v>8.2596417210282507</v>
      </c>
      <c r="G79" s="12">
        <f t="shared" si="20"/>
        <v>5.2908095308570021E-3</v>
      </c>
    </row>
    <row r="80" spans="3:7" x14ac:dyDescent="0.25">
      <c r="C80">
        <v>40</v>
      </c>
      <c r="D80" s="2">
        <f t="shared" ref="D80" si="59">$W$20</f>
        <v>0.25525588375259933</v>
      </c>
      <c r="E80" s="11">
        <f t="shared" si="22"/>
        <v>8.471427406182821</v>
      </c>
      <c r="F80">
        <f t="shared" si="19"/>
        <v>8.4714274061828228</v>
      </c>
      <c r="G80" s="12">
        <f t="shared" si="20"/>
        <v>2.0968802000283765E-16</v>
      </c>
    </row>
    <row r="81" spans="3:7" x14ac:dyDescent="0.25">
      <c r="C81">
        <v>41</v>
      </c>
      <c r="D81" s="2">
        <f t="shared" ref="D81" si="60">$K$20</f>
        <v>0.16831548655654177</v>
      </c>
      <c r="E81" s="11">
        <f t="shared" si="22"/>
        <v>8.6397428927393634</v>
      </c>
      <c r="F81">
        <f t="shared" si="19"/>
        <v>8.6832130913373931</v>
      </c>
      <c r="G81" s="12">
        <f t="shared" si="20"/>
        <v>5.0314227098772844E-3</v>
      </c>
    </row>
    <row r="82" spans="3:7" x14ac:dyDescent="0.25">
      <c r="C82">
        <v>42</v>
      </c>
      <c r="D82" s="2">
        <f t="shared" ref="D82" si="61">$W$20</f>
        <v>0.25525588375259933</v>
      </c>
      <c r="E82" s="11">
        <f t="shared" si="22"/>
        <v>8.8949987764919634</v>
      </c>
      <c r="F82">
        <f t="shared" si="19"/>
        <v>8.8949987764919634</v>
      </c>
      <c r="G82" s="12">
        <f t="shared" si="20"/>
        <v>0</v>
      </c>
    </row>
    <row r="83" spans="3:7" x14ac:dyDescent="0.25">
      <c r="C83">
        <v>43</v>
      </c>
      <c r="D83" s="2">
        <f t="shared" ref="D83" si="62">$K$20</f>
        <v>0.16831548655654177</v>
      </c>
      <c r="E83" s="11">
        <f t="shared" si="22"/>
        <v>9.0633142630485057</v>
      </c>
      <c r="F83">
        <f t="shared" si="19"/>
        <v>9.1067844616465337</v>
      </c>
      <c r="G83" s="12">
        <f t="shared" si="20"/>
        <v>4.7962806249870048E-3</v>
      </c>
    </row>
    <row r="84" spans="3:7" x14ac:dyDescent="0.25">
      <c r="C84">
        <v>44</v>
      </c>
      <c r="D84" s="2">
        <f t="shared" ref="D84" si="63">$W$20</f>
        <v>0.25525588375259933</v>
      </c>
      <c r="E84" s="11">
        <f t="shared" si="22"/>
        <v>9.3185701468011057</v>
      </c>
      <c r="F84">
        <f t="shared" si="19"/>
        <v>9.318570146801104</v>
      </c>
      <c r="G84" s="12">
        <f t="shared" si="20"/>
        <v>-1.9062547272985235E-16</v>
      </c>
    </row>
    <row r="85" spans="3:7" x14ac:dyDescent="0.25">
      <c r="C85">
        <v>45</v>
      </c>
      <c r="D85" s="2">
        <f t="shared" ref="D85" si="64">$K$20</f>
        <v>0.16831548655654177</v>
      </c>
      <c r="E85" s="11">
        <f t="shared" si="22"/>
        <v>9.4868856333576481</v>
      </c>
      <c r="F85">
        <f t="shared" si="19"/>
        <v>9.5303558319556743</v>
      </c>
      <c r="G85" s="12">
        <f t="shared" si="20"/>
        <v>4.5821358323512272E-3</v>
      </c>
    </row>
    <row r="86" spans="3:7" x14ac:dyDescent="0.25">
      <c r="C86">
        <v>46</v>
      </c>
      <c r="D86" s="2">
        <f t="shared" ref="D86" si="65">$W$20</f>
        <v>0.25525588375259933</v>
      </c>
      <c r="E86" s="11">
        <f t="shared" si="22"/>
        <v>9.7421415171102481</v>
      </c>
      <c r="F86">
        <f t="shared" si="19"/>
        <v>9.7421415171102446</v>
      </c>
      <c r="G86" s="12">
        <f t="shared" si="20"/>
        <v>-3.6467481739623924E-16</v>
      </c>
    </row>
    <row r="87" spans="3:7" x14ac:dyDescent="0.25">
      <c r="C87">
        <v>47</v>
      </c>
      <c r="D87" s="2">
        <f t="shared" ref="D87" si="66">$K$20</f>
        <v>0.16831548655654177</v>
      </c>
      <c r="E87" s="11">
        <f t="shared" si="22"/>
        <v>9.9104570036667905</v>
      </c>
      <c r="F87">
        <f t="shared" si="19"/>
        <v>9.9539272022648166</v>
      </c>
      <c r="G87" s="12">
        <f t="shared" si="20"/>
        <v>4.3862960690856656E-3</v>
      </c>
    </row>
    <row r="88" spans="3:7" x14ac:dyDescent="0.25">
      <c r="C88">
        <v>48</v>
      </c>
      <c r="D88" s="2">
        <f t="shared" ref="D88" si="67">$W$20</f>
        <v>0.25525588375259933</v>
      </c>
      <c r="E88" s="11">
        <f t="shared" si="22"/>
        <v>10.16571288741939</v>
      </c>
      <c r="F88">
        <f t="shared" si="19"/>
        <v>10.165712887419387</v>
      </c>
      <c r="G88" s="12">
        <f t="shared" si="20"/>
        <v>-3.4948003333806256E-16</v>
      </c>
    </row>
    <row r="89" spans="3:7" x14ac:dyDescent="0.25">
      <c r="C89">
        <v>49</v>
      </c>
      <c r="D89" s="2">
        <f t="shared" ref="D89" si="68">$K$20</f>
        <v>0.16831548655654177</v>
      </c>
      <c r="E89" s="11">
        <f t="shared" si="22"/>
        <v>10.334028373975933</v>
      </c>
      <c r="F89">
        <f t="shared" si="19"/>
        <v>10.377498572573957</v>
      </c>
      <c r="G89" s="12">
        <f t="shared" si="20"/>
        <v>4.2065104744143031E-3</v>
      </c>
    </row>
    <row r="90" spans="3:7" x14ac:dyDescent="0.25">
      <c r="C90">
        <v>50</v>
      </c>
      <c r="D90" s="2">
        <f t="shared" ref="D90" si="69">$W$20</f>
        <v>0.25525588375259933</v>
      </c>
      <c r="E90" s="11">
        <f t="shared" si="22"/>
        <v>10.589284257728533</v>
      </c>
      <c r="F90">
        <f t="shared" si="19"/>
        <v>10.589284257728528</v>
      </c>
      <c r="G90" s="12">
        <f t="shared" si="20"/>
        <v>-5.0325124800681001E-16</v>
      </c>
    </row>
  </sheetData>
  <pageMargins left="0.7" right="0.7" top="0.78740157499999996" bottom="0.78740157499999996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0"/>
  <sheetViews>
    <sheetView topLeftCell="C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9.67</v>
      </c>
      <c r="E10" s="3">
        <v>6.39</v>
      </c>
      <c r="F10" s="3">
        <f>D10-E10</f>
        <v>3.2800000000000002</v>
      </c>
      <c r="G10" s="3">
        <f>AVERAGE(F10)</f>
        <v>3.2800000000000002</v>
      </c>
      <c r="H10" s="3">
        <f>G10-$F$20</f>
        <v>-0.24499999999999966</v>
      </c>
      <c r="J10" s="2">
        <f>F10*$C$4/1000</f>
        <v>0.15527311521160528</v>
      </c>
      <c r="K10" s="2">
        <f>F10*$C$5/1000</f>
        <v>0.15339672017378636</v>
      </c>
      <c r="L10" s="2">
        <f>F10*$C$6/1000</f>
        <v>0.1515541336453525</v>
      </c>
      <c r="M10" s="10">
        <f>H10*$C$5/1000</f>
        <v>-1.1457986720298049E-2</v>
      </c>
      <c r="O10" s="4">
        <v>1</v>
      </c>
      <c r="P10" s="3">
        <v>6.38</v>
      </c>
      <c r="Q10" s="3">
        <v>1.47</v>
      </c>
      <c r="R10" s="3">
        <f>P10-Q10</f>
        <v>4.91</v>
      </c>
      <c r="S10" s="3">
        <f>AVERAGE(R10)</f>
        <v>4.91</v>
      </c>
      <c r="T10" s="3">
        <f>S10-$R$20</f>
        <v>-5.200000000000049E-2</v>
      </c>
      <c r="V10" s="2">
        <f>R10*$C$4/1000</f>
        <v>0.23243627917347007</v>
      </c>
      <c r="W10" s="2">
        <f>R10*$C$5/1000</f>
        <v>0.2296274073333204</v>
      </c>
      <c r="X10" s="2">
        <f>R10*$C$6/1000</f>
        <v>0.22686914518252463</v>
      </c>
      <c r="Y10" s="10">
        <f>T10*$C$5/1000</f>
        <v>-2.4318992222673672E-3</v>
      </c>
      <c r="Z10" s="2">
        <f>AVERAGE(W10,K10)</f>
        <v>0.1915120637535534</v>
      </c>
      <c r="AA10" s="2">
        <f>Z10</f>
        <v>0.1915120637535534</v>
      </c>
      <c r="AB10" s="10">
        <f>AA10-$Z$20</f>
        <v>-6.9449429712826749E-3</v>
      </c>
    </row>
    <row r="11" spans="1:28" x14ac:dyDescent="0.25">
      <c r="C11">
        <v>2</v>
      </c>
      <c r="D11" s="3">
        <v>8.8800000000000008</v>
      </c>
      <c r="E11" s="3">
        <v>5.19</v>
      </c>
      <c r="F11" s="3">
        <f t="shared" ref="F11:F19" si="2">D11-E11</f>
        <v>3.6900000000000004</v>
      </c>
      <c r="G11" s="3">
        <f>AVERAGE(F10:F11)</f>
        <v>3.4850000000000003</v>
      </c>
      <c r="H11" s="3">
        <f t="shared" ref="H11:H19" si="3">G11-$F$20</f>
        <v>-3.9999999999999591E-2</v>
      </c>
      <c r="I11" s="3">
        <f>STDEVA(F10:F11)</f>
        <v>0.28991378028648457</v>
      </c>
      <c r="J11" s="2">
        <f t="shared" ref="J11:J20" si="4">F11*$C$4/1000</f>
        <v>0.17468225461305592</v>
      </c>
      <c r="K11" s="2">
        <f t="shared" ref="K11:K20" si="5">F11*$C$5/1000</f>
        <v>0.17257131019550961</v>
      </c>
      <c r="L11" s="2">
        <f t="shared" ref="L11:L20" si="6">F11*$C$6/1000</f>
        <v>0.1704984003510216</v>
      </c>
      <c r="M11" s="10">
        <f t="shared" ref="M11:M19" si="7">H11*$C$5/1000</f>
        <v>-1.8706917094363994E-3</v>
      </c>
      <c r="O11" s="4">
        <v>2</v>
      </c>
      <c r="P11" s="3">
        <v>5.18</v>
      </c>
      <c r="Q11" s="3">
        <v>0</v>
      </c>
      <c r="R11" s="3">
        <f t="shared" ref="R11:R19" si="8">P11-Q11</f>
        <v>5.18</v>
      </c>
      <c r="S11" s="3">
        <f>AVERAGE(R10:R11)</f>
        <v>5.0449999999999999</v>
      </c>
      <c r="T11" s="3">
        <f t="shared" ref="T11:T19" si="9">S11-$R$20</f>
        <v>8.2999999999999297E-2</v>
      </c>
      <c r="U11" s="3">
        <f>STDEVA(R10:R11)</f>
        <v>0.19091883092036754</v>
      </c>
      <c r="V11" s="2">
        <f t="shared" ref="V11:V20" si="10">R11*$C$4/1000</f>
        <v>0.24521790755979123</v>
      </c>
      <c r="W11" s="2">
        <f t="shared" ref="W11:W20" si="11">R11*$C$5/1000</f>
        <v>0.24225457637201619</v>
      </c>
      <c r="X11" s="2">
        <f t="shared" ref="X11:X20" si="12">R11*$C$6/1000</f>
        <v>0.23934463789113594</v>
      </c>
      <c r="Y11" s="10">
        <f t="shared" ref="Y11:Y19" si="13">T11*$C$5/1000</f>
        <v>3.8816852970805357E-3</v>
      </c>
      <c r="Z11" s="2">
        <f t="shared" ref="Z11:Z20" si="14">AVERAGE(W11,K11)</f>
        <v>0.20741294328376292</v>
      </c>
      <c r="AA11" s="2">
        <f>AVERAGE(Z10:Z11)</f>
        <v>0.19946250351865816</v>
      </c>
      <c r="AB11" s="10">
        <f t="shared" ref="AB11:AB19" si="15">AA11-$Z$20</f>
        <v>1.005496793822086E-3</v>
      </c>
    </row>
    <row r="12" spans="1:28" x14ac:dyDescent="0.25">
      <c r="C12">
        <v>3</v>
      </c>
      <c r="D12" s="3">
        <v>10.039999999999999</v>
      </c>
      <c r="E12" s="3">
        <v>6.44</v>
      </c>
      <c r="F12" s="3">
        <f t="shared" si="2"/>
        <v>3.5999999999999988</v>
      </c>
      <c r="G12" s="3">
        <f>AVERAGE(F10:F12)</f>
        <v>3.5233333333333334</v>
      </c>
      <c r="H12" s="3">
        <f t="shared" si="3"/>
        <v>-1.6666666666664831E-3</v>
      </c>
      <c r="I12" s="3">
        <f>STDEVA(F10:F12)</f>
        <v>0.21548395145191959</v>
      </c>
      <c r="J12" s="2">
        <f t="shared" si="4"/>
        <v>0.17042171181761545</v>
      </c>
      <c r="K12" s="2">
        <f t="shared" si="5"/>
        <v>0.16836225384927761</v>
      </c>
      <c r="L12" s="2">
        <f t="shared" si="6"/>
        <v>0.16633990278148439</v>
      </c>
      <c r="M12" s="10">
        <f t="shared" si="7"/>
        <v>-7.7945487893175527E-5</v>
      </c>
      <c r="O12" s="4">
        <v>3</v>
      </c>
      <c r="P12" s="3">
        <v>6.44</v>
      </c>
      <c r="Q12" s="3">
        <v>1.54</v>
      </c>
      <c r="R12" s="3">
        <f t="shared" si="8"/>
        <v>4.9000000000000004</v>
      </c>
      <c r="S12" s="3">
        <f>AVERAGE(R10:R12)</f>
        <v>4.996666666666667</v>
      </c>
      <c r="T12" s="3">
        <f t="shared" si="9"/>
        <v>3.4666666666666401E-2</v>
      </c>
      <c r="U12" s="3">
        <f>STDEVA(R10:R12)</f>
        <v>0.15885003409925108</v>
      </c>
      <c r="V12" s="2">
        <f t="shared" si="10"/>
        <v>0.23196288552953226</v>
      </c>
      <c r="W12" s="2">
        <f t="shared" si="11"/>
        <v>0.2291597344059613</v>
      </c>
      <c r="X12" s="2">
        <f t="shared" si="12"/>
        <v>0.22640708989702052</v>
      </c>
      <c r="Y12" s="10">
        <f t="shared" si="13"/>
        <v>1.6212661481782172E-3</v>
      </c>
      <c r="Z12" s="2">
        <f t="shared" si="14"/>
        <v>0.19876099412761944</v>
      </c>
      <c r="AA12" s="2">
        <f>AVERAGE(Z10:Z12)</f>
        <v>0.19922866705497858</v>
      </c>
      <c r="AB12" s="10">
        <f t="shared" si="15"/>
        <v>7.7166033014250401E-4</v>
      </c>
    </row>
    <row r="13" spans="1:28" x14ac:dyDescent="0.25">
      <c r="C13">
        <v>4</v>
      </c>
      <c r="D13" s="3">
        <v>11.47</v>
      </c>
      <c r="E13" s="3">
        <v>8.2200000000000006</v>
      </c>
      <c r="F13" s="3">
        <f t="shared" si="2"/>
        <v>3.25</v>
      </c>
      <c r="G13" s="3">
        <f>AVERAGE(F10:F13)</f>
        <v>3.4550000000000001</v>
      </c>
      <c r="H13" s="3">
        <f t="shared" si="3"/>
        <v>-6.999999999999984E-2</v>
      </c>
      <c r="I13" s="3">
        <f>STDEVA(F10:F13)</f>
        <v>0.2227853974867591</v>
      </c>
      <c r="J13" s="2">
        <f t="shared" si="4"/>
        <v>0.15385293427979177</v>
      </c>
      <c r="K13" s="2">
        <f t="shared" si="5"/>
        <v>0.15199370139170901</v>
      </c>
      <c r="L13" s="2">
        <f t="shared" si="6"/>
        <v>0.15016796778884012</v>
      </c>
      <c r="M13" s="10">
        <f t="shared" si="7"/>
        <v>-3.2737104915137251E-3</v>
      </c>
      <c r="O13" s="4">
        <v>4</v>
      </c>
      <c r="P13" s="3">
        <v>8.1999999999999993</v>
      </c>
      <c r="Q13" s="3">
        <v>2.84</v>
      </c>
      <c r="R13" s="3">
        <f t="shared" si="8"/>
        <v>5.3599999999999994</v>
      </c>
      <c r="S13" s="3">
        <f>AVERAGE(R10:R13)</f>
        <v>5.0875000000000004</v>
      </c>
      <c r="T13" s="3">
        <f t="shared" si="9"/>
        <v>0.12549999999999972</v>
      </c>
      <c r="U13" s="3">
        <f>STDEVA(R10:R13)</f>
        <v>0.22321514285549673</v>
      </c>
      <c r="V13" s="2">
        <f t="shared" si="10"/>
        <v>0.253738993150672</v>
      </c>
      <c r="W13" s="2">
        <f t="shared" si="11"/>
        <v>0.25067268906448009</v>
      </c>
      <c r="X13" s="2">
        <f t="shared" si="12"/>
        <v>0.24766163303021013</v>
      </c>
      <c r="Y13" s="10">
        <f t="shared" si="13"/>
        <v>5.8692952383567502E-3</v>
      </c>
      <c r="Z13" s="2">
        <f t="shared" si="14"/>
        <v>0.20133319522809456</v>
      </c>
      <c r="AA13" s="2">
        <f>AVERAGE(Z10:Z13)</f>
        <v>0.19975479909825758</v>
      </c>
      <c r="AB13" s="10">
        <f t="shared" si="15"/>
        <v>1.297792373421508E-3</v>
      </c>
    </row>
    <row r="14" spans="1:28" x14ac:dyDescent="0.25">
      <c r="C14">
        <v>5</v>
      </c>
      <c r="D14" s="3">
        <v>10.34</v>
      </c>
      <c r="E14" s="3">
        <v>7.13</v>
      </c>
      <c r="F14" s="3">
        <f t="shared" si="2"/>
        <v>3.21</v>
      </c>
      <c r="G14" s="3">
        <f>AVERAGE(F10:F14)</f>
        <v>3.4060000000000001</v>
      </c>
      <c r="H14" s="3">
        <f t="shared" si="3"/>
        <v>-0.11899999999999977</v>
      </c>
      <c r="I14" s="3">
        <f>STDEVA(F10:F14)</f>
        <v>0.22187834504520698</v>
      </c>
      <c r="J14" s="2">
        <f t="shared" si="4"/>
        <v>0.15195935970404051</v>
      </c>
      <c r="K14" s="2">
        <f t="shared" si="5"/>
        <v>0.1501230096822726</v>
      </c>
      <c r="L14" s="2">
        <f t="shared" si="6"/>
        <v>0.14831974664682362</v>
      </c>
      <c r="M14" s="10">
        <f t="shared" si="7"/>
        <v>-5.5653078355733347E-3</v>
      </c>
      <c r="O14" s="4">
        <v>5</v>
      </c>
      <c r="P14" s="3">
        <v>7.31</v>
      </c>
      <c r="Q14" s="3">
        <v>2.76</v>
      </c>
      <c r="R14" s="3">
        <f t="shared" si="8"/>
        <v>4.55</v>
      </c>
      <c r="S14" s="3">
        <f>AVERAGE(R10:R14)</f>
        <v>4.9800000000000004</v>
      </c>
      <c r="T14" s="3">
        <f t="shared" si="9"/>
        <v>1.7999999999999794E-2</v>
      </c>
      <c r="U14" s="3">
        <f>STDEVA(R10:R14)</f>
        <v>0.30846393630374341</v>
      </c>
      <c r="V14" s="2">
        <f t="shared" si="10"/>
        <v>0.21539410799170849</v>
      </c>
      <c r="W14" s="2">
        <f t="shared" si="11"/>
        <v>0.21279118194839261</v>
      </c>
      <c r="X14" s="2">
        <f t="shared" si="12"/>
        <v>0.21023515490437616</v>
      </c>
      <c r="Y14" s="10">
        <f t="shared" si="13"/>
        <v>8.418112692463787E-4</v>
      </c>
      <c r="Z14" s="2">
        <f t="shared" si="14"/>
        <v>0.18145709581533259</v>
      </c>
      <c r="AA14" s="2">
        <f>AVERAGE(Z10:Z14)</f>
        <v>0.19609525844167258</v>
      </c>
      <c r="AB14" s="10">
        <f t="shared" si="15"/>
        <v>-2.3617482831634895E-3</v>
      </c>
    </row>
    <row r="15" spans="1:28" x14ac:dyDescent="0.25">
      <c r="C15">
        <v>6</v>
      </c>
      <c r="D15" s="3">
        <v>10.18</v>
      </c>
      <c r="E15" s="3">
        <v>6.4</v>
      </c>
      <c r="F15" s="3">
        <f t="shared" si="2"/>
        <v>3.7799999999999994</v>
      </c>
      <c r="G15" s="3">
        <f>AVERAGE(F10:F15)</f>
        <v>3.4683333333333337</v>
      </c>
      <c r="H15" s="3">
        <f t="shared" si="3"/>
        <v>-5.6666666666666199E-2</v>
      </c>
      <c r="I15" s="3">
        <f>STDEVA(F10:F15)</f>
        <v>0.25039302439697986</v>
      </c>
      <c r="J15" s="2">
        <f t="shared" si="4"/>
        <v>0.17894279740849625</v>
      </c>
      <c r="K15" s="2">
        <f t="shared" si="5"/>
        <v>0.17678036654174153</v>
      </c>
      <c r="L15" s="2">
        <f t="shared" si="6"/>
        <v>0.17465689792055863</v>
      </c>
      <c r="M15" s="10">
        <f t="shared" si="7"/>
        <v>-2.6501465883682382E-3</v>
      </c>
      <c r="O15" s="4">
        <v>6</v>
      </c>
      <c r="P15" s="3">
        <v>6.42</v>
      </c>
      <c r="Q15" s="3">
        <v>2.27</v>
      </c>
      <c r="R15" s="3">
        <f t="shared" si="8"/>
        <v>4.1500000000000004</v>
      </c>
      <c r="S15" s="3">
        <f>AVERAGE(R10:R15)</f>
        <v>4.8416666666666677</v>
      </c>
      <c r="T15" s="3">
        <f t="shared" si="9"/>
        <v>-0.12033333333333296</v>
      </c>
      <c r="U15" s="3">
        <f>STDEVA(R10:R15)</f>
        <v>0.4369630037733932</v>
      </c>
      <c r="V15" s="2">
        <f t="shared" si="10"/>
        <v>0.19645836223419572</v>
      </c>
      <c r="W15" s="2">
        <f t="shared" si="11"/>
        <v>0.19408426485402844</v>
      </c>
      <c r="X15" s="2">
        <f t="shared" si="12"/>
        <v>0.19175294348421124</v>
      </c>
      <c r="Y15" s="10">
        <f t="shared" si="13"/>
        <v>-5.6276642258878745E-3</v>
      </c>
      <c r="Z15" s="2">
        <f t="shared" si="14"/>
        <v>0.18543231569788499</v>
      </c>
      <c r="AA15" s="2">
        <f>AVERAGE(Z10:Z15)</f>
        <v>0.19431810131770799</v>
      </c>
      <c r="AB15" s="10">
        <f t="shared" si="15"/>
        <v>-4.1389054071280795E-3</v>
      </c>
    </row>
    <row r="16" spans="1:28" x14ac:dyDescent="0.25">
      <c r="C16">
        <v>7</v>
      </c>
      <c r="D16" s="3">
        <v>11.16</v>
      </c>
      <c r="E16" s="3">
        <v>7.42</v>
      </c>
      <c r="F16" s="3">
        <f t="shared" si="2"/>
        <v>3.74</v>
      </c>
      <c r="G16" s="3">
        <f>AVERAGE(F10:F16)</f>
        <v>3.5071428571428576</v>
      </c>
      <c r="H16" s="3">
        <f t="shared" si="3"/>
        <v>-1.785714285714235E-2</v>
      </c>
      <c r="I16" s="3">
        <f>STDEVA(F10:F16)</f>
        <v>0.25058027893367052</v>
      </c>
      <c r="J16" s="2">
        <f t="shared" si="4"/>
        <v>0.17704922283274505</v>
      </c>
      <c r="K16" s="2">
        <f t="shared" si="5"/>
        <v>0.17490967483230516</v>
      </c>
      <c r="L16" s="2">
        <f t="shared" si="6"/>
        <v>0.17280867677854217</v>
      </c>
      <c r="M16" s="10">
        <f t="shared" si="7"/>
        <v>-8.3513022742694892E-4</v>
      </c>
      <c r="O16" s="4">
        <v>7</v>
      </c>
      <c r="P16" s="3">
        <v>7.43</v>
      </c>
      <c r="Q16" s="3">
        <v>2.62</v>
      </c>
      <c r="R16" s="3">
        <f t="shared" si="8"/>
        <v>4.8099999999999996</v>
      </c>
      <c r="S16" s="3">
        <f>AVERAGE(R10:R16)</f>
        <v>4.8371428571428581</v>
      </c>
      <c r="T16" s="3">
        <f t="shared" si="9"/>
        <v>-0.12485714285714256</v>
      </c>
      <c r="U16" s="3">
        <f>STDEVA(R10:R16)</f>
        <v>0.39907034825597187</v>
      </c>
      <c r="V16" s="2">
        <f t="shared" si="10"/>
        <v>0.22770234273409184</v>
      </c>
      <c r="W16" s="2">
        <f t="shared" si="11"/>
        <v>0.22495067805972932</v>
      </c>
      <c r="X16" s="2">
        <f t="shared" si="12"/>
        <v>0.22224859232748337</v>
      </c>
      <c r="Y16" s="10">
        <f t="shared" si="13"/>
        <v>-5.8392305501693779E-3</v>
      </c>
      <c r="Z16" s="2">
        <f t="shared" si="14"/>
        <v>0.19993017644601724</v>
      </c>
      <c r="AA16" s="2">
        <f>AVERAGE(Z10:Z16)</f>
        <v>0.19511982633603789</v>
      </c>
      <c r="AB16" s="10">
        <f t="shared" si="15"/>
        <v>-3.3371803887981832E-3</v>
      </c>
    </row>
    <row r="17" spans="3:28" x14ac:dyDescent="0.25">
      <c r="C17">
        <v>8</v>
      </c>
      <c r="D17" s="3">
        <v>12.36</v>
      </c>
      <c r="E17" s="3">
        <v>8.66</v>
      </c>
      <c r="F17" s="3">
        <f t="shared" si="2"/>
        <v>3.6999999999999993</v>
      </c>
      <c r="G17" s="3">
        <f>AVERAGE(F10:F17)</f>
        <v>3.5312500000000004</v>
      </c>
      <c r="H17" s="3">
        <f t="shared" si="3"/>
        <v>6.2500000000005329E-3</v>
      </c>
      <c r="I17" s="3">
        <f>STDEVA(F10:F17)</f>
        <v>0.24180496863617748</v>
      </c>
      <c r="J17" s="2">
        <f t="shared" si="4"/>
        <v>0.1751556482569937</v>
      </c>
      <c r="K17" s="2">
        <f t="shared" si="5"/>
        <v>0.17303898312286869</v>
      </c>
      <c r="L17" s="2">
        <f t="shared" si="6"/>
        <v>0.17096045563652565</v>
      </c>
      <c r="M17" s="10">
        <f t="shared" si="7"/>
        <v>2.9229557959946535E-4</v>
      </c>
      <c r="O17" s="4">
        <v>8</v>
      </c>
      <c r="P17" s="3">
        <v>8.67</v>
      </c>
      <c r="Q17" s="3">
        <v>3.02</v>
      </c>
      <c r="R17" s="3">
        <f t="shared" si="8"/>
        <v>5.65</v>
      </c>
      <c r="S17" s="3">
        <f>AVERAGE(R10:R17)</f>
        <v>4.9387500000000006</v>
      </c>
      <c r="T17" s="3">
        <f t="shared" si="9"/>
        <v>-2.3249999999999993E-2</v>
      </c>
      <c r="U17" s="3">
        <f>STDEVA(R10:R17)</f>
        <v>0.46807928205135746</v>
      </c>
      <c r="V17" s="2">
        <f t="shared" si="10"/>
        <v>0.2674674088248688</v>
      </c>
      <c r="W17" s="2">
        <f t="shared" si="11"/>
        <v>0.26423520395789418</v>
      </c>
      <c r="X17" s="2">
        <f t="shared" si="12"/>
        <v>0.2610612363098298</v>
      </c>
      <c r="Y17" s="10">
        <f t="shared" si="13"/>
        <v>-1.087339556109918E-3</v>
      </c>
      <c r="Z17" s="2">
        <f t="shared" si="14"/>
        <v>0.21863709354038144</v>
      </c>
      <c r="AA17" s="2">
        <f>AVERAGE(Z10:Z17)</f>
        <v>0.19805948473658083</v>
      </c>
      <c r="AB17" s="10">
        <f t="shared" si="15"/>
        <v>-3.9752198825523943E-4</v>
      </c>
    </row>
    <row r="18" spans="3:28" x14ac:dyDescent="0.25">
      <c r="C18">
        <v>9</v>
      </c>
      <c r="D18" s="3">
        <v>10.34</v>
      </c>
      <c r="E18" s="3">
        <v>6.95</v>
      </c>
      <c r="F18" s="3">
        <f t="shared" si="2"/>
        <v>3.3899999999999997</v>
      </c>
      <c r="G18" s="3">
        <f>AVERAGE(F10:F18)</f>
        <v>3.5155555555555562</v>
      </c>
      <c r="H18" s="3">
        <f t="shared" si="3"/>
        <v>-9.4444444444437003E-3</v>
      </c>
      <c r="I18" s="3">
        <f>STDEVA(F10:F18)</f>
        <v>0.23103631268217925</v>
      </c>
      <c r="J18" s="2">
        <f t="shared" si="4"/>
        <v>0.16048044529492128</v>
      </c>
      <c r="K18" s="2">
        <f t="shared" si="5"/>
        <v>0.15854112237473647</v>
      </c>
      <c r="L18" s="2">
        <f t="shared" si="6"/>
        <v>0.15663674178589784</v>
      </c>
      <c r="M18" s="10">
        <f t="shared" si="7"/>
        <v>-4.4169109806134184E-4</v>
      </c>
      <c r="O18" s="4">
        <v>9</v>
      </c>
      <c r="P18" s="3">
        <v>6.96</v>
      </c>
      <c r="Q18" s="3">
        <v>2.52</v>
      </c>
      <c r="R18" s="3">
        <f t="shared" si="8"/>
        <v>4.4399999999999995</v>
      </c>
      <c r="S18" s="3">
        <f>AVERAGE(R10:R18)</f>
        <v>4.8833333333333337</v>
      </c>
      <c r="T18" s="3">
        <f t="shared" si="9"/>
        <v>-7.8666666666666885E-2</v>
      </c>
      <c r="U18" s="3">
        <f>STDEVA(R10:R18)</f>
        <v>0.46834816109385974</v>
      </c>
      <c r="V18" s="2">
        <f t="shared" si="10"/>
        <v>0.21018677790839246</v>
      </c>
      <c r="W18" s="2">
        <f t="shared" si="11"/>
        <v>0.20764677974744244</v>
      </c>
      <c r="X18" s="2">
        <f t="shared" si="12"/>
        <v>0.2051525467638308</v>
      </c>
      <c r="Y18" s="10">
        <f t="shared" si="13"/>
        <v>-3.6790270285583003E-3</v>
      </c>
      <c r="Z18" s="2">
        <f t="shared" si="14"/>
        <v>0.18309395106108944</v>
      </c>
      <c r="AA18" s="2">
        <f>AVERAGE(Z10:Z18)</f>
        <v>0.19639664766152623</v>
      </c>
      <c r="AB18" s="10">
        <f t="shared" si="15"/>
        <v>-2.0603590633098412E-3</v>
      </c>
    </row>
    <row r="19" spans="3:28" x14ac:dyDescent="0.25">
      <c r="C19" s="5">
        <v>10</v>
      </c>
      <c r="D19" s="6">
        <v>9.9499999999999993</v>
      </c>
      <c r="E19" s="6">
        <v>6.34</v>
      </c>
      <c r="F19" s="6">
        <f t="shared" si="2"/>
        <v>3.6099999999999994</v>
      </c>
      <c r="G19" s="6">
        <f>AVERAGE(F10:F19)</f>
        <v>3.5249999999999999</v>
      </c>
      <c r="H19" s="6">
        <f t="shared" si="3"/>
        <v>0</v>
      </c>
      <c r="I19" s="6">
        <f>STDEVA(F10:F19)</f>
        <v>0.21986106724222187</v>
      </c>
      <c r="J19" s="7">
        <f t="shared" si="4"/>
        <v>0.17089510546155331</v>
      </c>
      <c r="K19" s="7">
        <f t="shared" si="5"/>
        <v>0.16882992677663677</v>
      </c>
      <c r="L19" s="7">
        <f t="shared" si="6"/>
        <v>0.16680195806698853</v>
      </c>
      <c r="M19" s="10">
        <f t="shared" si="7"/>
        <v>0</v>
      </c>
      <c r="O19" s="8">
        <v>10</v>
      </c>
      <c r="P19" s="6">
        <v>6.34</v>
      </c>
      <c r="Q19" s="6">
        <v>0.67</v>
      </c>
      <c r="R19" s="6">
        <f t="shared" si="8"/>
        <v>5.67</v>
      </c>
      <c r="S19" s="6">
        <f>AVERAGE(R10:R19)</f>
        <v>4.9620000000000006</v>
      </c>
      <c r="T19" s="6">
        <f t="shared" si="9"/>
        <v>0</v>
      </c>
      <c r="U19" s="6">
        <f>STDEVA(R10:R19)</f>
        <v>0.50681576753512925</v>
      </c>
      <c r="V19" s="7">
        <f t="shared" si="10"/>
        <v>0.26841419611274442</v>
      </c>
      <c r="W19" s="7">
        <f t="shared" si="11"/>
        <v>0.26517054981261234</v>
      </c>
      <c r="X19" s="7">
        <f t="shared" si="12"/>
        <v>0.26198534688083802</v>
      </c>
      <c r="Y19" s="10">
        <f t="shared" si="13"/>
        <v>0</v>
      </c>
      <c r="Z19" s="7">
        <f t="shared" si="14"/>
        <v>0.21700023829462456</v>
      </c>
      <c r="AA19" s="2">
        <f>AVERAGE(Z10:Z19)</f>
        <v>0.19845700672483607</v>
      </c>
      <c r="AB19" s="10">
        <f t="shared" si="15"/>
        <v>0</v>
      </c>
    </row>
    <row r="20" spans="3:28" x14ac:dyDescent="0.25">
      <c r="F20" s="9">
        <f>AVERAGE(F10:F19)</f>
        <v>3.5249999999999999</v>
      </c>
      <c r="G20" s="9">
        <f>F20*46.7672</f>
        <v>164.85437999999999</v>
      </c>
      <c r="J20" s="10">
        <f t="shared" si="4"/>
        <v>0.16687125948808187</v>
      </c>
      <c r="K20" s="2">
        <f t="shared" si="5"/>
        <v>0.16485470689408438</v>
      </c>
      <c r="L20" s="10">
        <f t="shared" si="6"/>
        <v>0.1628744881402035</v>
      </c>
      <c r="R20" s="9">
        <f>AVERAGE(R10:R19)</f>
        <v>4.9620000000000006</v>
      </c>
      <c r="S20" s="9">
        <f>R20*46.7672</f>
        <v>232.05884640000005</v>
      </c>
      <c r="V20" s="10">
        <f t="shared" si="10"/>
        <v>0.23489792612194677</v>
      </c>
      <c r="W20" s="2">
        <f t="shared" si="11"/>
        <v>0.23205930655558776</v>
      </c>
      <c r="X20" s="10">
        <f t="shared" si="12"/>
        <v>0.2292718326671461</v>
      </c>
      <c r="Z20" s="2">
        <f t="shared" si="14"/>
        <v>0.19845700672483607</v>
      </c>
    </row>
    <row r="21" spans="3:28" x14ac:dyDescent="0.25">
      <c r="F21" s="3">
        <f>STDEVA(F10:F19)</f>
        <v>0.21986106724222187</v>
      </c>
      <c r="J21" s="10">
        <f>STDEVA(J10:J19)</f>
        <v>1.0408083178185368E-2</v>
      </c>
      <c r="K21" s="2">
        <f t="shared" ref="K21:L21" si="16">STDEVA(K10:K19)</f>
        <v>1.0282306892946683E-2</v>
      </c>
      <c r="L21" s="10">
        <f t="shared" si="16"/>
        <v>1.0158796819584613E-2</v>
      </c>
      <c r="R21" s="3">
        <f>STDEVA(R10:R19)</f>
        <v>0.50681576753512925</v>
      </c>
      <c r="V21" s="10">
        <f>STDEVA(V10:V19)</f>
        <v>2.3992336299859831E-2</v>
      </c>
      <c r="W21" s="2">
        <f t="shared" ref="W21:X21" si="17">STDEVA(W10:W19)</f>
        <v>2.3702401363490548E-2</v>
      </c>
      <c r="X21" s="10">
        <f t="shared" si="17"/>
        <v>2.3417690416643572E-2</v>
      </c>
      <c r="Z21" s="2">
        <f t="shared" ref="Z21" si="18">STDEVA(Z10:Z19)</f>
        <v>1.3269541136403511E-2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0.16485470689408438</v>
      </c>
      <c r="E41" s="11">
        <f>$K$20</f>
        <v>0.16485470689408438</v>
      </c>
      <c r="F41">
        <f>C41*AVERAGE($K$20,$W$20)</f>
        <v>0.19845700672483607</v>
      </c>
      <c r="G41" s="12">
        <f>(F41-E41)/E41</f>
        <v>0.20382978723404271</v>
      </c>
    </row>
    <row r="42" spans="3:7" x14ac:dyDescent="0.25">
      <c r="C42">
        <v>2</v>
      </c>
      <c r="D42" s="2">
        <f>$W$20</f>
        <v>0.23205930655558776</v>
      </c>
      <c r="E42" s="11">
        <f>SUM(D42,E41)</f>
        <v>0.39691401344967214</v>
      </c>
      <c r="F42">
        <f t="shared" ref="F42:F90" si="19">C42*AVERAGE($K$20,$W$20)</f>
        <v>0.39691401344967214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0.16485470689408438</v>
      </c>
      <c r="E43" s="11">
        <f t="shared" ref="E43:E90" si="22">SUM(D43,E42)</f>
        <v>0.56176872034375647</v>
      </c>
      <c r="F43">
        <f t="shared" si="19"/>
        <v>0.59537102017450816</v>
      </c>
      <c r="G43" s="12">
        <f t="shared" si="20"/>
        <v>5.9815184815184858E-2</v>
      </c>
    </row>
    <row r="44" spans="3:7" x14ac:dyDescent="0.25">
      <c r="C44">
        <v>4</v>
      </c>
      <c r="D44" s="2">
        <f t="shared" ref="D44" si="23">$W$20</f>
        <v>0.23205930655558776</v>
      </c>
      <c r="E44" s="11">
        <f t="shared" si="22"/>
        <v>0.79382802689934429</v>
      </c>
      <c r="F44">
        <f t="shared" si="19"/>
        <v>0.79382802689934429</v>
      </c>
      <c r="G44" s="12">
        <f t="shared" si="20"/>
        <v>0</v>
      </c>
    </row>
    <row r="45" spans="3:7" x14ac:dyDescent="0.25">
      <c r="C45">
        <v>5</v>
      </c>
      <c r="D45" s="2">
        <f t="shared" ref="D45" si="24">$K$20</f>
        <v>0.16485470689408438</v>
      </c>
      <c r="E45" s="11">
        <f t="shared" si="22"/>
        <v>0.95868273379342872</v>
      </c>
      <c r="F45">
        <f t="shared" si="19"/>
        <v>0.99228503362418041</v>
      </c>
      <c r="G45" s="12">
        <f t="shared" si="20"/>
        <v>3.5050490267817966E-2</v>
      </c>
    </row>
    <row r="46" spans="3:7" x14ac:dyDescent="0.25">
      <c r="C46">
        <v>6</v>
      </c>
      <c r="D46" s="2">
        <f t="shared" ref="D46" si="25">$W$20</f>
        <v>0.23205930655558776</v>
      </c>
      <c r="E46" s="11">
        <f t="shared" si="22"/>
        <v>1.1907420403490165</v>
      </c>
      <c r="F46">
        <f t="shared" si="19"/>
        <v>1.1907420403490163</v>
      </c>
      <c r="G46" s="12">
        <f t="shared" si="20"/>
        <v>-1.8647582549445231E-16</v>
      </c>
    </row>
    <row r="47" spans="3:7" x14ac:dyDescent="0.25">
      <c r="C47">
        <v>7</v>
      </c>
      <c r="D47" s="2">
        <f t="shared" ref="D47" si="26">$K$20</f>
        <v>0.16485470689408438</v>
      </c>
      <c r="E47" s="11">
        <f t="shared" si="22"/>
        <v>1.355596747243101</v>
      </c>
      <c r="F47">
        <f t="shared" si="19"/>
        <v>1.3891990470738524</v>
      </c>
      <c r="G47" s="12">
        <f t="shared" si="20"/>
        <v>2.4787828606913531E-2</v>
      </c>
    </row>
    <row r="48" spans="3:7" x14ac:dyDescent="0.25">
      <c r="C48">
        <v>8</v>
      </c>
      <c r="D48" s="2">
        <f t="shared" ref="D48" si="27">$W$20</f>
        <v>0.23205930655558776</v>
      </c>
      <c r="E48" s="11">
        <f t="shared" si="22"/>
        <v>1.5876560537986888</v>
      </c>
      <c r="F48">
        <f t="shared" si="19"/>
        <v>1.5876560537986886</v>
      </c>
      <c r="G48" s="12">
        <f t="shared" si="20"/>
        <v>-1.3985686912083924E-16</v>
      </c>
    </row>
    <row r="49" spans="3:7" x14ac:dyDescent="0.25">
      <c r="C49">
        <v>9</v>
      </c>
      <c r="D49" s="2">
        <f t="shared" ref="D49" si="28">$K$20</f>
        <v>0.16485470689408438</v>
      </c>
      <c r="E49" s="11">
        <f t="shared" si="22"/>
        <v>1.7525107606927732</v>
      </c>
      <c r="F49">
        <f t="shared" si="19"/>
        <v>1.7861130605235247</v>
      </c>
      <c r="G49" s="12">
        <f t="shared" si="20"/>
        <v>1.9173805139700465E-2</v>
      </c>
    </row>
    <row r="50" spans="3:7" x14ac:dyDescent="0.25">
      <c r="C50">
        <v>10</v>
      </c>
      <c r="D50" s="2">
        <f t="shared" ref="D50" si="29">$W$20</f>
        <v>0.23205930655558776</v>
      </c>
      <c r="E50" s="11">
        <f t="shared" si="22"/>
        <v>1.984570067248361</v>
      </c>
      <c r="F50">
        <f t="shared" si="19"/>
        <v>1.9845700672483608</v>
      </c>
      <c r="G50" s="12">
        <f t="shared" si="20"/>
        <v>-1.1188549529667138E-16</v>
      </c>
    </row>
    <row r="51" spans="3:7" x14ac:dyDescent="0.25">
      <c r="C51">
        <v>11</v>
      </c>
      <c r="D51" s="2">
        <f t="shared" ref="D51" si="30">$K$20</f>
        <v>0.16485470689408438</v>
      </c>
      <c r="E51" s="11">
        <f t="shared" si="22"/>
        <v>2.1494247741424455</v>
      </c>
      <c r="F51">
        <f t="shared" si="19"/>
        <v>2.183027073973197</v>
      </c>
      <c r="G51" s="12">
        <f t="shared" si="20"/>
        <v>1.5633159268929407E-2</v>
      </c>
    </row>
    <row r="52" spans="3:7" x14ac:dyDescent="0.25">
      <c r="C52">
        <v>12</v>
      </c>
      <c r="D52" s="2">
        <f t="shared" ref="D52" si="31">$W$20</f>
        <v>0.23205930655558776</v>
      </c>
      <c r="E52" s="11">
        <f t="shared" si="22"/>
        <v>2.3814840806980331</v>
      </c>
      <c r="F52">
        <f t="shared" si="19"/>
        <v>2.3814840806980326</v>
      </c>
      <c r="G52" s="12">
        <f t="shared" si="20"/>
        <v>-1.8647582549445231E-16</v>
      </c>
    </row>
    <row r="53" spans="3:7" x14ac:dyDescent="0.25">
      <c r="C53">
        <v>13</v>
      </c>
      <c r="D53" s="2">
        <f t="shared" ref="D53" si="32">$K$20</f>
        <v>0.16485470689408438</v>
      </c>
      <c r="E53" s="11">
        <f t="shared" si="22"/>
        <v>2.5463387875921173</v>
      </c>
      <c r="F53">
        <f t="shared" si="19"/>
        <v>2.5799410874228688</v>
      </c>
      <c r="G53" s="12">
        <f t="shared" si="20"/>
        <v>1.3196319356438292E-2</v>
      </c>
    </row>
    <row r="54" spans="3:7" x14ac:dyDescent="0.25">
      <c r="C54">
        <v>14</v>
      </c>
      <c r="D54" s="2">
        <f t="shared" ref="D54" si="33">$W$20</f>
        <v>0.23205930655558776</v>
      </c>
      <c r="E54" s="11">
        <f t="shared" si="22"/>
        <v>2.7783980941477049</v>
      </c>
      <c r="F54">
        <f t="shared" si="19"/>
        <v>2.7783980941477049</v>
      </c>
      <c r="G54" s="12">
        <f t="shared" si="20"/>
        <v>0</v>
      </c>
    </row>
    <row r="55" spans="3:7" x14ac:dyDescent="0.25">
      <c r="C55">
        <v>15</v>
      </c>
      <c r="D55" s="2">
        <f t="shared" ref="D55" si="34">$K$20</f>
        <v>0.16485470689408438</v>
      </c>
      <c r="E55" s="11">
        <f t="shared" si="22"/>
        <v>2.9432528010417891</v>
      </c>
      <c r="F55">
        <f t="shared" si="19"/>
        <v>2.976855100872541</v>
      </c>
      <c r="G55" s="12">
        <f t="shared" si="20"/>
        <v>1.14167222804844E-2</v>
      </c>
    </row>
    <row r="56" spans="3:7" x14ac:dyDescent="0.25">
      <c r="C56">
        <v>16</v>
      </c>
      <c r="D56" s="2">
        <f t="shared" ref="D56" si="35">$W$20</f>
        <v>0.23205930655558776</v>
      </c>
      <c r="E56" s="11">
        <f t="shared" si="22"/>
        <v>3.1753121075973767</v>
      </c>
      <c r="F56">
        <f t="shared" si="19"/>
        <v>3.1753121075973771</v>
      </c>
      <c r="G56" s="12">
        <f t="shared" si="20"/>
        <v>1.3985686912083926E-16</v>
      </c>
    </row>
    <row r="57" spans="3:7" x14ac:dyDescent="0.25">
      <c r="C57">
        <v>17</v>
      </c>
      <c r="D57" s="2">
        <f t="shared" ref="D57" si="36">$K$20</f>
        <v>0.16485470689408438</v>
      </c>
      <c r="E57" s="11">
        <f t="shared" si="22"/>
        <v>3.3401668144914609</v>
      </c>
      <c r="F57">
        <f t="shared" si="19"/>
        <v>3.3737691143222133</v>
      </c>
      <c r="G57" s="12">
        <f t="shared" si="20"/>
        <v>1.0060066367035114E-2</v>
      </c>
    </row>
    <row r="58" spans="3:7" x14ac:dyDescent="0.25">
      <c r="C58">
        <v>18</v>
      </c>
      <c r="D58" s="2">
        <f t="shared" ref="D58" si="37">$W$20</f>
        <v>0.23205930655558776</v>
      </c>
      <c r="E58" s="11">
        <f t="shared" si="22"/>
        <v>3.5722261210470485</v>
      </c>
      <c r="F58">
        <f t="shared" si="19"/>
        <v>3.5722261210470494</v>
      </c>
      <c r="G58" s="12">
        <f t="shared" si="20"/>
        <v>2.4863443399260318E-16</v>
      </c>
    </row>
    <row r="59" spans="3:7" x14ac:dyDescent="0.25">
      <c r="C59">
        <v>19</v>
      </c>
      <c r="D59" s="2">
        <f t="shared" ref="D59" si="38">$K$20</f>
        <v>0.16485470689408438</v>
      </c>
      <c r="E59" s="11">
        <f t="shared" si="22"/>
        <v>3.7370808279411327</v>
      </c>
      <c r="F59">
        <f t="shared" si="19"/>
        <v>3.7706831277718855</v>
      </c>
      <c r="G59" s="12">
        <f t="shared" si="20"/>
        <v>8.9915903288785154E-3</v>
      </c>
    </row>
    <row r="60" spans="3:7" x14ac:dyDescent="0.25">
      <c r="C60">
        <v>20</v>
      </c>
      <c r="D60" s="2">
        <f t="shared" ref="D60" si="39">$W$20</f>
        <v>0.23205930655558776</v>
      </c>
      <c r="E60" s="11">
        <f t="shared" si="22"/>
        <v>3.9691401344967203</v>
      </c>
      <c r="F60">
        <f t="shared" si="19"/>
        <v>3.9691401344967217</v>
      </c>
      <c r="G60" s="12">
        <f t="shared" si="20"/>
        <v>3.3565648589001428E-16</v>
      </c>
    </row>
    <row r="61" spans="3:7" x14ac:dyDescent="0.25">
      <c r="C61">
        <v>21</v>
      </c>
      <c r="D61" s="2">
        <f t="shared" ref="D61" si="40">$K$20</f>
        <v>0.16485470689408438</v>
      </c>
      <c r="E61" s="11">
        <f t="shared" si="22"/>
        <v>4.1339948413908045</v>
      </c>
      <c r="F61">
        <f t="shared" si="19"/>
        <v>4.1675971412215578</v>
      </c>
      <c r="G61" s="12">
        <f t="shared" si="20"/>
        <v>8.1282877990840417E-3</v>
      </c>
    </row>
    <row r="62" spans="3:7" x14ac:dyDescent="0.25">
      <c r="C62">
        <v>22</v>
      </c>
      <c r="D62" s="2">
        <f t="shared" ref="D62" si="41">$W$20</f>
        <v>0.23205930655558776</v>
      </c>
      <c r="E62" s="11">
        <f t="shared" si="22"/>
        <v>4.3660541479463921</v>
      </c>
      <c r="F62">
        <f t="shared" si="19"/>
        <v>4.3660541479463939</v>
      </c>
      <c r="G62" s="12">
        <f t="shared" si="20"/>
        <v>4.0685634653335069E-16</v>
      </c>
    </row>
    <row r="63" spans="3:7" x14ac:dyDescent="0.25">
      <c r="C63">
        <v>23</v>
      </c>
      <c r="D63" s="2">
        <f t="shared" ref="D63" si="42">$K$20</f>
        <v>0.16485470689408438</v>
      </c>
      <c r="E63" s="11">
        <f t="shared" si="22"/>
        <v>4.5309088548404768</v>
      </c>
      <c r="F63">
        <f t="shared" si="19"/>
        <v>4.56451115467123</v>
      </c>
      <c r="G63" s="12">
        <f t="shared" si="20"/>
        <v>7.4162383105224276E-3</v>
      </c>
    </row>
    <row r="64" spans="3:7" x14ac:dyDescent="0.25">
      <c r="C64">
        <v>24</v>
      </c>
      <c r="D64" s="2">
        <f t="shared" ref="D64" si="43">$W$20</f>
        <v>0.23205930655558776</v>
      </c>
      <c r="E64" s="11">
        <f t="shared" si="22"/>
        <v>4.7629681613960644</v>
      </c>
      <c r="F64">
        <f t="shared" si="19"/>
        <v>4.7629681613960653</v>
      </c>
      <c r="G64" s="12">
        <f t="shared" si="20"/>
        <v>1.8647582549445238E-16</v>
      </c>
    </row>
    <row r="65" spans="3:7" x14ac:dyDescent="0.25">
      <c r="C65">
        <v>25</v>
      </c>
      <c r="D65" s="2">
        <f t="shared" ref="D65" si="44">$K$20</f>
        <v>0.16485470689408438</v>
      </c>
      <c r="E65" s="11">
        <f t="shared" si="22"/>
        <v>4.927822868290149</v>
      </c>
      <c r="F65">
        <f t="shared" si="19"/>
        <v>4.9614251681209014</v>
      </c>
      <c r="G65" s="12">
        <f t="shared" si="20"/>
        <v>6.8188936024828443E-3</v>
      </c>
    </row>
    <row r="66" spans="3:7" x14ac:dyDescent="0.25">
      <c r="C66">
        <v>26</v>
      </c>
      <c r="D66" s="2">
        <f t="shared" ref="D66" si="45">$W$20</f>
        <v>0.23205930655558776</v>
      </c>
      <c r="E66" s="11">
        <f t="shared" si="22"/>
        <v>5.1598821748457366</v>
      </c>
      <c r="F66">
        <f t="shared" si="19"/>
        <v>5.1598821748457375</v>
      </c>
      <c r="G66" s="12">
        <f t="shared" si="20"/>
        <v>1.7213153122564835E-16</v>
      </c>
    </row>
    <row r="67" spans="3:7" x14ac:dyDescent="0.25">
      <c r="C67">
        <v>27</v>
      </c>
      <c r="D67" s="2">
        <f t="shared" ref="D67" si="46">$K$20</f>
        <v>0.16485470689408438</v>
      </c>
      <c r="E67" s="11">
        <f t="shared" si="22"/>
        <v>5.3247368817398213</v>
      </c>
      <c r="F67">
        <f t="shared" si="19"/>
        <v>5.3583391815705737</v>
      </c>
      <c r="G67" s="12">
        <f t="shared" si="20"/>
        <v>6.3106028667792198E-3</v>
      </c>
    </row>
    <row r="68" spans="3:7" x14ac:dyDescent="0.25">
      <c r="C68">
        <v>28</v>
      </c>
      <c r="D68" s="2">
        <f t="shared" ref="D68" si="47">$W$20</f>
        <v>0.23205930655558776</v>
      </c>
      <c r="E68" s="11">
        <f t="shared" si="22"/>
        <v>5.5567961882954089</v>
      </c>
      <c r="F68">
        <f t="shared" si="19"/>
        <v>5.5567961882954098</v>
      </c>
      <c r="G68" s="12">
        <f t="shared" si="20"/>
        <v>1.5983642185238775E-16</v>
      </c>
    </row>
    <row r="69" spans="3:7" x14ac:dyDescent="0.25">
      <c r="C69">
        <v>29</v>
      </c>
      <c r="D69" s="2">
        <f t="shared" ref="D69" si="48">$K$20</f>
        <v>0.16485470689408438</v>
      </c>
      <c r="E69" s="11">
        <f t="shared" si="22"/>
        <v>5.7216508951894935</v>
      </c>
      <c r="F69">
        <f t="shared" si="19"/>
        <v>5.7552531950202459</v>
      </c>
      <c r="G69" s="12">
        <f t="shared" si="20"/>
        <v>5.8728329369070135E-3</v>
      </c>
    </row>
    <row r="70" spans="3:7" x14ac:dyDescent="0.25">
      <c r="C70">
        <v>30</v>
      </c>
      <c r="D70" s="2">
        <f t="shared" ref="D70" si="49">$W$20</f>
        <v>0.23205930655558776</v>
      </c>
      <c r="E70" s="11">
        <f t="shared" si="22"/>
        <v>5.9537102017450811</v>
      </c>
      <c r="F70">
        <f t="shared" si="19"/>
        <v>5.953710201745082</v>
      </c>
      <c r="G70" s="12">
        <f t="shared" si="20"/>
        <v>1.491806603955619E-16</v>
      </c>
    </row>
    <row r="71" spans="3:7" x14ac:dyDescent="0.25">
      <c r="C71">
        <v>31</v>
      </c>
      <c r="D71" s="2">
        <f t="shared" ref="D71" si="50">$K$20</f>
        <v>0.16485470689408438</v>
      </c>
      <c r="E71" s="11">
        <f t="shared" si="22"/>
        <v>6.1185649086391658</v>
      </c>
      <c r="F71">
        <f t="shared" si="19"/>
        <v>6.1521672084699182</v>
      </c>
      <c r="G71" s="12">
        <f t="shared" si="20"/>
        <v>5.4918596652145137E-3</v>
      </c>
    </row>
    <row r="72" spans="3:7" x14ac:dyDescent="0.25">
      <c r="C72">
        <v>32</v>
      </c>
      <c r="D72" s="2">
        <f t="shared" ref="D72" si="51">$W$20</f>
        <v>0.23205930655558776</v>
      </c>
      <c r="E72" s="11">
        <f t="shared" si="22"/>
        <v>6.3506242151947534</v>
      </c>
      <c r="F72">
        <f t="shared" si="19"/>
        <v>6.3506242151947543</v>
      </c>
      <c r="G72" s="12">
        <f t="shared" si="20"/>
        <v>1.3985686912083926E-16</v>
      </c>
    </row>
    <row r="73" spans="3:7" x14ac:dyDescent="0.25">
      <c r="C73">
        <v>33</v>
      </c>
      <c r="D73" s="2">
        <f t="shared" ref="D73" si="52">$K$20</f>
        <v>0.16485470689408438</v>
      </c>
      <c r="E73" s="11">
        <f t="shared" si="22"/>
        <v>6.5154789220888381</v>
      </c>
      <c r="F73">
        <f t="shared" si="19"/>
        <v>6.5490812219195904</v>
      </c>
      <c r="G73" s="12">
        <f t="shared" si="20"/>
        <v>5.1573031288357826E-3</v>
      </c>
    </row>
    <row r="74" spans="3:7" x14ac:dyDescent="0.25">
      <c r="C74">
        <v>34</v>
      </c>
      <c r="D74" s="2">
        <f t="shared" ref="D74" si="53">$W$20</f>
        <v>0.23205930655558776</v>
      </c>
      <c r="E74" s="11">
        <f t="shared" si="22"/>
        <v>6.7475382286444257</v>
      </c>
      <c r="F74">
        <f t="shared" si="19"/>
        <v>6.7475382286444265</v>
      </c>
      <c r="G74" s="12">
        <f t="shared" si="20"/>
        <v>1.3162999446667225E-16</v>
      </c>
    </row>
    <row r="75" spans="3:7" x14ac:dyDescent="0.25">
      <c r="C75">
        <v>35</v>
      </c>
      <c r="D75" s="2">
        <f t="shared" ref="D75" si="54">$K$20</f>
        <v>0.16485470689408438</v>
      </c>
      <c r="E75" s="11">
        <f t="shared" si="22"/>
        <v>6.9123929355385103</v>
      </c>
      <c r="F75">
        <f t="shared" si="19"/>
        <v>6.9459952353692627</v>
      </c>
      <c r="G75" s="12">
        <f t="shared" si="20"/>
        <v>4.8611674920842115E-3</v>
      </c>
    </row>
    <row r="76" spans="3:7" x14ac:dyDescent="0.25">
      <c r="C76">
        <v>36</v>
      </c>
      <c r="D76" s="2">
        <f t="shared" ref="D76" si="55">$W$20</f>
        <v>0.23205930655558776</v>
      </c>
      <c r="E76" s="11">
        <f t="shared" si="22"/>
        <v>7.1444522420940979</v>
      </c>
      <c r="F76">
        <f t="shared" si="19"/>
        <v>7.1444522420940988</v>
      </c>
      <c r="G76" s="12">
        <f t="shared" si="20"/>
        <v>1.2431721699630156E-16</v>
      </c>
    </row>
    <row r="77" spans="3:7" x14ac:dyDescent="0.25">
      <c r="C77">
        <v>37</v>
      </c>
      <c r="D77" s="2">
        <f t="shared" ref="D77" si="56">$K$20</f>
        <v>0.16485470689408438</v>
      </c>
      <c r="E77" s="11">
        <f t="shared" si="22"/>
        <v>7.3093069489881826</v>
      </c>
      <c r="F77">
        <f t="shared" si="19"/>
        <v>7.3429092488189349</v>
      </c>
      <c r="G77" s="12">
        <f t="shared" si="20"/>
        <v>4.5971936963741652E-3</v>
      </c>
    </row>
    <row r="78" spans="3:7" x14ac:dyDescent="0.25">
      <c r="C78">
        <v>38</v>
      </c>
      <c r="D78" s="2">
        <f t="shared" ref="D78" si="57">$W$20</f>
        <v>0.23205930655558776</v>
      </c>
      <c r="E78" s="11">
        <f t="shared" si="22"/>
        <v>7.5413662555437702</v>
      </c>
      <c r="F78">
        <f t="shared" si="19"/>
        <v>7.541366255543771</v>
      </c>
      <c r="G78" s="12">
        <f t="shared" si="20"/>
        <v>1.1777420557544358E-16</v>
      </c>
    </row>
    <row r="79" spans="3:7" x14ac:dyDescent="0.25">
      <c r="C79">
        <v>39</v>
      </c>
      <c r="D79" s="2">
        <f t="shared" ref="D79" si="58">$K$20</f>
        <v>0.16485470689408438</v>
      </c>
      <c r="E79" s="11">
        <f t="shared" si="22"/>
        <v>7.7062209624378548</v>
      </c>
      <c r="F79">
        <f t="shared" si="19"/>
        <v>7.7398232622686072</v>
      </c>
      <c r="G79" s="12">
        <f t="shared" si="20"/>
        <v>4.3604121909479095E-3</v>
      </c>
    </row>
    <row r="80" spans="3:7" x14ac:dyDescent="0.25">
      <c r="C80">
        <v>40</v>
      </c>
      <c r="D80" s="2">
        <f t="shared" ref="D80" si="59">$W$20</f>
        <v>0.23205930655558776</v>
      </c>
      <c r="E80" s="11">
        <f t="shared" si="22"/>
        <v>7.9382802689934424</v>
      </c>
      <c r="F80">
        <f t="shared" si="19"/>
        <v>7.9382802689934433</v>
      </c>
      <c r="G80" s="12">
        <f t="shared" si="20"/>
        <v>1.1188549529667141E-16</v>
      </c>
    </row>
    <row r="81" spans="3:7" x14ac:dyDescent="0.25">
      <c r="C81">
        <v>41</v>
      </c>
      <c r="D81" s="2">
        <f t="shared" ref="D81" si="60">$K$20</f>
        <v>0.16485470689408438</v>
      </c>
      <c r="E81" s="11">
        <f t="shared" si="22"/>
        <v>8.1031349758875262</v>
      </c>
      <c r="F81">
        <f t="shared" si="19"/>
        <v>8.1367372757182785</v>
      </c>
      <c r="G81" s="12">
        <f t="shared" si="20"/>
        <v>4.1468271145356237E-3</v>
      </c>
    </row>
    <row r="82" spans="3:7" x14ac:dyDescent="0.25">
      <c r="C82">
        <v>42</v>
      </c>
      <c r="D82" s="2">
        <f t="shared" ref="D82" si="61">$W$20</f>
        <v>0.23205930655558776</v>
      </c>
      <c r="E82" s="11">
        <f t="shared" si="22"/>
        <v>8.3351942824431138</v>
      </c>
      <c r="F82">
        <f t="shared" si="19"/>
        <v>8.3351942824431156</v>
      </c>
      <c r="G82" s="12">
        <f t="shared" si="20"/>
        <v>2.1311522913651699E-16</v>
      </c>
    </row>
    <row r="83" spans="3:7" x14ac:dyDescent="0.25">
      <c r="C83">
        <v>43</v>
      </c>
      <c r="D83" s="2">
        <f t="shared" ref="D83" si="62">$K$20</f>
        <v>0.16485470689408438</v>
      </c>
      <c r="E83" s="11">
        <f t="shared" si="22"/>
        <v>8.5000489893371984</v>
      </c>
      <c r="F83">
        <f t="shared" si="19"/>
        <v>8.5336512891679508</v>
      </c>
      <c r="G83" s="12">
        <f t="shared" si="20"/>
        <v>3.9531889607818055E-3</v>
      </c>
    </row>
    <row r="84" spans="3:7" x14ac:dyDescent="0.25">
      <c r="C84">
        <v>44</v>
      </c>
      <c r="D84" s="2">
        <f t="shared" ref="D84" si="63">$W$20</f>
        <v>0.23205930655558776</v>
      </c>
      <c r="E84" s="11">
        <f t="shared" si="22"/>
        <v>8.732108295892786</v>
      </c>
      <c r="F84">
        <f t="shared" si="19"/>
        <v>8.7321082958927878</v>
      </c>
      <c r="G84" s="12">
        <f t="shared" si="20"/>
        <v>2.0342817326667529E-16</v>
      </c>
    </row>
    <row r="85" spans="3:7" x14ac:dyDescent="0.25">
      <c r="C85">
        <v>45</v>
      </c>
      <c r="D85" s="2">
        <f t="shared" ref="D85" si="64">$K$20</f>
        <v>0.16485470689408438</v>
      </c>
      <c r="E85" s="11">
        <f t="shared" si="22"/>
        <v>8.8969630027868707</v>
      </c>
      <c r="F85">
        <f t="shared" si="19"/>
        <v>8.930565302617623</v>
      </c>
      <c r="G85" s="12">
        <f t="shared" si="20"/>
        <v>3.7768280951856075E-3</v>
      </c>
    </row>
    <row r="86" spans="3:7" x14ac:dyDescent="0.25">
      <c r="C86">
        <v>46</v>
      </c>
      <c r="D86" s="2">
        <f t="shared" ref="D86" si="65">$W$20</f>
        <v>0.23205930655558776</v>
      </c>
      <c r="E86" s="11">
        <f t="shared" si="22"/>
        <v>9.1290223093424583</v>
      </c>
      <c r="F86">
        <f t="shared" si="19"/>
        <v>9.1290223093424601</v>
      </c>
      <c r="G86" s="12">
        <f t="shared" si="20"/>
        <v>1.9458347008116766E-16</v>
      </c>
    </row>
    <row r="87" spans="3:7" x14ac:dyDescent="0.25">
      <c r="C87">
        <v>47</v>
      </c>
      <c r="D87" s="2">
        <f t="shared" ref="D87" si="66">$K$20</f>
        <v>0.16485470689408438</v>
      </c>
      <c r="E87" s="11">
        <f t="shared" si="22"/>
        <v>9.2938770162365429</v>
      </c>
      <c r="F87">
        <f t="shared" si="19"/>
        <v>9.3274793160672953</v>
      </c>
      <c r="G87" s="12">
        <f t="shared" si="20"/>
        <v>3.6155309320371502E-3</v>
      </c>
    </row>
    <row r="88" spans="3:7" x14ac:dyDescent="0.25">
      <c r="C88">
        <v>48</v>
      </c>
      <c r="D88" s="2">
        <f t="shared" ref="D88" si="67">$W$20</f>
        <v>0.23205930655558776</v>
      </c>
      <c r="E88" s="11">
        <f t="shared" si="22"/>
        <v>9.5259363227921305</v>
      </c>
      <c r="F88">
        <f t="shared" si="19"/>
        <v>9.5259363227921305</v>
      </c>
      <c r="G88" s="12">
        <f t="shared" si="20"/>
        <v>0</v>
      </c>
    </row>
    <row r="89" spans="3:7" x14ac:dyDescent="0.25">
      <c r="C89">
        <v>49</v>
      </c>
      <c r="D89" s="2">
        <f t="shared" ref="D89" si="68">$K$20</f>
        <v>0.16485470689408438</v>
      </c>
      <c r="E89" s="11">
        <f t="shared" si="22"/>
        <v>9.6907910296862152</v>
      </c>
      <c r="F89">
        <f t="shared" si="19"/>
        <v>9.7243933295169676</v>
      </c>
      <c r="G89" s="12">
        <f t="shared" si="20"/>
        <v>3.4674465405163516E-3</v>
      </c>
    </row>
    <row r="90" spans="3:7" x14ac:dyDescent="0.25">
      <c r="C90">
        <v>50</v>
      </c>
      <c r="D90" s="2">
        <f t="shared" ref="D90" si="69">$W$20</f>
        <v>0.23205930655558776</v>
      </c>
      <c r="E90" s="11">
        <f t="shared" si="22"/>
        <v>9.9228503362418028</v>
      </c>
      <c r="F90">
        <f t="shared" si="19"/>
        <v>9.9228503362418028</v>
      </c>
      <c r="G90" s="12">
        <f t="shared" si="20"/>
        <v>0</v>
      </c>
    </row>
  </sheetData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opLeftCell="B1" workbookViewId="0">
      <selection activeCell="Z19" sqref="Z19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3" max="3" width="9.5703125" bestFit="1" customWidth="1"/>
    <col min="6" max="6" width="12.5703125" bestFit="1" customWidth="1"/>
    <col min="7" max="7" width="15.5703125" bestFit="1" customWidth="1"/>
    <col min="8" max="8" width="12" bestFit="1" customWidth="1"/>
  </cols>
  <sheetData>
    <row r="1" spans="1:28" x14ac:dyDescent="0.25">
      <c r="B1" s="13" t="s">
        <v>19</v>
      </c>
    </row>
    <row r="3" spans="1:28" x14ac:dyDescent="0.25">
      <c r="A3" t="s">
        <v>0</v>
      </c>
      <c r="B3" t="s">
        <v>1</v>
      </c>
      <c r="C3" t="s">
        <v>2</v>
      </c>
    </row>
    <row r="4" spans="1:28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8" x14ac:dyDescent="0.25">
      <c r="A5">
        <v>16.5</v>
      </c>
      <c r="B5" s="1">
        <f t="shared" ref="B5:B6" si="0">(PI()*(A5/100)^2)/4</f>
        <v>2.1382464998495533E-2</v>
      </c>
      <c r="C5" s="2">
        <f t="shared" ref="C5:C6" si="1">1/B5</f>
        <v>46.767292735910466</v>
      </c>
    </row>
    <row r="6" spans="1:28" x14ac:dyDescent="0.25">
      <c r="A6">
        <v>16.600000000000001</v>
      </c>
      <c r="B6" s="1">
        <f t="shared" si="0"/>
        <v>2.1642431790580088E-2</v>
      </c>
      <c r="C6" s="2">
        <f t="shared" si="1"/>
        <v>46.205528550412346</v>
      </c>
    </row>
    <row r="8" spans="1:28" x14ac:dyDescent="0.25">
      <c r="D8" t="s">
        <v>3</v>
      </c>
      <c r="P8" t="s">
        <v>4</v>
      </c>
      <c r="Z8" t="s">
        <v>5</v>
      </c>
      <c r="AA8" t="s">
        <v>18</v>
      </c>
      <c r="AB8" t="s">
        <v>11</v>
      </c>
    </row>
    <row r="9" spans="1:28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M9" t="s">
        <v>17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  <c r="Y9" t="s">
        <v>17</v>
      </c>
    </row>
    <row r="10" spans="1:28" x14ac:dyDescent="0.25">
      <c r="C10">
        <v>1</v>
      </c>
      <c r="D10" s="3">
        <v>11.1</v>
      </c>
      <c r="E10" s="3">
        <v>6.66</v>
      </c>
      <c r="F10" s="3">
        <f>D10-E10</f>
        <v>4.4399999999999995</v>
      </c>
      <c r="G10" s="3">
        <f>AVERAGE(F10)</f>
        <v>4.4399999999999995</v>
      </c>
      <c r="H10" s="3">
        <f>G10-$F$20</f>
        <v>-0.32000000000000028</v>
      </c>
      <c r="J10" s="2">
        <f>F10*$C$4/1000</f>
        <v>0.21018677790839246</v>
      </c>
      <c r="K10" s="2">
        <f>F10*$C$5/1000</f>
        <v>0.20764677974744244</v>
      </c>
      <c r="L10" s="2">
        <f>F10*$C$6/1000</f>
        <v>0.2051525467638308</v>
      </c>
      <c r="M10" s="10">
        <f>H10*$C$5/1000</f>
        <v>-1.4965533675491364E-2</v>
      </c>
      <c r="O10" s="4">
        <v>1</v>
      </c>
      <c r="P10" s="3">
        <v>6.67</v>
      </c>
      <c r="Q10" s="3">
        <v>3.49</v>
      </c>
      <c r="R10" s="3">
        <f>P10-Q10</f>
        <v>3.1799999999999997</v>
      </c>
      <c r="S10" s="3">
        <f>AVERAGE(R10)</f>
        <v>3.1799999999999997</v>
      </c>
      <c r="T10" s="3">
        <f>S10-$R$20</f>
        <v>-4.4000000000000483E-2</v>
      </c>
      <c r="V10" s="2">
        <f>R10*$C$4/1000</f>
        <v>0.15053917877222706</v>
      </c>
      <c r="W10" s="2">
        <f>R10*$C$5/1000</f>
        <v>0.14871999090019525</v>
      </c>
      <c r="X10" s="2">
        <f>R10*$C$6/1000</f>
        <v>0.14693358079031124</v>
      </c>
      <c r="Y10" s="10">
        <f>T10*$C$5/1000</f>
        <v>-2.0577608803800831E-3</v>
      </c>
      <c r="Z10" s="2">
        <f>AVERAGE(W10,K10)</f>
        <v>0.17818338532381883</v>
      </c>
      <c r="AA10" s="2">
        <f>Z10</f>
        <v>0.17818338532381883</v>
      </c>
      <c r="AB10" s="10">
        <f>AA10-$Z$20</f>
        <v>-8.5116472779357411E-3</v>
      </c>
    </row>
    <row r="11" spans="1:28" x14ac:dyDescent="0.25">
      <c r="C11">
        <v>2</v>
      </c>
      <c r="D11" s="3">
        <v>11.64</v>
      </c>
      <c r="E11" s="3">
        <v>7.01</v>
      </c>
      <c r="F11" s="3">
        <f t="shared" ref="F11:F19" si="2">D11-E11</f>
        <v>4.6300000000000008</v>
      </c>
      <c r="G11" s="3">
        <f>AVERAGE(F10:F11)</f>
        <v>4.5350000000000001</v>
      </c>
      <c r="H11" s="3">
        <f t="shared" ref="H11:H19" si="3">G11-$F$20</f>
        <v>-0.22499999999999964</v>
      </c>
      <c r="I11" s="3">
        <f>STDEVA(F10:F11)</f>
        <v>0.13435028842544494</v>
      </c>
      <c r="J11" s="2">
        <f t="shared" ref="J11:J20" si="4">F11*$C$4/1000</f>
        <v>0.21918125714321113</v>
      </c>
      <c r="K11" s="2">
        <f t="shared" ref="K11:K20" si="5">F11*$C$5/1000</f>
        <v>0.21653256536726551</v>
      </c>
      <c r="L11" s="2">
        <f t="shared" ref="L11:L20" si="6">F11*$C$6/1000</f>
        <v>0.21393159718840921</v>
      </c>
      <c r="M11" s="10">
        <f t="shared" ref="M11:M19" si="7">H11*$C$5/1000</f>
        <v>-1.0522640865579838E-2</v>
      </c>
      <c r="O11" s="4">
        <v>2</v>
      </c>
      <c r="P11" s="3">
        <v>7</v>
      </c>
      <c r="Q11" s="3">
        <v>3.77</v>
      </c>
      <c r="R11" s="3">
        <f t="shared" ref="R11:R19" si="8">P11-Q11</f>
        <v>3.23</v>
      </c>
      <c r="S11" s="3">
        <f>AVERAGE(R10:R11)</f>
        <v>3.2050000000000001</v>
      </c>
      <c r="T11" s="3">
        <f t="shared" ref="T11:T19" si="9">S11-$R$20</f>
        <v>-1.9000000000000128E-2</v>
      </c>
      <c r="U11" s="3">
        <f>STDEVA(R10:R11)</f>
        <v>3.5355339059327563E-2</v>
      </c>
      <c r="V11" s="2">
        <f t="shared" ref="V11:V20" si="10">R11*$C$4/1000</f>
        <v>0.15290614699191615</v>
      </c>
      <c r="W11" s="2">
        <f t="shared" ref="W11:W20" si="11">R11*$C$5/1000</f>
        <v>0.15105835553699079</v>
      </c>
      <c r="X11" s="2">
        <f t="shared" ref="X11:X20" si="12">R11*$C$6/1000</f>
        <v>0.14924385721783187</v>
      </c>
      <c r="Y11" s="10">
        <f t="shared" ref="Y11:Y19" si="13">T11*$C$5/1000</f>
        <v>-8.8857856198230488E-4</v>
      </c>
      <c r="Z11" s="2">
        <f t="shared" ref="Z11:Z20" si="14">AVERAGE(W11,K11)</f>
        <v>0.18379546045212813</v>
      </c>
      <c r="AA11" s="2">
        <f>AVERAGE(Z10:Z11)</f>
        <v>0.18098942288797348</v>
      </c>
      <c r="AB11" s="10">
        <f t="shared" ref="AB11:AB19" si="15">AA11-$Z$20</f>
        <v>-5.7056097137810902E-3</v>
      </c>
    </row>
    <row r="12" spans="1:28" x14ac:dyDescent="0.25">
      <c r="C12">
        <v>3</v>
      </c>
      <c r="D12" s="3">
        <v>11.07</v>
      </c>
      <c r="E12" s="3">
        <v>6.53</v>
      </c>
      <c r="F12" s="3">
        <f t="shared" si="2"/>
        <v>4.54</v>
      </c>
      <c r="G12" s="3">
        <f>AVERAGE(F10:F12)</f>
        <v>4.5366666666666662</v>
      </c>
      <c r="H12" s="3">
        <f t="shared" si="3"/>
        <v>-0.22333333333333361</v>
      </c>
      <c r="I12" s="3">
        <f>STDEVA(F10:F12)</f>
        <v>9.5043849529222332E-2</v>
      </c>
      <c r="J12" s="2">
        <f t="shared" si="4"/>
        <v>0.21492071434777069</v>
      </c>
      <c r="K12" s="2">
        <f t="shared" si="5"/>
        <v>0.21232350902103353</v>
      </c>
      <c r="L12" s="2">
        <f t="shared" si="6"/>
        <v>0.20977309961887206</v>
      </c>
      <c r="M12" s="10">
        <f t="shared" si="7"/>
        <v>-1.0444695377686683E-2</v>
      </c>
      <c r="O12" s="4">
        <v>3</v>
      </c>
      <c r="P12" s="3">
        <v>6.54</v>
      </c>
      <c r="Q12" s="3">
        <v>2.84</v>
      </c>
      <c r="R12" s="3">
        <f t="shared" si="8"/>
        <v>3.7</v>
      </c>
      <c r="S12" s="3">
        <f>AVERAGE(R10:R12)</f>
        <v>3.3699999999999997</v>
      </c>
      <c r="T12" s="3">
        <f t="shared" si="9"/>
        <v>0.14599999999999946</v>
      </c>
      <c r="U12" s="3">
        <f>STDEVA(R10:R12)</f>
        <v>0.28687976575562124</v>
      </c>
      <c r="V12" s="2">
        <f t="shared" si="10"/>
        <v>0.17515564825699376</v>
      </c>
      <c r="W12" s="2">
        <f t="shared" si="11"/>
        <v>0.17303898312286872</v>
      </c>
      <c r="X12" s="2">
        <f t="shared" si="12"/>
        <v>0.1709604556365257</v>
      </c>
      <c r="Y12" s="10">
        <f t="shared" si="13"/>
        <v>6.828024739442903E-3</v>
      </c>
      <c r="Z12" s="2">
        <f t="shared" si="14"/>
        <v>0.19268124607195114</v>
      </c>
      <c r="AA12" s="2">
        <f>AVERAGE(Z10:Z12)</f>
        <v>0.18488669728263271</v>
      </c>
      <c r="AB12" s="10">
        <f t="shared" si="15"/>
        <v>-1.8083353191218621E-3</v>
      </c>
    </row>
    <row r="13" spans="1:28" x14ac:dyDescent="0.25">
      <c r="C13">
        <v>4</v>
      </c>
      <c r="D13" s="3">
        <v>9.99</v>
      </c>
      <c r="E13" s="3">
        <v>5.34</v>
      </c>
      <c r="F13" s="3">
        <f t="shared" si="2"/>
        <v>4.6500000000000004</v>
      </c>
      <c r="G13" s="3">
        <f>AVERAGE(F10:F13)</f>
        <v>4.5649999999999995</v>
      </c>
      <c r="H13" s="3">
        <f t="shared" si="3"/>
        <v>-0.19500000000000028</v>
      </c>
      <c r="I13" s="3">
        <f>STDEVA(F10:F13)</f>
        <v>9.6090235369330992E-2</v>
      </c>
      <c r="J13" s="2">
        <f t="shared" si="4"/>
        <v>0.22012804443108674</v>
      </c>
      <c r="K13" s="2">
        <f t="shared" si="5"/>
        <v>0.2174679112219837</v>
      </c>
      <c r="L13" s="2">
        <f t="shared" si="6"/>
        <v>0.21485570775941742</v>
      </c>
      <c r="M13" s="10">
        <f t="shared" si="7"/>
        <v>-9.1196220835025547E-3</v>
      </c>
      <c r="O13" s="4">
        <v>4</v>
      </c>
      <c r="P13" s="3">
        <v>5.33</v>
      </c>
      <c r="Q13" s="3">
        <v>1.96</v>
      </c>
      <c r="R13" s="3">
        <f t="shared" si="8"/>
        <v>3.37</v>
      </c>
      <c r="S13" s="3">
        <f>AVERAGE(R10:R13)</f>
        <v>3.37</v>
      </c>
      <c r="T13" s="3">
        <f t="shared" si="9"/>
        <v>0.14599999999999991</v>
      </c>
      <c r="U13" s="3">
        <f>STDEVA(R10:R13)</f>
        <v>0.23423634787681172</v>
      </c>
      <c r="V13" s="2">
        <f t="shared" si="10"/>
        <v>0.15953365800704566</v>
      </c>
      <c r="W13" s="2">
        <f t="shared" si="11"/>
        <v>0.15760577652001828</v>
      </c>
      <c r="X13" s="2">
        <f t="shared" si="12"/>
        <v>0.1557126312148896</v>
      </c>
      <c r="Y13" s="10">
        <f t="shared" si="13"/>
        <v>6.8280247394429238E-3</v>
      </c>
      <c r="Z13" s="2">
        <f t="shared" si="14"/>
        <v>0.187536843871001</v>
      </c>
      <c r="AA13" s="2">
        <f>AVERAGE(Z10:Z13)</f>
        <v>0.18554923392972478</v>
      </c>
      <c r="AB13" s="10">
        <f t="shared" si="15"/>
        <v>-1.1457986720297964E-3</v>
      </c>
    </row>
    <row r="14" spans="1:28" x14ac:dyDescent="0.25">
      <c r="C14">
        <v>5</v>
      </c>
      <c r="D14" s="3">
        <v>11.21</v>
      </c>
      <c r="E14" s="3">
        <v>5.84</v>
      </c>
      <c r="F14" s="3">
        <f t="shared" si="2"/>
        <v>5.370000000000001</v>
      </c>
      <c r="G14" s="3">
        <f>AVERAGE(F10:F14)</f>
        <v>4.726</v>
      </c>
      <c r="H14" s="3">
        <f t="shared" si="3"/>
        <v>-3.3999999999999808E-2</v>
      </c>
      <c r="I14" s="3">
        <f>STDEVA(F10:F14)</f>
        <v>0.36949966170485238</v>
      </c>
      <c r="J14" s="2">
        <f t="shared" si="4"/>
        <v>0.25421238679460989</v>
      </c>
      <c r="K14" s="2">
        <f t="shared" si="5"/>
        <v>0.25114036199183926</v>
      </c>
      <c r="L14" s="2">
        <f t="shared" si="6"/>
        <v>0.24812368831571432</v>
      </c>
      <c r="M14" s="10">
        <f t="shared" si="7"/>
        <v>-1.5900879530209469E-3</v>
      </c>
      <c r="O14" s="4">
        <v>5</v>
      </c>
      <c r="P14" s="3">
        <v>5.85</v>
      </c>
      <c r="Q14" s="3">
        <v>2.73</v>
      </c>
      <c r="R14" s="3">
        <f t="shared" si="8"/>
        <v>3.1199999999999997</v>
      </c>
      <c r="S14" s="3">
        <f>AVERAGE(R10:R14)</f>
        <v>3.3200000000000003</v>
      </c>
      <c r="T14" s="3">
        <f t="shared" si="9"/>
        <v>9.6000000000000085E-2</v>
      </c>
      <c r="U14" s="3">
        <f>STDEVA(R10:R14)</f>
        <v>0.23162469643800959</v>
      </c>
      <c r="V14" s="2">
        <f t="shared" si="10"/>
        <v>0.14769881690860012</v>
      </c>
      <c r="W14" s="2">
        <f t="shared" si="11"/>
        <v>0.14591395333604062</v>
      </c>
      <c r="X14" s="2">
        <f t="shared" si="12"/>
        <v>0.1441612490772865</v>
      </c>
      <c r="Y14" s="10">
        <f t="shared" si="13"/>
        <v>4.4896601026474083E-3</v>
      </c>
      <c r="Z14" s="2">
        <f t="shared" si="14"/>
        <v>0.19852715766393994</v>
      </c>
      <c r="AA14" s="2">
        <f>AVERAGE(Z10:Z14)</f>
        <v>0.18814481867656779</v>
      </c>
      <c r="AB14" s="10">
        <f t="shared" si="15"/>
        <v>1.4497860748132196E-3</v>
      </c>
    </row>
    <row r="15" spans="1:28" x14ac:dyDescent="0.25">
      <c r="C15">
        <v>6</v>
      </c>
      <c r="D15" s="3">
        <v>10.15</v>
      </c>
      <c r="E15" s="3">
        <v>5.13</v>
      </c>
      <c r="F15" s="3">
        <f t="shared" si="2"/>
        <v>5.0200000000000005</v>
      </c>
      <c r="G15" s="3">
        <f>AVERAGE(F10:F15)</f>
        <v>4.7749999999999995</v>
      </c>
      <c r="H15" s="3">
        <f t="shared" si="3"/>
        <v>1.499999999999968E-2</v>
      </c>
      <c r="I15" s="3">
        <f>STDEVA(F10:F15)</f>
        <v>0.3516105800455957</v>
      </c>
      <c r="J15" s="2">
        <f t="shared" si="4"/>
        <v>0.2376436092567861</v>
      </c>
      <c r="K15" s="2">
        <f t="shared" si="5"/>
        <v>0.23477180953427057</v>
      </c>
      <c r="L15" s="2">
        <f t="shared" si="6"/>
        <v>0.23195175332307</v>
      </c>
      <c r="M15" s="10">
        <f t="shared" si="7"/>
        <v>7.0150939103864212E-4</v>
      </c>
      <c r="O15" s="4">
        <v>6</v>
      </c>
      <c r="P15" s="3">
        <v>5.12</v>
      </c>
      <c r="Q15" s="3">
        <v>2.34</v>
      </c>
      <c r="R15" s="3">
        <f t="shared" si="8"/>
        <v>2.7800000000000002</v>
      </c>
      <c r="S15" s="3">
        <f>AVERAGE(R10:R15)</f>
        <v>3.2300000000000004</v>
      </c>
      <c r="T15" s="3">
        <f t="shared" si="9"/>
        <v>6.0000000000002274E-3</v>
      </c>
      <c r="U15" s="3">
        <f>STDEVA(R10:R15)</f>
        <v>0.30252272641902461</v>
      </c>
      <c r="V15" s="2">
        <f t="shared" si="10"/>
        <v>0.13160343301471422</v>
      </c>
      <c r="W15" s="2">
        <f t="shared" si="11"/>
        <v>0.1300130738058311</v>
      </c>
      <c r="X15" s="2">
        <f t="shared" si="12"/>
        <v>0.12845136937014631</v>
      </c>
      <c r="Y15" s="10">
        <f t="shared" si="13"/>
        <v>2.8060375641547343E-4</v>
      </c>
      <c r="Z15" s="2">
        <f t="shared" si="14"/>
        <v>0.18239244167005084</v>
      </c>
      <c r="AA15" s="2">
        <f>AVERAGE(Z10:Z15)</f>
        <v>0.18718608917548163</v>
      </c>
      <c r="AB15" s="10">
        <f t="shared" si="15"/>
        <v>4.9105657372705558E-4</v>
      </c>
    </row>
    <row r="16" spans="1:28" x14ac:dyDescent="0.25">
      <c r="C16">
        <v>7</v>
      </c>
      <c r="D16" s="3">
        <v>12.2</v>
      </c>
      <c r="E16" s="3">
        <v>6.61</v>
      </c>
      <c r="F16" s="3">
        <f t="shared" si="2"/>
        <v>5.589999999999999</v>
      </c>
      <c r="G16" s="3">
        <f>AVERAGE(F10:F16)</f>
        <v>4.8914285714285706</v>
      </c>
      <c r="H16" s="3">
        <f t="shared" si="3"/>
        <v>0.13142857142857078</v>
      </c>
      <c r="I16" s="3">
        <f>STDEVA(F10:F16)</f>
        <v>0.44487558453379483</v>
      </c>
      <c r="J16" s="2">
        <f t="shared" si="4"/>
        <v>0.26462704696124184</v>
      </c>
      <c r="K16" s="2">
        <f t="shared" si="5"/>
        <v>0.26142916639373948</v>
      </c>
      <c r="L16" s="2">
        <f t="shared" si="6"/>
        <v>0.25828890459680498</v>
      </c>
      <c r="M16" s="10">
        <f t="shared" si="7"/>
        <v>6.1465584738624882E-3</v>
      </c>
      <c r="O16" s="4">
        <v>7</v>
      </c>
      <c r="P16" s="3">
        <v>6.65</v>
      </c>
      <c r="Q16" s="3">
        <v>3.33</v>
      </c>
      <c r="R16" s="3">
        <f t="shared" si="8"/>
        <v>3.3200000000000003</v>
      </c>
      <c r="S16" s="3">
        <f>AVERAGE(R10:R16)</f>
        <v>3.2428571428571433</v>
      </c>
      <c r="T16" s="3">
        <f t="shared" si="9"/>
        <v>1.8857142857143128E-2</v>
      </c>
      <c r="U16" s="3">
        <f>STDEVA(R10:R16)</f>
        <v>0.27825134235760579</v>
      </c>
      <c r="V16" s="2">
        <f t="shared" si="10"/>
        <v>0.15716668978735654</v>
      </c>
      <c r="W16" s="2">
        <f t="shared" si="11"/>
        <v>0.15526741188322277</v>
      </c>
      <c r="X16" s="2">
        <f t="shared" si="12"/>
        <v>0.15340235478736899</v>
      </c>
      <c r="Y16" s="10">
        <f t="shared" si="13"/>
        <v>8.818975201628957E-4</v>
      </c>
      <c r="Z16" s="2">
        <f t="shared" si="14"/>
        <v>0.20834828913848114</v>
      </c>
      <c r="AA16" s="2">
        <f>AVERAGE(Z10:Z16)</f>
        <v>0.19020926059876728</v>
      </c>
      <c r="AB16" s="10">
        <f t="shared" si="15"/>
        <v>3.5142279970127033E-3</v>
      </c>
    </row>
    <row r="17" spans="3:28" x14ac:dyDescent="0.25">
      <c r="C17">
        <v>8</v>
      </c>
      <c r="D17" s="3">
        <v>10.82</v>
      </c>
      <c r="E17" s="3">
        <v>7.09</v>
      </c>
      <c r="F17" s="3">
        <f t="shared" si="2"/>
        <v>3.7300000000000004</v>
      </c>
      <c r="G17" s="3">
        <f>AVERAGE(F10:F17)</f>
        <v>4.7462499999999999</v>
      </c>
      <c r="H17" s="3">
        <f t="shared" si="3"/>
        <v>-1.3749999999999929E-2</v>
      </c>
      <c r="I17" s="3">
        <f>STDEVA(F10:F17)</f>
        <v>0.58159724650557276</v>
      </c>
      <c r="J17" s="2">
        <f t="shared" si="4"/>
        <v>0.17657582918880724</v>
      </c>
      <c r="K17" s="2">
        <f t="shared" si="5"/>
        <v>0.17444200190494608</v>
      </c>
      <c r="L17" s="2">
        <f t="shared" si="6"/>
        <v>0.17234662149303806</v>
      </c>
      <c r="M17" s="10">
        <f t="shared" si="7"/>
        <v>-6.430502751187656E-4</v>
      </c>
      <c r="O17" s="4">
        <v>8</v>
      </c>
      <c r="P17" s="3">
        <v>7.08</v>
      </c>
      <c r="Q17" s="3">
        <v>3.59</v>
      </c>
      <c r="R17" s="3">
        <f t="shared" si="8"/>
        <v>3.49</v>
      </c>
      <c r="S17" s="3">
        <f>AVERAGE(R10:R17)</f>
        <v>3.2737500000000006</v>
      </c>
      <c r="T17" s="3">
        <f t="shared" si="9"/>
        <v>4.9750000000000405E-2</v>
      </c>
      <c r="U17" s="3">
        <f>STDEVA(R10:R17)</f>
        <v>0.27202612794677333</v>
      </c>
      <c r="V17" s="2">
        <f t="shared" si="10"/>
        <v>0.1652143817342995</v>
      </c>
      <c r="W17" s="2">
        <f t="shared" si="11"/>
        <v>0.16321785164832753</v>
      </c>
      <c r="X17" s="2">
        <f t="shared" si="12"/>
        <v>0.1612572946409391</v>
      </c>
      <c r="Y17" s="10">
        <f t="shared" si="13"/>
        <v>2.3266728136115645E-3</v>
      </c>
      <c r="Z17" s="2">
        <f t="shared" si="14"/>
        <v>0.1688299267766368</v>
      </c>
      <c r="AA17" s="2">
        <f>AVERAGE(Z10:Z17)</f>
        <v>0.18753684387100097</v>
      </c>
      <c r="AB17" s="10">
        <f t="shared" si="15"/>
        <v>8.4181126924640082E-4</v>
      </c>
    </row>
    <row r="18" spans="3:28" x14ac:dyDescent="0.25">
      <c r="C18">
        <v>9</v>
      </c>
      <c r="D18" s="3">
        <v>10.97</v>
      </c>
      <c r="E18" s="3">
        <v>5.86</v>
      </c>
      <c r="F18" s="3">
        <f t="shared" si="2"/>
        <v>5.1100000000000003</v>
      </c>
      <c r="G18" s="3">
        <f>AVERAGE(F10:F18)</f>
        <v>4.7866666666666662</v>
      </c>
      <c r="H18" s="3">
        <f t="shared" si="3"/>
        <v>2.6666666666666394E-2</v>
      </c>
      <c r="I18" s="3">
        <f>STDEVA(F10:F18)</f>
        <v>0.55738227456567302</v>
      </c>
      <c r="J18" s="2">
        <f t="shared" si="4"/>
        <v>0.24190415205222648</v>
      </c>
      <c r="K18" s="2">
        <f t="shared" si="5"/>
        <v>0.23898086588050252</v>
      </c>
      <c r="L18" s="2">
        <f t="shared" si="6"/>
        <v>0.23611025089260709</v>
      </c>
      <c r="M18" s="10">
        <f t="shared" si="7"/>
        <v>1.2471278062909331E-3</v>
      </c>
      <c r="O18" s="4">
        <v>9</v>
      </c>
      <c r="P18" s="3">
        <v>5.85</v>
      </c>
      <c r="Q18" s="3">
        <v>2.76</v>
      </c>
      <c r="R18" s="3">
        <f t="shared" si="8"/>
        <v>3.09</v>
      </c>
      <c r="S18" s="3">
        <f>AVERAGE(R10:R18)</f>
        <v>3.2533333333333339</v>
      </c>
      <c r="T18" s="3">
        <f t="shared" si="9"/>
        <v>2.9333333333333655E-2</v>
      </c>
      <c r="U18" s="3">
        <f>STDEVA(R10:R18)</f>
        <v>0.26172504656604806</v>
      </c>
      <c r="V18" s="2">
        <f t="shared" si="10"/>
        <v>0.14627863597678667</v>
      </c>
      <c r="W18" s="2">
        <f t="shared" si="11"/>
        <v>0.14451093455396333</v>
      </c>
      <c r="X18" s="2">
        <f t="shared" si="12"/>
        <v>0.14277508322077415</v>
      </c>
      <c r="Y18" s="10">
        <f t="shared" si="13"/>
        <v>1.3718405869200553E-3</v>
      </c>
      <c r="Z18" s="2">
        <f t="shared" si="14"/>
        <v>0.19174590021723292</v>
      </c>
      <c r="AA18" s="2">
        <f>AVERAGE(Z10:Z18)</f>
        <v>0.18800451679836008</v>
      </c>
      <c r="AB18" s="10">
        <f t="shared" si="15"/>
        <v>1.3094841966055093E-3</v>
      </c>
    </row>
    <row r="19" spans="3:28" x14ac:dyDescent="0.25">
      <c r="C19" s="5">
        <v>10</v>
      </c>
      <c r="D19" s="6">
        <v>10.11</v>
      </c>
      <c r="E19" s="6">
        <v>5.59</v>
      </c>
      <c r="F19" s="6">
        <f t="shared" si="2"/>
        <v>4.5199999999999996</v>
      </c>
      <c r="G19" s="6">
        <f>AVERAGE(F10:F19)</f>
        <v>4.76</v>
      </c>
      <c r="H19" s="6">
        <f t="shared" si="3"/>
        <v>0</v>
      </c>
      <c r="I19" s="6">
        <f>STDEVA(F10:F19)</f>
        <v>0.5322280213091708</v>
      </c>
      <c r="J19" s="7">
        <f t="shared" si="4"/>
        <v>0.21397392705989504</v>
      </c>
      <c r="K19" s="7">
        <f t="shared" si="5"/>
        <v>0.21138816316631528</v>
      </c>
      <c r="L19" s="7">
        <f t="shared" si="6"/>
        <v>0.20884898904786381</v>
      </c>
      <c r="M19" s="10">
        <f t="shared" si="7"/>
        <v>0</v>
      </c>
      <c r="O19" s="8">
        <v>10</v>
      </c>
      <c r="P19" s="6">
        <v>5.59</v>
      </c>
      <c r="Q19" s="6">
        <v>2.63</v>
      </c>
      <c r="R19" s="6">
        <f t="shared" si="8"/>
        <v>2.96</v>
      </c>
      <c r="S19" s="6">
        <f>AVERAGE(R10:R19)</f>
        <v>3.2240000000000002</v>
      </c>
      <c r="T19" s="6">
        <f t="shared" si="9"/>
        <v>0</v>
      </c>
      <c r="U19" s="6">
        <f>STDEVA(R10:R19)</f>
        <v>0.26361588217202192</v>
      </c>
      <c r="V19" s="7">
        <f t="shared" si="10"/>
        <v>0.14012451860559499</v>
      </c>
      <c r="W19" s="7">
        <f t="shared" si="11"/>
        <v>0.13843118649829497</v>
      </c>
      <c r="X19" s="7">
        <f t="shared" si="12"/>
        <v>0.13676836450922053</v>
      </c>
      <c r="Y19" s="10">
        <f t="shared" si="13"/>
        <v>0</v>
      </c>
      <c r="Z19" s="7">
        <f t="shared" si="14"/>
        <v>0.17490967483230513</v>
      </c>
      <c r="AA19" s="2">
        <f>AVERAGE(Z10:Z19)</f>
        <v>0.1866950326017546</v>
      </c>
      <c r="AB19" s="10">
        <f t="shared" si="15"/>
        <v>0</v>
      </c>
    </row>
    <row r="20" spans="3:28" x14ac:dyDescent="0.25">
      <c r="F20" s="9">
        <f>AVERAGE(F10:F19)</f>
        <v>4.76</v>
      </c>
      <c r="G20" s="9">
        <f>F20*46.7672</f>
        <v>222.61187200000001</v>
      </c>
      <c r="J20" s="10">
        <f t="shared" si="4"/>
        <v>0.22533537451440272</v>
      </c>
      <c r="K20" s="2">
        <f t="shared" si="5"/>
        <v>0.22261231342293381</v>
      </c>
      <c r="L20" s="10">
        <f t="shared" si="6"/>
        <v>0.21993831589996277</v>
      </c>
      <c r="R20" s="9">
        <f>AVERAGE(R10:R19)</f>
        <v>3.2240000000000002</v>
      </c>
      <c r="S20" s="9">
        <f>R20*46.7672</f>
        <v>150.77745280000002</v>
      </c>
      <c r="V20" s="10">
        <f t="shared" si="10"/>
        <v>0.15262211080555346</v>
      </c>
      <c r="W20" s="2">
        <f t="shared" si="11"/>
        <v>0.15077775178057537</v>
      </c>
      <c r="X20" s="10">
        <f t="shared" si="12"/>
        <v>0.14896662404652941</v>
      </c>
      <c r="Z20" s="2">
        <f t="shared" si="14"/>
        <v>0.18669503260175457</v>
      </c>
    </row>
    <row r="21" spans="3:28" x14ac:dyDescent="0.25">
      <c r="F21" s="3">
        <f>STDEVA(F10:F19)</f>
        <v>0.5322280213091708</v>
      </c>
      <c r="J21" s="10">
        <f>STDEVA(J10:J19)</f>
        <v>2.5195336241335516E-2</v>
      </c>
      <c r="K21" s="2">
        <f t="shared" ref="K21:L21" si="16">STDEVA(K10:K19)</f>
        <v>2.489086367481989E-2</v>
      </c>
      <c r="L21" s="10">
        <f t="shared" si="16"/>
        <v>2.4591877033929881E-2</v>
      </c>
      <c r="R21" s="3">
        <f>STDEVA(R10:R19)</f>
        <v>0.26361588217202192</v>
      </c>
      <c r="V21" s="10">
        <f>STDEVA(V10:V19)</f>
        <v>1.2479408306129673E-2</v>
      </c>
      <c r="W21" s="2">
        <f t="shared" ref="W21:X21" si="17">STDEVA(W10:W19)</f>
        <v>1.2328601131374231E-2</v>
      </c>
      <c r="X21" s="10">
        <f t="shared" si="17"/>
        <v>1.2180511170041507E-2</v>
      </c>
      <c r="Z21" s="2">
        <f t="shared" ref="Z21" si="18">STDEVA(Z10:Z19)</f>
        <v>1.1682569991146861E-2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0.22261231342293381</v>
      </c>
      <c r="E41" s="11">
        <f>$K$20</f>
        <v>0.22261231342293381</v>
      </c>
      <c r="F41">
        <f>C41*AVERAGE($K$20,$W$20)</f>
        <v>0.18669503260175457</v>
      </c>
      <c r="G41" s="12">
        <f>(F41-E41)/E41</f>
        <v>-0.16134453781512603</v>
      </c>
    </row>
    <row r="42" spans="3:7" x14ac:dyDescent="0.25">
      <c r="C42">
        <v>2</v>
      </c>
      <c r="D42" s="2">
        <f>$W$20</f>
        <v>0.15077775178057537</v>
      </c>
      <c r="E42" s="11">
        <f>SUM(D42,E41)</f>
        <v>0.37339006520350915</v>
      </c>
      <c r="F42">
        <f t="shared" ref="F42:F90" si="19">C42*AVERAGE($K$20,$W$20)</f>
        <v>0.37339006520350915</v>
      </c>
      <c r="G42" s="12">
        <f t="shared" ref="G42:G90" si="20">(F42-E42)/E42</f>
        <v>0</v>
      </c>
    </row>
    <row r="43" spans="3:7" x14ac:dyDescent="0.25">
      <c r="C43">
        <v>3</v>
      </c>
      <c r="D43" s="2">
        <f t="shared" ref="D43" si="21">$K$20</f>
        <v>0.22261231342293381</v>
      </c>
      <c r="E43" s="11">
        <f t="shared" ref="E43:E90" si="22">SUM(D43,E42)</f>
        <v>0.59600237862644301</v>
      </c>
      <c r="F43">
        <f t="shared" si="19"/>
        <v>0.56008509780526372</v>
      </c>
      <c r="G43" s="12">
        <f t="shared" si="20"/>
        <v>-6.0263653483992548E-2</v>
      </c>
    </row>
    <row r="44" spans="3:7" x14ac:dyDescent="0.25">
      <c r="C44">
        <v>4</v>
      </c>
      <c r="D44" s="2">
        <f t="shared" ref="D44" si="23">$W$20</f>
        <v>0.15077775178057537</v>
      </c>
      <c r="E44" s="11">
        <f t="shared" si="22"/>
        <v>0.74678013040701841</v>
      </c>
      <c r="F44">
        <f t="shared" si="19"/>
        <v>0.74678013040701829</v>
      </c>
      <c r="G44" s="12">
        <f t="shared" si="20"/>
        <v>-1.4866799201259551E-16</v>
      </c>
    </row>
    <row r="45" spans="3:7" x14ac:dyDescent="0.25">
      <c r="C45">
        <v>5</v>
      </c>
      <c r="D45" s="2">
        <f t="shared" ref="D45" si="24">$K$20</f>
        <v>0.22261231342293381</v>
      </c>
      <c r="E45" s="11">
        <f t="shared" si="22"/>
        <v>0.96939244382995216</v>
      </c>
      <c r="F45">
        <f t="shared" si="19"/>
        <v>0.93347516300877287</v>
      </c>
      <c r="G45" s="12">
        <f t="shared" si="20"/>
        <v>-3.7051331532226991E-2</v>
      </c>
    </row>
    <row r="46" spans="3:7" x14ac:dyDescent="0.25">
      <c r="C46">
        <v>6</v>
      </c>
      <c r="D46" s="2">
        <f t="shared" ref="D46" si="25">$W$20</f>
        <v>0.15077775178057537</v>
      </c>
      <c r="E46" s="11">
        <f t="shared" si="22"/>
        <v>1.1201701956105274</v>
      </c>
      <c r="F46">
        <f t="shared" si="19"/>
        <v>1.1201701956105274</v>
      </c>
      <c r="G46" s="12">
        <f t="shared" si="20"/>
        <v>0</v>
      </c>
    </row>
    <row r="47" spans="3:7" x14ac:dyDescent="0.25">
      <c r="C47">
        <v>7</v>
      </c>
      <c r="D47" s="2">
        <f t="shared" ref="D47" si="26">$K$20</f>
        <v>0.22261231342293381</v>
      </c>
      <c r="E47" s="11">
        <f t="shared" si="22"/>
        <v>1.3427825090334613</v>
      </c>
      <c r="F47">
        <f t="shared" si="19"/>
        <v>1.3068652282122821</v>
      </c>
      <c r="G47" s="12">
        <f t="shared" si="20"/>
        <v>-2.6748397882418454E-2</v>
      </c>
    </row>
    <row r="48" spans="3:7" x14ac:dyDescent="0.25">
      <c r="C48">
        <v>8</v>
      </c>
      <c r="D48" s="2">
        <f t="shared" ref="D48" si="27">$W$20</f>
        <v>0.15077775178057537</v>
      </c>
      <c r="E48" s="11">
        <f t="shared" si="22"/>
        <v>1.4935602608140366</v>
      </c>
      <c r="F48">
        <f t="shared" si="19"/>
        <v>1.4935602608140366</v>
      </c>
      <c r="G48" s="12">
        <f t="shared" si="20"/>
        <v>0</v>
      </c>
    </row>
    <row r="49" spans="3:7" x14ac:dyDescent="0.25">
      <c r="C49">
        <v>9</v>
      </c>
      <c r="D49" s="2">
        <f t="shared" ref="D49" si="28">$K$20</f>
        <v>0.22261231342293381</v>
      </c>
      <c r="E49" s="11">
        <f t="shared" si="22"/>
        <v>1.7161725742369704</v>
      </c>
      <c r="F49">
        <f t="shared" si="19"/>
        <v>1.6802552934157911</v>
      </c>
      <c r="G49" s="12">
        <f t="shared" si="20"/>
        <v>-2.0928711576193686E-2</v>
      </c>
    </row>
    <row r="50" spans="3:7" x14ac:dyDescent="0.25">
      <c r="C50">
        <v>10</v>
      </c>
      <c r="D50" s="2">
        <f t="shared" ref="D50" si="29">$W$20</f>
        <v>0.15077775178057537</v>
      </c>
      <c r="E50" s="11">
        <f t="shared" si="22"/>
        <v>1.8669503260175457</v>
      </c>
      <c r="F50">
        <f t="shared" si="19"/>
        <v>1.8669503260175457</v>
      </c>
      <c r="G50" s="12">
        <f t="shared" si="20"/>
        <v>0</v>
      </c>
    </row>
    <row r="51" spans="3:7" x14ac:dyDescent="0.25">
      <c r="C51">
        <v>11</v>
      </c>
      <c r="D51" s="2">
        <f t="shared" ref="D51" si="30">$K$20</f>
        <v>0.22261231342293381</v>
      </c>
      <c r="E51" s="11">
        <f t="shared" si="22"/>
        <v>2.0895626394404796</v>
      </c>
      <c r="F51">
        <f t="shared" si="19"/>
        <v>2.0536453586193004</v>
      </c>
      <c r="G51" s="12">
        <f t="shared" si="20"/>
        <v>-1.7188898836168278E-2</v>
      </c>
    </row>
    <row r="52" spans="3:7" x14ac:dyDescent="0.25">
      <c r="C52">
        <v>12</v>
      </c>
      <c r="D52" s="2">
        <f t="shared" ref="D52" si="31">$W$20</f>
        <v>0.15077775178057537</v>
      </c>
      <c r="E52" s="11">
        <f t="shared" si="22"/>
        <v>2.2403403912210549</v>
      </c>
      <c r="F52">
        <f t="shared" si="19"/>
        <v>2.2403403912210549</v>
      </c>
      <c r="G52" s="12">
        <f t="shared" si="20"/>
        <v>0</v>
      </c>
    </row>
    <row r="53" spans="3:7" x14ac:dyDescent="0.25">
      <c r="C53">
        <v>13</v>
      </c>
      <c r="D53" s="2">
        <f t="shared" ref="D53" si="32">$K$20</f>
        <v>0.22261231342293381</v>
      </c>
      <c r="E53" s="11">
        <f t="shared" si="22"/>
        <v>2.4629527046439885</v>
      </c>
      <c r="F53">
        <f t="shared" si="19"/>
        <v>2.4270354238228093</v>
      </c>
      <c r="G53" s="12">
        <f t="shared" si="20"/>
        <v>-1.4583016861613222E-2</v>
      </c>
    </row>
    <row r="54" spans="3:7" x14ac:dyDescent="0.25">
      <c r="C54">
        <v>14</v>
      </c>
      <c r="D54" s="2">
        <f t="shared" ref="D54" si="33">$W$20</f>
        <v>0.15077775178057537</v>
      </c>
      <c r="E54" s="11">
        <f t="shared" si="22"/>
        <v>2.6137304564245638</v>
      </c>
      <c r="F54">
        <f t="shared" si="19"/>
        <v>2.6137304564245643</v>
      </c>
      <c r="G54" s="12">
        <f t="shared" si="20"/>
        <v>1.699062765858235E-16</v>
      </c>
    </row>
    <row r="55" spans="3:7" x14ac:dyDescent="0.25">
      <c r="C55">
        <v>15</v>
      </c>
      <c r="D55" s="2">
        <f t="shared" ref="D55" si="34">$K$20</f>
        <v>0.22261231342293381</v>
      </c>
      <c r="E55" s="11">
        <f t="shared" si="22"/>
        <v>2.8363427698474974</v>
      </c>
      <c r="F55">
        <f t="shared" si="19"/>
        <v>2.8004254890263187</v>
      </c>
      <c r="G55" s="12">
        <f t="shared" si="20"/>
        <v>-1.2663237039968165E-2</v>
      </c>
    </row>
    <row r="56" spans="3:7" x14ac:dyDescent="0.25">
      <c r="C56">
        <v>16</v>
      </c>
      <c r="D56" s="2">
        <f t="shared" ref="D56" si="35">$W$20</f>
        <v>0.15077775178057537</v>
      </c>
      <c r="E56" s="11">
        <f t="shared" si="22"/>
        <v>2.9871205216280727</v>
      </c>
      <c r="F56">
        <f t="shared" si="19"/>
        <v>2.9871205216280732</v>
      </c>
      <c r="G56" s="12">
        <f t="shared" si="20"/>
        <v>1.4866799201259556E-16</v>
      </c>
    </row>
    <row r="57" spans="3:7" x14ac:dyDescent="0.25">
      <c r="C57">
        <v>17</v>
      </c>
      <c r="D57" s="2">
        <f t="shared" ref="D57" si="36">$K$20</f>
        <v>0.22261231342293381</v>
      </c>
      <c r="E57" s="11">
        <f t="shared" si="22"/>
        <v>3.2097328350510064</v>
      </c>
      <c r="F57">
        <f t="shared" si="19"/>
        <v>3.1738155542298276</v>
      </c>
      <c r="G57" s="12">
        <f t="shared" si="20"/>
        <v>-1.1190115398064887E-2</v>
      </c>
    </row>
    <row r="58" spans="3:7" x14ac:dyDescent="0.25">
      <c r="C58">
        <v>18</v>
      </c>
      <c r="D58" s="2">
        <f t="shared" ref="D58" si="37">$W$20</f>
        <v>0.15077775178057537</v>
      </c>
      <c r="E58" s="11">
        <f t="shared" si="22"/>
        <v>3.3605105868315817</v>
      </c>
      <c r="F58">
        <f t="shared" si="19"/>
        <v>3.3605105868315821</v>
      </c>
      <c r="G58" s="12">
        <f t="shared" si="20"/>
        <v>1.3214932623341828E-16</v>
      </c>
    </row>
    <row r="59" spans="3:7" x14ac:dyDescent="0.25">
      <c r="C59">
        <v>19</v>
      </c>
      <c r="D59" s="2">
        <f t="shared" ref="D59" si="38">$K$20</f>
        <v>0.22261231342293381</v>
      </c>
      <c r="E59" s="11">
        <f t="shared" si="22"/>
        <v>3.5831229002545153</v>
      </c>
      <c r="F59">
        <f t="shared" si="19"/>
        <v>3.547205619433337</v>
      </c>
      <c r="G59" s="12">
        <f t="shared" si="20"/>
        <v>-1.00240158713582E-2</v>
      </c>
    </row>
    <row r="60" spans="3:7" x14ac:dyDescent="0.25">
      <c r="C60">
        <v>20</v>
      </c>
      <c r="D60" s="2">
        <f t="shared" ref="D60" si="39">$W$20</f>
        <v>0.15077775178057537</v>
      </c>
      <c r="E60" s="11">
        <f t="shared" si="22"/>
        <v>3.7339006520350906</v>
      </c>
      <c r="F60">
        <f t="shared" si="19"/>
        <v>3.7339006520350915</v>
      </c>
      <c r="G60" s="12">
        <f t="shared" si="20"/>
        <v>2.378687872201529E-16</v>
      </c>
    </row>
    <row r="61" spans="3:7" x14ac:dyDescent="0.25">
      <c r="C61">
        <v>21</v>
      </c>
      <c r="D61" s="2">
        <f t="shared" ref="D61" si="40">$K$20</f>
        <v>0.22261231342293381</v>
      </c>
      <c r="E61" s="11">
        <f t="shared" si="22"/>
        <v>3.9565129654580242</v>
      </c>
      <c r="F61">
        <f t="shared" si="19"/>
        <v>3.9205956846368459</v>
      </c>
      <c r="G61" s="12">
        <f t="shared" si="20"/>
        <v>-9.0780141843969254E-3</v>
      </c>
    </row>
    <row r="62" spans="3:7" x14ac:dyDescent="0.25">
      <c r="C62">
        <v>22</v>
      </c>
      <c r="D62" s="2">
        <f t="shared" ref="D62" si="41">$W$20</f>
        <v>0.15077775178057537</v>
      </c>
      <c r="E62" s="11">
        <f t="shared" si="22"/>
        <v>4.1072907172386</v>
      </c>
      <c r="F62">
        <f t="shared" si="19"/>
        <v>4.1072907172386008</v>
      </c>
      <c r="G62" s="12">
        <f t="shared" si="20"/>
        <v>2.1624435201832084E-16</v>
      </c>
    </row>
    <row r="63" spans="3:7" x14ac:dyDescent="0.25">
      <c r="C63">
        <v>23</v>
      </c>
      <c r="D63" s="2">
        <f t="shared" ref="D63" si="42">$K$20</f>
        <v>0.22261231342293381</v>
      </c>
      <c r="E63" s="11">
        <f t="shared" si="22"/>
        <v>4.3299030306615336</v>
      </c>
      <c r="F63">
        <f t="shared" si="19"/>
        <v>4.2939857498403553</v>
      </c>
      <c r="G63" s="12">
        <f t="shared" si="20"/>
        <v>-8.2951697917564571E-3</v>
      </c>
    </row>
    <row r="64" spans="3:7" x14ac:dyDescent="0.25">
      <c r="C64">
        <v>24</v>
      </c>
      <c r="D64" s="2">
        <f t="shared" ref="D64" si="43">$W$20</f>
        <v>0.15077775178057537</v>
      </c>
      <c r="E64" s="11">
        <f t="shared" si="22"/>
        <v>4.4806807824421089</v>
      </c>
      <c r="F64">
        <f t="shared" si="19"/>
        <v>4.4806807824421098</v>
      </c>
      <c r="G64" s="12">
        <f t="shared" si="20"/>
        <v>1.9822398935012743E-16</v>
      </c>
    </row>
    <row r="65" spans="3:7" x14ac:dyDescent="0.25">
      <c r="C65">
        <v>25</v>
      </c>
      <c r="D65" s="2">
        <f t="shared" ref="D65" si="44">$K$20</f>
        <v>0.22261231342293381</v>
      </c>
      <c r="E65" s="11">
        <f t="shared" si="22"/>
        <v>4.7032930958650425</v>
      </c>
      <c r="F65">
        <f t="shared" si="19"/>
        <v>4.6673758150438642</v>
      </c>
      <c r="G65" s="12">
        <f t="shared" si="20"/>
        <v>-7.6366239758171575E-3</v>
      </c>
    </row>
    <row r="66" spans="3:7" x14ac:dyDescent="0.25">
      <c r="C66">
        <v>26</v>
      </c>
      <c r="D66" s="2">
        <f t="shared" ref="D66" si="45">$W$20</f>
        <v>0.15077775178057537</v>
      </c>
      <c r="E66" s="11">
        <f t="shared" si="22"/>
        <v>4.8540708476456178</v>
      </c>
      <c r="F66">
        <f t="shared" si="19"/>
        <v>4.8540708476456187</v>
      </c>
      <c r="G66" s="12">
        <f t="shared" si="20"/>
        <v>1.8297599016934839E-16</v>
      </c>
    </row>
    <row r="67" spans="3:7" x14ac:dyDescent="0.25">
      <c r="C67">
        <v>27</v>
      </c>
      <c r="D67" s="2">
        <f t="shared" ref="D67" si="46">$K$20</f>
        <v>0.22261231342293381</v>
      </c>
      <c r="E67" s="11">
        <f t="shared" si="22"/>
        <v>5.0766831610685514</v>
      </c>
      <c r="F67">
        <f t="shared" si="19"/>
        <v>5.0407658802473732</v>
      </c>
      <c r="G67" s="12">
        <f t="shared" si="20"/>
        <v>-7.0749502542558395E-3</v>
      </c>
    </row>
    <row r="68" spans="3:7" x14ac:dyDescent="0.25">
      <c r="C68">
        <v>28</v>
      </c>
      <c r="D68" s="2">
        <f t="shared" ref="D68" si="47">$W$20</f>
        <v>0.15077775178057537</v>
      </c>
      <c r="E68" s="11">
        <f t="shared" si="22"/>
        <v>5.2274609128491267</v>
      </c>
      <c r="F68">
        <f t="shared" si="19"/>
        <v>5.2274609128491285</v>
      </c>
      <c r="G68" s="12">
        <f t="shared" si="20"/>
        <v>3.3981255317164705E-16</v>
      </c>
    </row>
    <row r="69" spans="3:7" x14ac:dyDescent="0.25">
      <c r="C69">
        <v>29</v>
      </c>
      <c r="D69" s="2">
        <f t="shared" ref="D69" si="48">$K$20</f>
        <v>0.22261231342293381</v>
      </c>
      <c r="E69" s="11">
        <f t="shared" si="22"/>
        <v>5.4500732262720604</v>
      </c>
      <c r="F69">
        <f t="shared" si="19"/>
        <v>5.414155945450883</v>
      </c>
      <c r="G69" s="12">
        <f t="shared" si="20"/>
        <v>-6.5902382096516181E-3</v>
      </c>
    </row>
    <row r="70" spans="3:7" x14ac:dyDescent="0.25">
      <c r="C70">
        <v>30</v>
      </c>
      <c r="D70" s="2">
        <f t="shared" ref="D70" si="49">$W$20</f>
        <v>0.15077775178057537</v>
      </c>
      <c r="E70" s="11">
        <f t="shared" si="22"/>
        <v>5.6008509780526357</v>
      </c>
      <c r="F70">
        <f t="shared" si="19"/>
        <v>5.6008509780526374</v>
      </c>
      <c r="G70" s="12">
        <f t="shared" si="20"/>
        <v>3.1715838296020391E-16</v>
      </c>
    </row>
    <row r="71" spans="3:7" x14ac:dyDescent="0.25">
      <c r="C71">
        <v>31</v>
      </c>
      <c r="D71" s="2">
        <f t="shared" ref="D71" si="50">$K$20</f>
        <v>0.22261231342293381</v>
      </c>
      <c r="E71" s="11">
        <f t="shared" si="22"/>
        <v>5.8234632914755693</v>
      </c>
      <c r="F71">
        <f t="shared" si="19"/>
        <v>5.7875460106543919</v>
      </c>
      <c r="G71" s="12">
        <f t="shared" si="20"/>
        <v>-6.1676839061994932E-3</v>
      </c>
    </row>
    <row r="72" spans="3:7" x14ac:dyDescent="0.25">
      <c r="C72">
        <v>32</v>
      </c>
      <c r="D72" s="2">
        <f t="shared" ref="D72" si="51">$W$20</f>
        <v>0.15077775178057537</v>
      </c>
      <c r="E72" s="11">
        <f t="shared" si="22"/>
        <v>5.9742410432561446</v>
      </c>
      <c r="F72">
        <f t="shared" si="19"/>
        <v>5.9742410432561464</v>
      </c>
      <c r="G72" s="12">
        <f t="shared" si="20"/>
        <v>2.9733598402519117E-16</v>
      </c>
    </row>
    <row r="73" spans="3:7" x14ac:dyDescent="0.25">
      <c r="C73">
        <v>33</v>
      </c>
      <c r="D73" s="2">
        <f t="shared" ref="D73" si="52">$K$20</f>
        <v>0.22261231342293381</v>
      </c>
      <c r="E73" s="11">
        <f t="shared" si="22"/>
        <v>6.1968533566790782</v>
      </c>
      <c r="F73">
        <f t="shared" si="19"/>
        <v>6.1609360758579008</v>
      </c>
      <c r="G73" s="12">
        <f t="shared" si="20"/>
        <v>-5.7960514399562346E-3</v>
      </c>
    </row>
    <row r="74" spans="3:7" x14ac:dyDescent="0.25">
      <c r="C74">
        <v>34</v>
      </c>
      <c r="D74" s="2">
        <f t="shared" ref="D74" si="53">$W$20</f>
        <v>0.15077775178057537</v>
      </c>
      <c r="E74" s="11">
        <f t="shared" si="22"/>
        <v>6.3476311084596535</v>
      </c>
      <c r="F74">
        <f t="shared" si="19"/>
        <v>6.3476311084596553</v>
      </c>
      <c r="G74" s="12">
        <f t="shared" si="20"/>
        <v>2.7984563202370935E-16</v>
      </c>
    </row>
    <row r="75" spans="3:7" x14ac:dyDescent="0.25">
      <c r="C75">
        <v>35</v>
      </c>
      <c r="D75" s="2">
        <f t="shared" ref="D75" si="54">$K$20</f>
        <v>0.22261231342293381</v>
      </c>
      <c r="E75" s="11">
        <f t="shared" si="22"/>
        <v>6.5702434218825871</v>
      </c>
      <c r="F75">
        <f t="shared" si="19"/>
        <v>6.5343261410614097</v>
      </c>
      <c r="G75" s="12">
        <f t="shared" si="20"/>
        <v>-5.4666590740843415E-3</v>
      </c>
    </row>
    <row r="76" spans="3:7" x14ac:dyDescent="0.25">
      <c r="C76">
        <v>36</v>
      </c>
      <c r="D76" s="2">
        <f t="shared" ref="D76" si="55">$W$20</f>
        <v>0.15077775178057537</v>
      </c>
      <c r="E76" s="11">
        <f t="shared" si="22"/>
        <v>6.7210211736631624</v>
      </c>
      <c r="F76">
        <f t="shared" si="19"/>
        <v>6.7210211736631642</v>
      </c>
      <c r="G76" s="12">
        <f t="shared" si="20"/>
        <v>2.642986524668366E-16</v>
      </c>
    </row>
    <row r="77" spans="3:7" x14ac:dyDescent="0.25">
      <c r="C77">
        <v>37</v>
      </c>
      <c r="D77" s="2">
        <f t="shared" ref="D77" si="56">$K$20</f>
        <v>0.22261231342293381</v>
      </c>
      <c r="E77" s="11">
        <f t="shared" si="22"/>
        <v>6.9436334870860961</v>
      </c>
      <c r="F77">
        <f t="shared" si="19"/>
        <v>6.9077162062649196</v>
      </c>
      <c r="G77" s="12">
        <f t="shared" si="20"/>
        <v>-5.172692494207271E-3</v>
      </c>
    </row>
    <row r="78" spans="3:7" x14ac:dyDescent="0.25">
      <c r="C78">
        <v>38</v>
      </c>
      <c r="D78" s="2">
        <f t="shared" ref="D78" si="57">$W$20</f>
        <v>0.15077775178057537</v>
      </c>
      <c r="E78" s="11">
        <f t="shared" si="22"/>
        <v>7.0944112388666714</v>
      </c>
      <c r="F78">
        <f t="shared" si="19"/>
        <v>7.094411238866674</v>
      </c>
      <c r="G78" s="12">
        <f t="shared" si="20"/>
        <v>3.7558229561076783E-16</v>
      </c>
    </row>
    <row r="79" spans="3:7" x14ac:dyDescent="0.25">
      <c r="C79">
        <v>39</v>
      </c>
      <c r="D79" s="2">
        <f t="shared" ref="D79" si="58">$K$20</f>
        <v>0.22261231342293381</v>
      </c>
      <c r="E79" s="11">
        <f t="shared" si="22"/>
        <v>7.317023552289605</v>
      </c>
      <c r="F79">
        <f t="shared" si="19"/>
        <v>7.2811062714684285</v>
      </c>
      <c r="G79" s="12">
        <f t="shared" si="20"/>
        <v>-4.9087283325659741E-3</v>
      </c>
    </row>
    <row r="80" spans="3:7" x14ac:dyDescent="0.25">
      <c r="C80">
        <v>40</v>
      </c>
      <c r="D80" s="2">
        <f t="shared" ref="D80" si="59">$W$20</f>
        <v>0.15077775178057537</v>
      </c>
      <c r="E80" s="11">
        <f t="shared" si="22"/>
        <v>7.4678013040701803</v>
      </c>
      <c r="F80">
        <f t="shared" si="19"/>
        <v>7.4678013040701829</v>
      </c>
      <c r="G80" s="12">
        <f t="shared" si="20"/>
        <v>3.5680318083022943E-16</v>
      </c>
    </row>
    <row r="81" spans="3:7" x14ac:dyDescent="0.25">
      <c r="C81">
        <v>41</v>
      </c>
      <c r="D81" s="2">
        <f t="shared" ref="D81" si="60">$K$20</f>
        <v>0.22261231342293381</v>
      </c>
      <c r="E81" s="11">
        <f t="shared" si="22"/>
        <v>7.6904136174931139</v>
      </c>
      <c r="F81">
        <f t="shared" si="19"/>
        <v>7.6544963366719374</v>
      </c>
      <c r="G81" s="12">
        <f t="shared" si="20"/>
        <v>-4.6703964972022744E-3</v>
      </c>
    </row>
    <row r="82" spans="3:7" x14ac:dyDescent="0.25">
      <c r="C82">
        <v>42</v>
      </c>
      <c r="D82" s="2">
        <f t="shared" ref="D82" si="61">$W$20</f>
        <v>0.15077775178057537</v>
      </c>
      <c r="E82" s="11">
        <f t="shared" si="22"/>
        <v>7.8411913692736892</v>
      </c>
      <c r="F82">
        <f t="shared" si="19"/>
        <v>7.8411913692736919</v>
      </c>
      <c r="G82" s="12">
        <f t="shared" si="20"/>
        <v>3.398125531716471E-16</v>
      </c>
    </row>
    <row r="83" spans="3:7" x14ac:dyDescent="0.25">
      <c r="C83">
        <v>43</v>
      </c>
      <c r="D83" s="2">
        <f t="shared" ref="D83" si="62">$K$20</f>
        <v>0.22261231342293381</v>
      </c>
      <c r="E83" s="11">
        <f t="shared" si="22"/>
        <v>8.0638036826966228</v>
      </c>
      <c r="F83">
        <f t="shared" si="19"/>
        <v>8.0278864018754472</v>
      </c>
      <c r="G83" s="12">
        <f t="shared" si="20"/>
        <v>-4.4541363151296975E-3</v>
      </c>
    </row>
    <row r="84" spans="3:7" x14ac:dyDescent="0.25">
      <c r="C84">
        <v>44</v>
      </c>
      <c r="D84" s="2">
        <f t="shared" ref="D84" si="63">$W$20</f>
        <v>0.15077775178057537</v>
      </c>
      <c r="E84" s="11">
        <f t="shared" si="22"/>
        <v>8.2145814344771981</v>
      </c>
      <c r="F84">
        <f t="shared" si="19"/>
        <v>8.2145814344772017</v>
      </c>
      <c r="G84" s="12">
        <f t="shared" si="20"/>
        <v>4.3248870403664172E-16</v>
      </c>
    </row>
    <row r="85" spans="3:7" x14ac:dyDescent="0.25">
      <c r="C85">
        <v>45</v>
      </c>
      <c r="D85" s="2">
        <f t="shared" ref="D85" si="64">$K$20</f>
        <v>0.22261231342293381</v>
      </c>
      <c r="E85" s="11">
        <f t="shared" si="22"/>
        <v>8.4371937479001318</v>
      </c>
      <c r="F85">
        <f t="shared" si="19"/>
        <v>8.4012764670789561</v>
      </c>
      <c r="G85" s="12">
        <f t="shared" si="20"/>
        <v>-4.2570174271646657E-3</v>
      </c>
    </row>
    <row r="86" spans="3:7" x14ac:dyDescent="0.25">
      <c r="C86">
        <v>46</v>
      </c>
      <c r="D86" s="2">
        <f t="shared" ref="D86" si="65">$W$20</f>
        <v>0.15077775178057537</v>
      </c>
      <c r="E86" s="11">
        <f t="shared" si="22"/>
        <v>8.5879714996807071</v>
      </c>
      <c r="F86">
        <f t="shared" si="19"/>
        <v>8.5879714996807106</v>
      </c>
      <c r="G86" s="12">
        <f t="shared" si="20"/>
        <v>4.1368484733939646E-16</v>
      </c>
    </row>
    <row r="87" spans="3:7" x14ac:dyDescent="0.25">
      <c r="C87">
        <v>47</v>
      </c>
      <c r="D87" s="2">
        <f t="shared" ref="D87" si="66">$K$20</f>
        <v>0.22261231342293381</v>
      </c>
      <c r="E87" s="11">
        <f t="shared" si="22"/>
        <v>8.8105838131036407</v>
      </c>
      <c r="F87">
        <f t="shared" si="19"/>
        <v>8.7746665322824651</v>
      </c>
      <c r="G87" s="12">
        <f t="shared" si="20"/>
        <v>-4.076606225317015E-3</v>
      </c>
    </row>
    <row r="88" spans="3:7" x14ac:dyDescent="0.25">
      <c r="C88">
        <v>48</v>
      </c>
      <c r="D88" s="2">
        <f t="shared" ref="D88" si="67">$W$20</f>
        <v>0.15077775178057537</v>
      </c>
      <c r="E88" s="11">
        <f t="shared" si="22"/>
        <v>8.961361564884216</v>
      </c>
      <c r="F88">
        <f t="shared" si="19"/>
        <v>8.9613615648842195</v>
      </c>
      <c r="G88" s="12">
        <f t="shared" si="20"/>
        <v>3.9644797870025496E-16</v>
      </c>
    </row>
    <row r="89" spans="3:7" x14ac:dyDescent="0.25">
      <c r="C89">
        <v>49</v>
      </c>
      <c r="D89" s="2">
        <f t="shared" ref="D89" si="68">$K$20</f>
        <v>0.22261231342293381</v>
      </c>
      <c r="E89" s="11">
        <f t="shared" si="22"/>
        <v>9.1839738783071496</v>
      </c>
      <c r="F89">
        <f t="shared" si="19"/>
        <v>9.148056597485974</v>
      </c>
      <c r="G89" s="12">
        <f t="shared" si="20"/>
        <v>-3.9108648714706639E-3</v>
      </c>
    </row>
    <row r="90" spans="3:7" x14ac:dyDescent="0.25">
      <c r="C90">
        <v>50</v>
      </c>
      <c r="D90" s="2">
        <f t="shared" ref="D90" si="69">$W$20</f>
        <v>0.15077775178057537</v>
      </c>
      <c r="E90" s="11">
        <f t="shared" si="22"/>
        <v>9.3347516300877249</v>
      </c>
      <c r="F90">
        <f t="shared" si="19"/>
        <v>9.3347516300877285</v>
      </c>
      <c r="G90" s="12">
        <f t="shared" si="20"/>
        <v>3.8059005955224475E-16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3.43</v>
      </c>
      <c r="G10" s="3">
        <f>AVERAGE(F10)</f>
        <v>3.43</v>
      </c>
      <c r="H10" s="3">
        <f>G10-$F$20</f>
        <v>-0.27799999999999958</v>
      </c>
      <c r="J10" s="2">
        <f>F10*$C$4/1000</f>
        <v>0.16237401987067257</v>
      </c>
      <c r="K10" s="2">
        <f>F10*$C$5/1000</f>
        <v>0.1604118140841729</v>
      </c>
      <c r="L10" s="2">
        <f>F10*$C$6/1000</f>
        <v>0.15848496292791436</v>
      </c>
      <c r="O10" s="4">
        <v>1</v>
      </c>
      <c r="P10" s="3"/>
      <c r="Q10" s="3"/>
      <c r="R10" s="3">
        <v>3.17</v>
      </c>
      <c r="S10" s="3">
        <f>AVERAGE(R10)</f>
        <v>3.17</v>
      </c>
      <c r="T10" s="3">
        <f>S10-$R$20</f>
        <v>-6.999999999999984E-2</v>
      </c>
      <c r="V10" s="2">
        <f>R10*$C$4/1000</f>
        <v>0.15006578512828925</v>
      </c>
      <c r="W10" s="2">
        <f>R10*$C$5/1000</f>
        <v>0.14825231797283617</v>
      </c>
      <c r="X10" s="2">
        <f>R10*$C$6/1000</f>
        <v>0.14647152550480716</v>
      </c>
      <c r="Z10" s="2">
        <f>AVERAGE(W10,K10)</f>
        <v>0.15433206602850452</v>
      </c>
    </row>
    <row r="11" spans="1:26" x14ac:dyDescent="0.25">
      <c r="C11">
        <v>2</v>
      </c>
      <c r="D11" s="3"/>
      <c r="E11" s="3"/>
      <c r="F11" s="3">
        <v>3.33</v>
      </c>
      <c r="G11" s="3">
        <f>AVERAGE(F10:F11)</f>
        <v>3.38</v>
      </c>
      <c r="H11" s="3">
        <f>G11-$F$20</f>
        <v>-0.32799999999999985</v>
      </c>
      <c r="I11" s="3">
        <f>STDEVA(F10:F11)</f>
        <v>7.0710678118654821E-2</v>
      </c>
      <c r="J11" s="2">
        <f>F11*$C$4/1000</f>
        <v>0.15764008343129435</v>
      </c>
      <c r="K11" s="2">
        <f>F11*$C$5/1000</f>
        <v>0.15573508481058188</v>
      </c>
      <c r="L11" s="2">
        <f>F11*$C$6/1000</f>
        <v>0.1538644100728731</v>
      </c>
      <c r="O11" s="4">
        <v>2</v>
      </c>
      <c r="P11" s="3"/>
      <c r="Q11" s="3"/>
      <c r="R11" s="3">
        <v>3.32</v>
      </c>
      <c r="S11" s="3">
        <f>AVERAGE(R10:R11)</f>
        <v>3.2450000000000001</v>
      </c>
      <c r="T11" s="3">
        <f>S11-$R$20</f>
        <v>5.0000000000003375E-3</v>
      </c>
      <c r="U11" s="3">
        <f>STDEVA(R10:R11)</f>
        <v>0.10606601717798206</v>
      </c>
      <c r="V11" s="2">
        <f>R11*$C$4/1000</f>
        <v>0.15716668978735654</v>
      </c>
      <c r="W11" s="2">
        <f>R11*$C$5/1000</f>
        <v>0.15526741188322274</v>
      </c>
      <c r="X11" s="2">
        <f>R11*$C$6/1000</f>
        <v>0.15340235478736897</v>
      </c>
      <c r="Z11" s="2">
        <f>AVERAGE(W11,K11)</f>
        <v>0.15550124834690232</v>
      </c>
    </row>
    <row r="12" spans="1:26" x14ac:dyDescent="0.25">
      <c r="C12">
        <v>3</v>
      </c>
      <c r="D12" s="3"/>
      <c r="E12" s="3"/>
      <c r="F12" s="3">
        <v>3.87</v>
      </c>
      <c r="G12" s="3">
        <f>AVERAGE(F10:F12)</f>
        <v>3.543333333333333</v>
      </c>
      <c r="H12" s="3">
        <f>G12-$F$20</f>
        <v>-0.16466666666666674</v>
      </c>
      <c r="I12" s="3">
        <f>STDEVA(F10:F12)</f>
        <v>0.28728615235220323</v>
      </c>
      <c r="J12" s="2">
        <f>F12*$C$4/1000</f>
        <v>0.18320334020393669</v>
      </c>
      <c r="K12" s="2">
        <f>F12*$C$5/1000</f>
        <v>0.18098942288797351</v>
      </c>
      <c r="L12" s="2">
        <f>F12*$C$6/1000</f>
        <v>0.17881539549009579</v>
      </c>
      <c r="O12" s="4">
        <v>3</v>
      </c>
      <c r="P12" s="3"/>
      <c r="Q12" s="3"/>
      <c r="R12" s="3">
        <v>3.03</v>
      </c>
      <c r="S12" s="3">
        <f>AVERAGE(R10:R12)</f>
        <v>3.1733333333333333</v>
      </c>
      <c r="T12" s="3">
        <f>S12-$R$20</f>
        <v>-6.666666666666643E-2</v>
      </c>
      <c r="U12" s="3">
        <f>STDEVA(R10:R12)</f>
        <v>0.14502873278538062</v>
      </c>
      <c r="V12" s="2">
        <f>R12*$C$4/1000</f>
        <v>0.14343827411315974</v>
      </c>
      <c r="W12" s="2">
        <f>R12*$C$5/1000</f>
        <v>0.1417048969898087</v>
      </c>
      <c r="X12" s="2">
        <f>R12*$C$6/1000</f>
        <v>0.14000275150774941</v>
      </c>
      <c r="Z12" s="2">
        <f>AVERAGE(W12,K12)</f>
        <v>0.16134715993889109</v>
      </c>
    </row>
    <row r="13" spans="1:26" x14ac:dyDescent="0.25">
      <c r="C13">
        <v>4</v>
      </c>
      <c r="D13" s="3"/>
      <c r="E13" s="3"/>
      <c r="F13" s="3">
        <v>4.0199999999999996</v>
      </c>
      <c r="G13" s="3">
        <f>AVERAGE(F10:F13)</f>
        <v>3.6624999999999996</v>
      </c>
      <c r="H13" s="3">
        <f>G13-$F$20</f>
        <v>-4.5500000000000096E-2</v>
      </c>
      <c r="I13" s="3">
        <f>STDEVA(F10:F13)</f>
        <v>0.33440245214411912</v>
      </c>
      <c r="J13" s="2">
        <f>F13*$C$4/1000</f>
        <v>0.19030424486300399</v>
      </c>
      <c r="K13" s="2">
        <f>F13*$C$5/1000</f>
        <v>0.18800451679836006</v>
      </c>
      <c r="L13" s="2">
        <f>F13*$C$6/1000</f>
        <v>0.18574622477265759</v>
      </c>
      <c r="O13" s="4">
        <v>4</v>
      </c>
      <c r="P13" s="3"/>
      <c r="Q13" s="3"/>
      <c r="R13" s="3">
        <v>3.04</v>
      </c>
      <c r="S13" s="3">
        <f>AVERAGE(R10:R13)</f>
        <v>3.1399999999999997</v>
      </c>
      <c r="T13" s="3">
        <f>S13-$R$20</f>
        <v>-0.10000000000000009</v>
      </c>
      <c r="U13" s="3">
        <f>STDEVA(R10:R13)</f>
        <v>0.13589211407093002</v>
      </c>
      <c r="V13" s="2">
        <f>R13*$C$4/1000</f>
        <v>0.14391166775709754</v>
      </c>
      <c r="W13" s="2">
        <f>R13*$C$5/1000</f>
        <v>0.14217256991716781</v>
      </c>
      <c r="X13" s="2">
        <f>R13*$C$6/1000</f>
        <v>0.14046480679325352</v>
      </c>
      <c r="Z13" s="2">
        <f>AVERAGE(W13,K13)</f>
        <v>0.16508854335776393</v>
      </c>
    </row>
    <row r="14" spans="1:26" x14ac:dyDescent="0.25">
      <c r="C14">
        <v>5</v>
      </c>
      <c r="D14" s="3"/>
      <c r="E14" s="3"/>
      <c r="F14" s="3">
        <v>3.58</v>
      </c>
      <c r="G14" s="3">
        <f>AVERAGE(F10:F14)</f>
        <v>3.6459999999999995</v>
      </c>
      <c r="H14" s="3">
        <f>G14-$F$20</f>
        <v>-6.2000000000000277E-2</v>
      </c>
      <c r="I14" s="3">
        <f>STDEVA(F10:F14)</f>
        <v>0.29194177501686852</v>
      </c>
      <c r="J14" s="2">
        <f>F14*$C$4/1000</f>
        <v>0.16947492452973989</v>
      </c>
      <c r="K14" s="2">
        <f>F14*$C$5/1000</f>
        <v>0.16742690799455948</v>
      </c>
      <c r="L14" s="2">
        <f>F14*$C$6/1000</f>
        <v>0.16541579221047623</v>
      </c>
      <c r="O14" s="4">
        <v>5</v>
      </c>
      <c r="P14" s="3"/>
      <c r="Q14" s="3"/>
      <c r="R14" s="3">
        <v>3.38</v>
      </c>
      <c r="S14" s="3">
        <f>AVERAGE(R10:R14)</f>
        <v>3.1879999999999997</v>
      </c>
      <c r="T14" s="3">
        <f>S14-$R$20</f>
        <v>-5.2000000000000046E-2</v>
      </c>
      <c r="U14" s="3">
        <f>STDEVA(R10:R14)</f>
        <v>0.15927962832703996</v>
      </c>
      <c r="V14" s="2">
        <f>R14*$C$4/1000</f>
        <v>0.16000705165098347</v>
      </c>
      <c r="W14" s="2">
        <f>R14*$C$5/1000</f>
        <v>0.15807344944737736</v>
      </c>
      <c r="X14" s="2">
        <f>R14*$C$6/1000</f>
        <v>0.15617468650039373</v>
      </c>
      <c r="Z14" s="2">
        <f>AVERAGE(W14,K14)</f>
        <v>0.16275017872096842</v>
      </c>
    </row>
    <row r="15" spans="1:26" x14ac:dyDescent="0.25">
      <c r="C15">
        <v>6</v>
      </c>
      <c r="D15" s="3"/>
      <c r="E15" s="3"/>
      <c r="F15" s="3">
        <v>3.63</v>
      </c>
      <c r="G15" s="3">
        <f>AVERAGE(F10:F15)</f>
        <v>3.6433333333333326</v>
      </c>
      <c r="H15" s="3">
        <f>G15-$F$20</f>
        <v>-6.4666666666667094E-2</v>
      </c>
      <c r="I15" s="3">
        <f>STDEVA(F10:F15)</f>
        <v>0.26120234812624982</v>
      </c>
      <c r="J15" s="2">
        <f>F15*$C$4/1000</f>
        <v>0.17184189274942899</v>
      </c>
      <c r="K15" s="2">
        <f>F15*$C$5/1000</f>
        <v>0.16976527263135496</v>
      </c>
      <c r="L15" s="2">
        <f>F15*$C$6/1000</f>
        <v>0.1677260686379968</v>
      </c>
      <c r="O15" s="4">
        <v>6</v>
      </c>
      <c r="P15" s="3"/>
      <c r="Q15" s="3"/>
      <c r="R15" s="3">
        <v>2.95</v>
      </c>
      <c r="S15" s="3">
        <f>AVERAGE(R10:R15)</f>
        <v>3.148333333333333</v>
      </c>
      <c r="T15" s="3">
        <f>S15-$R$20</f>
        <v>-9.1666666666666785E-2</v>
      </c>
      <c r="U15" s="3">
        <f>STDEVA(R10:R15)</f>
        <v>0.17244322737256643</v>
      </c>
      <c r="V15" s="2">
        <f>R15*$C$4/1000</f>
        <v>0.13965112496165719</v>
      </c>
      <c r="W15" s="2">
        <f>R15*$C$5/1000</f>
        <v>0.13796351357093586</v>
      </c>
      <c r="X15" s="2">
        <f>R15*$C$6/1000</f>
        <v>0.13630630922371642</v>
      </c>
      <c r="Z15" s="2">
        <f>AVERAGE(W15,K15)</f>
        <v>0.15386439310114541</v>
      </c>
    </row>
    <row r="16" spans="1:26" x14ac:dyDescent="0.25">
      <c r="C16">
        <v>7</v>
      </c>
      <c r="D16" s="3"/>
      <c r="E16" s="3"/>
      <c r="F16" s="3">
        <v>3.83</v>
      </c>
      <c r="G16" s="3">
        <f>AVERAGE(F10:F16)</f>
        <v>3.6699999999999995</v>
      </c>
      <c r="H16" s="3">
        <f>G16-$F$20</f>
        <v>-3.8000000000000256E-2</v>
      </c>
      <c r="I16" s="3">
        <f>STDEVA(F10:F16)</f>
        <v>0.24866309202077672</v>
      </c>
      <c r="J16" s="2">
        <f>F16*$C$4/1000</f>
        <v>0.1813097656281854</v>
      </c>
      <c r="K16" s="2">
        <f>F16*$C$5/1000</f>
        <v>0.17911873117853708</v>
      </c>
      <c r="L16" s="2">
        <f>F16*$C$6/1000</f>
        <v>0.17696717434807929</v>
      </c>
      <c r="O16" s="4">
        <v>7</v>
      </c>
      <c r="P16" s="3"/>
      <c r="Q16" s="3"/>
      <c r="R16" s="3">
        <v>3.28</v>
      </c>
      <c r="S16" s="3">
        <f>AVERAGE(R10:R16)</f>
        <v>3.1671428571428568</v>
      </c>
      <c r="T16" s="3">
        <f>S16-$R$20</f>
        <v>-7.2857142857142954E-2</v>
      </c>
      <c r="U16" s="3">
        <f>STDEVA(R10:R16)</f>
        <v>0.1650973738650704</v>
      </c>
      <c r="V16" s="2">
        <f>R16*$C$4/1000</f>
        <v>0.15527311521160525</v>
      </c>
      <c r="W16" s="2">
        <f>R16*$C$5/1000</f>
        <v>0.15339672017378633</v>
      </c>
      <c r="X16" s="2">
        <f>R16*$C$6/1000</f>
        <v>0.1515541336453525</v>
      </c>
      <c r="Z16" s="2">
        <f>AVERAGE(W16,K16)</f>
        <v>0.16625772567616171</v>
      </c>
    </row>
    <row r="17" spans="3:26" x14ac:dyDescent="0.25">
      <c r="C17">
        <v>8</v>
      </c>
      <c r="D17" s="3"/>
      <c r="E17" s="3"/>
      <c r="F17" s="3">
        <v>3.74</v>
      </c>
      <c r="G17" s="3">
        <f>AVERAGE(F10:F17)</f>
        <v>3.67875</v>
      </c>
      <c r="H17" s="3">
        <f>G17-$F$20</f>
        <v>-2.9249999999999776E-2</v>
      </c>
      <c r="I17" s="3">
        <f>STDEVA(F10:F17)</f>
        <v>0.2315437323703666</v>
      </c>
      <c r="J17" s="2">
        <f>F17*$C$4/1000</f>
        <v>0.17704922283274505</v>
      </c>
      <c r="K17" s="2">
        <f>F17*$C$5/1000</f>
        <v>0.17490967483230516</v>
      </c>
      <c r="L17" s="2">
        <f>F17*$C$6/1000</f>
        <v>0.17280867677854217</v>
      </c>
      <c r="O17" s="4">
        <v>8</v>
      </c>
      <c r="P17" s="3"/>
      <c r="Q17" s="3"/>
      <c r="R17" s="3">
        <v>3.22</v>
      </c>
      <c r="S17" s="3">
        <f>AVERAGE(R10:R17)</f>
        <v>3.1737499999999996</v>
      </c>
      <c r="T17" s="3">
        <f>S17-$R$20</f>
        <v>-6.6250000000000142E-2</v>
      </c>
      <c r="U17" s="3">
        <f>STDEVA(R10:R17)</f>
        <v>0.15398863594434486</v>
      </c>
      <c r="V17" s="2">
        <f>R17*$C$4/1000</f>
        <v>0.15243275334797834</v>
      </c>
      <c r="W17" s="2">
        <f>R17*$C$5/1000</f>
        <v>0.15059068260963171</v>
      </c>
      <c r="X17" s="2">
        <f>R17*$C$6/1000</f>
        <v>0.14878180193232776</v>
      </c>
      <c r="Z17" s="2">
        <f>AVERAGE(W17,K17)</f>
        <v>0.16275017872096842</v>
      </c>
    </row>
    <row r="18" spans="3:26" x14ac:dyDescent="0.25">
      <c r="C18">
        <v>9</v>
      </c>
      <c r="D18" s="3"/>
      <c r="E18" s="3"/>
      <c r="F18" s="3">
        <v>3.97</v>
      </c>
      <c r="G18" s="3">
        <f>AVERAGE(F10:F18)</f>
        <v>3.7111111111111108</v>
      </c>
      <c r="H18" s="3">
        <f>G18-$F$20</f>
        <v>3.1111111111110645E-3</v>
      </c>
      <c r="I18" s="3">
        <f>STDEVA(F10:F18)</f>
        <v>0.23735229325016238</v>
      </c>
      <c r="J18" s="2">
        <f>F18*$C$4/1000</f>
        <v>0.18793727664331492</v>
      </c>
      <c r="K18" s="2">
        <f>F18*$C$5/1000</f>
        <v>0.18566615216156454</v>
      </c>
      <c r="L18" s="2">
        <f>F18*$C$6/1000</f>
        <v>0.18343594834513705</v>
      </c>
      <c r="O18" s="4">
        <v>9</v>
      </c>
      <c r="P18" s="3"/>
      <c r="Q18" s="3"/>
      <c r="R18" s="3">
        <v>3.5</v>
      </c>
      <c r="S18" s="3">
        <f>AVERAGE(R10:R18)</f>
        <v>3.2099999999999995</v>
      </c>
      <c r="T18" s="3">
        <f>S18-$R$20</f>
        <v>-3.0000000000000249E-2</v>
      </c>
      <c r="U18" s="3">
        <f>STDEVA(R10:R18)</f>
        <v>0.1804854564778004</v>
      </c>
      <c r="V18" s="2">
        <f>R18*$C$4/1000</f>
        <v>0.16568777537823731</v>
      </c>
      <c r="W18" s="2">
        <f>R18*$C$5/1000</f>
        <v>0.16368552457568664</v>
      </c>
      <c r="X18" s="2">
        <f>R18*$C$6/1000</f>
        <v>0.16171934992644321</v>
      </c>
      <c r="Z18" s="2">
        <f>AVERAGE(W18,K18)</f>
        <v>0.1746758383686256</v>
      </c>
    </row>
    <row r="19" spans="3:26" x14ac:dyDescent="0.25">
      <c r="C19" s="5">
        <v>10</v>
      </c>
      <c r="D19" s="6"/>
      <c r="E19" s="6"/>
      <c r="F19" s="6">
        <v>3.68</v>
      </c>
      <c r="G19" s="6">
        <f>AVERAGE(F10:F19)</f>
        <v>3.7079999999999997</v>
      </c>
      <c r="H19" s="6">
        <f>G19-$F$20</f>
        <v>0</v>
      </c>
      <c r="I19" s="6">
        <f>STDEVA(F10:F19)</f>
        <v>0.22399404753995875</v>
      </c>
      <c r="J19" s="7">
        <f>F19*$C$4/1000</f>
        <v>0.17420886096911808</v>
      </c>
      <c r="K19" s="7">
        <f>F19*$C$5/1000</f>
        <v>0.17210363726815053</v>
      </c>
      <c r="L19" s="7">
        <f>F19*$C$6/1000</f>
        <v>0.17003634506551746</v>
      </c>
      <c r="O19" s="8">
        <v>10</v>
      </c>
      <c r="P19" s="6"/>
      <c r="Q19" s="6"/>
      <c r="R19" s="6">
        <v>3.51</v>
      </c>
      <c r="S19" s="6">
        <f>AVERAGE(R10:R19)</f>
        <v>3.2399999999999998</v>
      </c>
      <c r="T19" s="6">
        <f>S19-$R$20</f>
        <v>0</v>
      </c>
      <c r="U19" s="6">
        <f>STDEVA(R10:R19)</f>
        <v>0.19482185594936605</v>
      </c>
      <c r="V19" s="7">
        <f>R19*$C$4/1000</f>
        <v>0.16616116902217512</v>
      </c>
      <c r="W19" s="7">
        <f>R19*$C$5/1000</f>
        <v>0.16415319750304574</v>
      </c>
      <c r="X19" s="7">
        <f>R19*$C$6/1000</f>
        <v>0.16218140521194732</v>
      </c>
      <c r="Z19" s="2">
        <f>AVERAGE(W19,K19)</f>
        <v>0.16812841738559814</v>
      </c>
    </row>
    <row r="20" spans="3:26" x14ac:dyDescent="0.25">
      <c r="F20" s="9">
        <f>AVERAGE(F10:F19)</f>
        <v>3.7079999999999997</v>
      </c>
      <c r="G20" s="9">
        <f>F20*46.7672</f>
        <v>173.4127776</v>
      </c>
      <c r="J20" s="2">
        <f>F20*$C$4/1000</f>
        <v>0.17553436317214396</v>
      </c>
      <c r="K20" s="2">
        <f>F20*$C$5/1000</f>
        <v>0.17341312146475599</v>
      </c>
      <c r="L20" s="2">
        <f>F20*$C$6/1000</f>
        <v>0.17133009986492898</v>
      </c>
      <c r="M20" s="2"/>
      <c r="N20" s="2"/>
      <c r="O20" s="2"/>
      <c r="P20" s="2"/>
      <c r="Q20" s="2"/>
      <c r="R20" s="15">
        <f>AVERAGE(R10:R19)</f>
        <v>3.2399999999999998</v>
      </c>
      <c r="S20" s="15">
        <f>R20*46.7672</f>
        <v>151.52572799999999</v>
      </c>
      <c r="T20" s="2"/>
      <c r="U20" s="2"/>
      <c r="V20" s="2">
        <f>R20*$C$4/1000</f>
        <v>0.15337954063585396</v>
      </c>
      <c r="W20" s="2">
        <f>R20*$C$5/1000</f>
        <v>0.1515260284643499</v>
      </c>
      <c r="X20" s="2">
        <f>R20*$C$6/1000</f>
        <v>0.14970591250333598</v>
      </c>
    </row>
    <row r="21" spans="3:26" x14ac:dyDescent="0.25">
      <c r="F21" s="3">
        <f>STDEVA(F10:F19)</f>
        <v>0.22399404753995875</v>
      </c>
      <c r="J21" s="2">
        <f>STDEVA(J10:J19)</f>
        <v>1.0603735838532262E-2</v>
      </c>
      <c r="K21" s="2">
        <f>STDEVA(K10:K19)</f>
        <v>1.0475595192402693E-2</v>
      </c>
      <c r="L21" s="2">
        <f>STDEVA(L10:L19)</f>
        <v>1.0349763358729985E-2</v>
      </c>
      <c r="M21" s="2"/>
      <c r="N21" s="2"/>
      <c r="O21" s="2"/>
      <c r="P21" s="2"/>
      <c r="Q21" s="2"/>
      <c r="R21" s="2">
        <f>STDEVA(R10:R19)</f>
        <v>0.19482185594936605</v>
      </c>
      <c r="S21" s="2"/>
      <c r="T21" s="2"/>
      <c r="U21" s="2"/>
      <c r="V21" s="2">
        <f>STDEVA(V10:V19)</f>
        <v>9.22274283065996E-3</v>
      </c>
      <c r="W21" s="2">
        <f>STDEVA(W10:W19)</f>
        <v>9.1112907685373893E-3</v>
      </c>
      <c r="X21" s="2">
        <f>STDEVA(X10:X19)</f>
        <v>9.0018468273127556E-3</v>
      </c>
      <c r="Z21" s="2">
        <f>STDEVA(Z10:Z19)</f>
        <v>6.6035976722896928E-3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0.17341312146475599</v>
      </c>
      <c r="E41" s="11">
        <f>$K$20</f>
        <v>0.17341312146475599</v>
      </c>
      <c r="F41">
        <f>C41*AVERAGE($K$20,$W$20)</f>
        <v>0.16246957496455294</v>
      </c>
      <c r="G41" s="14">
        <f>ABS((F41-E41)/E41)</f>
        <v>6.310679611650484E-2</v>
      </c>
    </row>
    <row r="42" spans="3:7" x14ac:dyDescent="0.25">
      <c r="C42">
        <v>2</v>
      </c>
      <c r="D42" s="2">
        <f>$W$20</f>
        <v>0.1515260284643499</v>
      </c>
      <c r="E42" s="11">
        <f>SUM(D42,E41)</f>
        <v>0.32493914992910589</v>
      </c>
      <c r="F42">
        <f>C42*AVERAGE($K$20,$W$20)</f>
        <v>0.32493914992910589</v>
      </c>
      <c r="G42" s="14">
        <f>ABS((F42-E42)/E42)</f>
        <v>0</v>
      </c>
    </row>
    <row r="43" spans="3:7" x14ac:dyDescent="0.25">
      <c r="C43">
        <v>3</v>
      </c>
      <c r="D43" s="2">
        <f>$K$20</f>
        <v>0.17341312146475599</v>
      </c>
      <c r="E43" s="11">
        <f>SUM(D43,E42)</f>
        <v>0.49835227139386185</v>
      </c>
      <c r="F43">
        <f>C43*AVERAGE($K$20,$W$20)</f>
        <v>0.48740872489365883</v>
      </c>
      <c r="G43" s="14">
        <f>ABS((F43-E43)/E43)</f>
        <v>2.1959459459459398E-2</v>
      </c>
    </row>
    <row r="44" spans="3:7" x14ac:dyDescent="0.25">
      <c r="C44">
        <v>4</v>
      </c>
      <c r="D44" s="2">
        <f>$W$20</f>
        <v>0.1515260284643499</v>
      </c>
      <c r="E44" s="11">
        <f>SUM(D44,E43)</f>
        <v>0.64987829985821177</v>
      </c>
      <c r="F44">
        <f>C44*AVERAGE($K$20,$W$20)</f>
        <v>0.64987829985821177</v>
      </c>
      <c r="G44" s="14">
        <f>ABS((F44-E44)/E44)</f>
        <v>0</v>
      </c>
    </row>
    <row r="45" spans="3:7" x14ac:dyDescent="0.25">
      <c r="C45">
        <v>5</v>
      </c>
      <c r="D45" s="2">
        <f>$K$20</f>
        <v>0.17341312146475599</v>
      </c>
      <c r="E45" s="11">
        <f>SUM(D45,E44)</f>
        <v>0.82329142132296773</v>
      </c>
      <c r="F45">
        <f>C45*AVERAGE($K$20,$W$20)</f>
        <v>0.81234787482276472</v>
      </c>
      <c r="G45" s="14">
        <f>ABS((F45-E45)/E45)</f>
        <v>1.3292433537832273E-2</v>
      </c>
    </row>
    <row r="46" spans="3:7" x14ac:dyDescent="0.25">
      <c r="C46">
        <v>6</v>
      </c>
      <c r="D46" s="2">
        <f>$W$20</f>
        <v>0.1515260284643499</v>
      </c>
      <c r="E46" s="11">
        <f>SUM(D46,E45)</f>
        <v>0.97481744978731766</v>
      </c>
      <c r="F46">
        <f>C46*AVERAGE($K$20,$W$20)</f>
        <v>0.97481744978731766</v>
      </c>
      <c r="G46" s="14">
        <f>ABS((F46-E46)/E46)</f>
        <v>0</v>
      </c>
    </row>
    <row r="47" spans="3:7" x14ac:dyDescent="0.25">
      <c r="C47">
        <v>7</v>
      </c>
      <c r="D47" s="2">
        <f>$K$20</f>
        <v>0.17341312146475599</v>
      </c>
      <c r="E47" s="11">
        <f>SUM(D47,E46)</f>
        <v>1.1482305712520737</v>
      </c>
      <c r="F47">
        <f>C47*AVERAGE($K$20,$W$20)</f>
        <v>1.1372870247518705</v>
      </c>
      <c r="G47" s="14">
        <f>ABS((F47-E47)/E47)</f>
        <v>9.53079178885647E-3</v>
      </c>
    </row>
    <row r="48" spans="3:7" x14ac:dyDescent="0.25">
      <c r="C48">
        <v>8</v>
      </c>
      <c r="D48" s="2">
        <f>$W$20</f>
        <v>0.1515260284643499</v>
      </c>
      <c r="E48" s="11">
        <f>SUM(D48,E47)</f>
        <v>1.2997565997164235</v>
      </c>
      <c r="F48">
        <f>C48*AVERAGE($K$20,$W$20)</f>
        <v>1.2997565997164235</v>
      </c>
      <c r="G48" s="14">
        <f>ABS((F48-E48)/E48)</f>
        <v>0</v>
      </c>
    </row>
    <row r="49" spans="3:7" x14ac:dyDescent="0.25">
      <c r="C49">
        <v>9</v>
      </c>
      <c r="D49" s="2">
        <f>$K$20</f>
        <v>0.17341312146475599</v>
      </c>
      <c r="E49" s="11">
        <f>SUM(D49,E48)</f>
        <v>1.4731697211811796</v>
      </c>
      <c r="F49">
        <f>C49*AVERAGE($K$20,$W$20)</f>
        <v>1.4622261746809766</v>
      </c>
      <c r="G49" s="14">
        <f>ABS((F49-E49)/E49)</f>
        <v>7.4285714285714068E-3</v>
      </c>
    </row>
    <row r="50" spans="3:7" x14ac:dyDescent="0.25">
      <c r="C50">
        <v>10</v>
      </c>
      <c r="D50" s="2">
        <f>$W$20</f>
        <v>0.1515260284643499</v>
      </c>
      <c r="E50" s="11">
        <f>SUM(D50,E49)</f>
        <v>1.6246957496455294</v>
      </c>
      <c r="F50">
        <f>C50*AVERAGE($K$20,$W$20)</f>
        <v>1.6246957496455294</v>
      </c>
      <c r="G50" s="14">
        <f>ABS((F50-E50)/E50)</f>
        <v>0</v>
      </c>
    </row>
    <row r="51" spans="3:7" x14ac:dyDescent="0.25">
      <c r="C51">
        <v>11</v>
      </c>
      <c r="D51" s="2">
        <f>$K$20</f>
        <v>0.17341312146475599</v>
      </c>
      <c r="E51" s="11">
        <f>SUM(D51,E50)</f>
        <v>1.7981088711102855</v>
      </c>
      <c r="F51">
        <f>C51*AVERAGE($K$20,$W$20)</f>
        <v>1.7871653246100823</v>
      </c>
      <c r="G51" s="14">
        <f>ABS((F51-E51)/E51)</f>
        <v>6.0861423220974842E-3</v>
      </c>
    </row>
    <row r="52" spans="3:7" x14ac:dyDescent="0.25">
      <c r="C52">
        <v>12</v>
      </c>
      <c r="D52" s="2">
        <f>$W$20</f>
        <v>0.1515260284643499</v>
      </c>
      <c r="E52" s="11">
        <f>SUM(D52,E51)</f>
        <v>1.9496348995746353</v>
      </c>
      <c r="F52">
        <f>C52*AVERAGE($K$20,$W$20)</f>
        <v>1.9496348995746353</v>
      </c>
      <c r="G52" s="14">
        <f>ABS((F52-E52)/E52)</f>
        <v>0</v>
      </c>
    </row>
    <row r="53" spans="3:7" x14ac:dyDescent="0.25">
      <c r="C53">
        <v>13</v>
      </c>
      <c r="D53" s="2">
        <f>$K$20</f>
        <v>0.17341312146475599</v>
      </c>
      <c r="E53" s="11">
        <f>SUM(D53,E52)</f>
        <v>2.1230480210393914</v>
      </c>
      <c r="F53">
        <f>C53*AVERAGE($K$20,$W$20)</f>
        <v>2.1121044745391884</v>
      </c>
      <c r="G53" s="14">
        <f>ABS((F53-E53)/E53)</f>
        <v>5.1546391752577171E-3</v>
      </c>
    </row>
    <row r="54" spans="3:7" x14ac:dyDescent="0.25">
      <c r="C54">
        <v>14</v>
      </c>
      <c r="D54" s="2">
        <f>$W$20</f>
        <v>0.1515260284643499</v>
      </c>
      <c r="E54" s="11">
        <f>SUM(D54,E53)</f>
        <v>2.2745740495037414</v>
      </c>
      <c r="F54">
        <f>C54*AVERAGE($K$20,$W$20)</f>
        <v>2.274574049503741</v>
      </c>
      <c r="G54" s="14">
        <f>ABS((F54-E54)/E54)</f>
        <v>1.9524060337668603E-16</v>
      </c>
    </row>
    <row r="55" spans="3:7" x14ac:dyDescent="0.25">
      <c r="C55">
        <v>15</v>
      </c>
      <c r="D55" s="2">
        <f>$K$20</f>
        <v>0.17341312146475599</v>
      </c>
      <c r="E55" s="11">
        <f>SUM(D55,E54)</f>
        <v>2.4479871709684975</v>
      </c>
      <c r="F55">
        <f>C55*AVERAGE($K$20,$W$20)</f>
        <v>2.437043624468294</v>
      </c>
      <c r="G55" s="14">
        <f>ABS((F55-E55)/E55)</f>
        <v>4.4704264099038821E-3</v>
      </c>
    </row>
    <row r="56" spans="3:7" x14ac:dyDescent="0.25">
      <c r="C56">
        <v>16</v>
      </c>
      <c r="D56" s="2">
        <f>$W$20</f>
        <v>0.1515260284643499</v>
      </c>
      <c r="E56" s="11">
        <f>SUM(D56,E55)</f>
        <v>2.5995131994328475</v>
      </c>
      <c r="F56">
        <f>C56*AVERAGE($K$20,$W$20)</f>
        <v>2.5995131994328471</v>
      </c>
      <c r="G56" s="14">
        <f>ABS((F56-E56)/E56)</f>
        <v>1.7083552795460027E-16</v>
      </c>
    </row>
    <row r="57" spans="3:7" x14ac:dyDescent="0.25">
      <c r="C57">
        <v>17</v>
      </c>
      <c r="D57" s="2">
        <f>$K$20</f>
        <v>0.17341312146475599</v>
      </c>
      <c r="E57" s="11">
        <f>SUM(D57,E56)</f>
        <v>2.7729263208976036</v>
      </c>
      <c r="F57">
        <f>C57*AVERAGE($K$20,$W$20)</f>
        <v>2.7619827743974001</v>
      </c>
      <c r="G57" s="14">
        <f>ABS((F57-E57)/E57)</f>
        <v>3.9465695203401603E-3</v>
      </c>
    </row>
    <row r="58" spans="3:7" x14ac:dyDescent="0.25">
      <c r="C58">
        <v>18</v>
      </c>
      <c r="D58" s="2">
        <f>$W$20</f>
        <v>0.1515260284643499</v>
      </c>
      <c r="E58" s="11">
        <f>SUM(D58,E57)</f>
        <v>2.9244523493619536</v>
      </c>
      <c r="F58">
        <f>C58*AVERAGE($K$20,$W$20)</f>
        <v>2.9244523493619532</v>
      </c>
      <c r="G58" s="14">
        <f>ABS((F58-E58)/E58)</f>
        <v>1.5185380262631135E-16</v>
      </c>
    </row>
    <row r="59" spans="3:7" x14ac:dyDescent="0.25">
      <c r="C59">
        <v>19</v>
      </c>
      <c r="D59" s="2">
        <f>$K$20</f>
        <v>0.17341312146475599</v>
      </c>
      <c r="E59" s="11">
        <f>SUM(D59,E58)</f>
        <v>3.0978654708267097</v>
      </c>
      <c r="F59">
        <f>C59*AVERAGE($K$20,$W$20)</f>
        <v>3.0869219243265058</v>
      </c>
      <c r="G59" s="14">
        <f>ABS((F59-E59)/E59)</f>
        <v>3.5326086956524497E-3</v>
      </c>
    </row>
    <row r="60" spans="3:7" x14ac:dyDescent="0.25">
      <c r="C60">
        <v>20</v>
      </c>
      <c r="D60" s="2">
        <f>$W$20</f>
        <v>0.1515260284643499</v>
      </c>
      <c r="E60" s="11">
        <f>SUM(D60,E59)</f>
        <v>3.2493914992910597</v>
      </c>
      <c r="F60">
        <f>C60*AVERAGE($K$20,$W$20)</f>
        <v>3.2493914992910589</v>
      </c>
      <c r="G60" s="14">
        <f>ABS((F60-E60)/E60)</f>
        <v>2.733368447273604E-16</v>
      </c>
    </row>
    <row r="61" spans="3:7" x14ac:dyDescent="0.25">
      <c r="C61">
        <v>21</v>
      </c>
      <c r="D61" s="2">
        <f>$K$20</f>
        <v>0.17341312146475599</v>
      </c>
      <c r="E61" s="11">
        <f>SUM(D61,E60)</f>
        <v>3.4228046207558158</v>
      </c>
      <c r="F61">
        <f>C61*AVERAGE($K$20,$W$20)</f>
        <v>3.4118610742556119</v>
      </c>
      <c r="G61" s="14">
        <f>ABS((F61-E61)/E61)</f>
        <v>3.1972454500740319E-3</v>
      </c>
    </row>
    <row r="62" spans="3:7" x14ac:dyDescent="0.25">
      <c r="C62">
        <v>22</v>
      </c>
      <c r="D62" s="2">
        <f>$W$20</f>
        <v>0.1515260284643499</v>
      </c>
      <c r="E62" s="11">
        <f>SUM(D62,E61)</f>
        <v>3.5743306492201659</v>
      </c>
      <c r="F62">
        <f>C62*AVERAGE($K$20,$W$20)</f>
        <v>3.5743306492201645</v>
      </c>
      <c r="G62" s="14">
        <f>ABS((F62-E62)/E62)</f>
        <v>3.727320609918551E-16</v>
      </c>
    </row>
    <row r="63" spans="3:7" x14ac:dyDescent="0.25">
      <c r="C63">
        <v>23</v>
      </c>
      <c r="D63" s="2">
        <f>$K$20</f>
        <v>0.17341312146475599</v>
      </c>
      <c r="E63" s="11">
        <f>SUM(D63,E62)</f>
        <v>3.7477437706849219</v>
      </c>
      <c r="F63">
        <f>C63*AVERAGE($K$20,$W$20)</f>
        <v>3.7368002241847176</v>
      </c>
      <c r="G63" s="14">
        <f>ABS((F63-E63)/E63)</f>
        <v>2.9200359389042097E-3</v>
      </c>
    </row>
    <row r="64" spans="3:7" x14ac:dyDescent="0.25">
      <c r="C64">
        <v>24</v>
      </c>
      <c r="D64" s="2">
        <f>$W$20</f>
        <v>0.1515260284643499</v>
      </c>
      <c r="E64" s="11">
        <f>SUM(D64,E63)</f>
        <v>3.899269799149272</v>
      </c>
      <c r="F64">
        <f>C64*AVERAGE($K$20,$W$20)</f>
        <v>3.8992697991492706</v>
      </c>
      <c r="G64" s="14">
        <f>ABS((F64-E64)/E64)</f>
        <v>3.416710559092005E-16</v>
      </c>
    </row>
    <row r="65" spans="3:7" x14ac:dyDescent="0.25">
      <c r="C65">
        <v>25</v>
      </c>
      <c r="D65" s="2">
        <f>$K$20</f>
        <v>0.17341312146475599</v>
      </c>
      <c r="E65" s="11">
        <f>SUM(D65,E64)</f>
        <v>4.072682920614028</v>
      </c>
      <c r="F65">
        <f>C65*AVERAGE($K$20,$W$20)</f>
        <v>4.0617393741138237</v>
      </c>
      <c r="G65" s="14">
        <f>ABS((F65-E65)/E65)</f>
        <v>2.6870607689130923E-3</v>
      </c>
    </row>
    <row r="66" spans="3:7" x14ac:dyDescent="0.25">
      <c r="C66">
        <v>26</v>
      </c>
      <c r="D66" s="2">
        <f>$W$20</f>
        <v>0.1515260284643499</v>
      </c>
      <c r="E66" s="11">
        <f>SUM(D66,E65)</f>
        <v>4.2242089490783776</v>
      </c>
      <c r="F66">
        <f>C66*AVERAGE($K$20,$W$20)</f>
        <v>4.2242089490783767</v>
      </c>
      <c r="G66" s="14">
        <f>ABS((F66-E66)/E66)</f>
        <v>2.1025911132873877E-16</v>
      </c>
    </row>
    <row r="67" spans="3:7" x14ac:dyDescent="0.25">
      <c r="C67">
        <v>27</v>
      </c>
      <c r="D67" s="2">
        <f>$K$20</f>
        <v>0.17341312146475599</v>
      </c>
      <c r="E67" s="11">
        <f>SUM(D67,E66)</f>
        <v>4.3976220705431333</v>
      </c>
      <c r="F67">
        <f>C67*AVERAGE($K$20,$W$20)</f>
        <v>4.3866785240429298</v>
      </c>
      <c r="G67" s="14">
        <f>ABS((F67-E67)/E67)</f>
        <v>2.4885145482389909E-3</v>
      </c>
    </row>
    <row r="68" spans="3:7" x14ac:dyDescent="0.25">
      <c r="C68">
        <v>28</v>
      </c>
      <c r="D68" s="2">
        <f>$W$20</f>
        <v>0.1515260284643499</v>
      </c>
      <c r="E68" s="11">
        <f>SUM(D68,E67)</f>
        <v>4.5491480990074828</v>
      </c>
      <c r="F68">
        <f>C68*AVERAGE($K$20,$W$20)</f>
        <v>4.549148099007482</v>
      </c>
      <c r="G68" s="14">
        <f>ABS((F68-E68)/E68)</f>
        <v>1.9524060337668603E-16</v>
      </c>
    </row>
    <row r="69" spans="3:7" x14ac:dyDescent="0.25">
      <c r="C69">
        <v>29</v>
      </c>
      <c r="D69" s="2">
        <f>$K$20</f>
        <v>0.17341312146475599</v>
      </c>
      <c r="E69" s="11">
        <f>SUM(D69,E68)</f>
        <v>4.7225612204722385</v>
      </c>
      <c r="F69">
        <f>C69*AVERAGE($K$20,$W$20)</f>
        <v>4.711617673972035</v>
      </c>
      <c r="G69" s="14">
        <f>ABS((F69-E69)/E69)</f>
        <v>2.3172905525847575E-3</v>
      </c>
    </row>
    <row r="70" spans="3:7" x14ac:dyDescent="0.25">
      <c r="C70">
        <v>30</v>
      </c>
      <c r="D70" s="2">
        <f>$W$20</f>
        <v>0.1515260284643499</v>
      </c>
      <c r="E70" s="11">
        <f>SUM(D70,E69)</f>
        <v>4.8740872489365881</v>
      </c>
      <c r="F70">
        <f>C70*AVERAGE($K$20,$W$20)</f>
        <v>4.8740872489365881</v>
      </c>
      <c r="G70" s="14">
        <f>ABS((F70-E70)/E70)</f>
        <v>0</v>
      </c>
    </row>
    <row r="71" spans="3:7" x14ac:dyDescent="0.25">
      <c r="C71">
        <v>31</v>
      </c>
      <c r="D71" s="2">
        <f>$K$20</f>
        <v>0.17341312146475599</v>
      </c>
      <c r="E71" s="11">
        <f>SUM(D71,E70)</f>
        <v>5.0475003704013437</v>
      </c>
      <c r="F71">
        <f>C71*AVERAGE($K$20,$W$20)</f>
        <v>5.0365568239011411</v>
      </c>
      <c r="G71" s="14">
        <f>ABS((F71-E71)/E71)</f>
        <v>2.1681120747163835E-3</v>
      </c>
    </row>
    <row r="72" spans="3:7" x14ac:dyDescent="0.25">
      <c r="C72">
        <v>32</v>
      </c>
      <c r="D72" s="2">
        <f>$W$20</f>
        <v>0.1515260284643499</v>
      </c>
      <c r="E72" s="11">
        <f>SUM(D72,E71)</f>
        <v>5.1990263988656933</v>
      </c>
      <c r="F72">
        <f>C72*AVERAGE($K$20,$W$20)</f>
        <v>5.1990263988656942</v>
      </c>
      <c r="G72" s="14">
        <f>ABS((F72-E72)/E72)</f>
        <v>1.7083552795460032E-16</v>
      </c>
    </row>
    <row r="73" spans="3:7" x14ac:dyDescent="0.25">
      <c r="C73">
        <v>33</v>
      </c>
      <c r="D73" s="2">
        <f>$K$20</f>
        <v>0.17341312146475599</v>
      </c>
      <c r="E73" s="11">
        <f>SUM(D73,E72)</f>
        <v>5.3724395203304489</v>
      </c>
      <c r="F73">
        <f>C73*AVERAGE($K$20,$W$20)</f>
        <v>5.3614959738302472</v>
      </c>
      <c r="G73" s="14">
        <f>ABS((F73-E73)/E73)</f>
        <v>2.0369790034469419E-3</v>
      </c>
    </row>
    <row r="74" spans="3:7" x14ac:dyDescent="0.25">
      <c r="C74">
        <v>34</v>
      </c>
      <c r="D74" s="2">
        <f>$W$20</f>
        <v>0.1515260284643499</v>
      </c>
      <c r="E74" s="11">
        <f>SUM(D74,E73)</f>
        <v>5.5239655487947985</v>
      </c>
      <c r="F74">
        <f>C74*AVERAGE($K$20,$W$20)</f>
        <v>5.5239655487948003</v>
      </c>
      <c r="G74" s="14">
        <f>ABS((F74-E74)/E74)</f>
        <v>3.2157275850277712E-16</v>
      </c>
    </row>
    <row r="75" spans="3:7" x14ac:dyDescent="0.25">
      <c r="C75">
        <v>35</v>
      </c>
      <c r="D75" s="2">
        <f>$K$20</f>
        <v>0.17341312146475599</v>
      </c>
      <c r="E75" s="11">
        <f>SUM(D75,E74)</f>
        <v>5.6973786702595541</v>
      </c>
      <c r="F75">
        <f>C75*AVERAGE($K$20,$W$20)</f>
        <v>5.6864351237593533</v>
      </c>
      <c r="G75" s="14">
        <f>ABS((F75-E75)/E75)</f>
        <v>1.9208037825055155E-3</v>
      </c>
    </row>
    <row r="76" spans="3:7" x14ac:dyDescent="0.25">
      <c r="C76">
        <v>36</v>
      </c>
      <c r="D76" s="2">
        <f>$W$20</f>
        <v>0.1515260284643499</v>
      </c>
      <c r="E76" s="11">
        <f>SUM(D76,E75)</f>
        <v>5.8489046987239037</v>
      </c>
      <c r="F76">
        <f>C76*AVERAGE($K$20,$W$20)</f>
        <v>5.8489046987239064</v>
      </c>
      <c r="G76" s="14">
        <f>ABS((F76-E76)/E76)</f>
        <v>4.5556140787893426E-16</v>
      </c>
    </row>
    <row r="77" spans="3:7" x14ac:dyDescent="0.25">
      <c r="C77">
        <v>37</v>
      </c>
      <c r="D77" s="2">
        <f>$K$20</f>
        <v>0.17341312146475599</v>
      </c>
      <c r="E77" s="11">
        <f>SUM(D77,E76)</f>
        <v>6.0223178201886594</v>
      </c>
      <c r="F77">
        <f>C77*AVERAGE($K$20,$W$20)</f>
        <v>6.0113742736884586</v>
      </c>
      <c r="G77" s="14">
        <f>ABS((F77-E77)/E77)</f>
        <v>1.8171652222529117E-3</v>
      </c>
    </row>
    <row r="78" spans="3:7" x14ac:dyDescent="0.25">
      <c r="C78">
        <v>38</v>
      </c>
      <c r="D78" s="2">
        <f>$W$20</f>
        <v>0.1515260284643499</v>
      </c>
      <c r="E78" s="11">
        <f>SUM(D78,E77)</f>
        <v>6.1738438486530089</v>
      </c>
      <c r="F78">
        <f>C78*AVERAGE($K$20,$W$20)</f>
        <v>6.1738438486530116</v>
      </c>
      <c r="G78" s="14">
        <f>ABS((F78-E78)/E78)</f>
        <v>4.3158449167477989E-16</v>
      </c>
    </row>
    <row r="79" spans="3:7" x14ac:dyDescent="0.25">
      <c r="C79">
        <v>39</v>
      </c>
      <c r="D79" s="2">
        <f>$K$20</f>
        <v>0.17341312146475599</v>
      </c>
      <c r="E79" s="11">
        <f>SUM(D79,E78)</f>
        <v>6.3472569701177646</v>
      </c>
      <c r="F79">
        <f>C79*AVERAGE($K$20,$W$20)</f>
        <v>6.3363134236175647</v>
      </c>
      <c r="G79" s="14">
        <f>ABS((F79-E79)/E79)</f>
        <v>1.724137931033989E-3</v>
      </c>
    </row>
    <row r="80" spans="3:7" x14ac:dyDescent="0.25">
      <c r="C80">
        <v>40</v>
      </c>
      <c r="D80" s="2">
        <f>$W$20</f>
        <v>0.1515260284643499</v>
      </c>
      <c r="E80" s="11">
        <f>SUM(D80,E79)</f>
        <v>6.4987829985821142</v>
      </c>
      <c r="F80">
        <f>C80*AVERAGE($K$20,$W$20)</f>
        <v>6.4987829985821177</v>
      </c>
      <c r="G80" s="14">
        <f>ABS((F80-E80)/E80)</f>
        <v>5.4667368945472129E-16</v>
      </c>
    </row>
    <row r="81" spans="3:7" x14ac:dyDescent="0.25">
      <c r="C81">
        <v>41</v>
      </c>
      <c r="D81" s="2">
        <f>$K$20</f>
        <v>0.17341312146475599</v>
      </c>
      <c r="E81" s="11">
        <f>SUM(D81,E80)</f>
        <v>6.6721961200468698</v>
      </c>
      <c r="F81">
        <f>C81*AVERAGE($K$20,$W$20)</f>
        <v>6.6612525735466708</v>
      </c>
      <c r="G81" s="14">
        <f>ABS((F81-E81)/E81)</f>
        <v>1.6401715871808254E-3</v>
      </c>
    </row>
    <row r="82" spans="3:7" x14ac:dyDescent="0.25">
      <c r="C82">
        <v>42</v>
      </c>
      <c r="D82" s="2">
        <f>$W$20</f>
        <v>0.1515260284643499</v>
      </c>
      <c r="E82" s="11">
        <f>SUM(D82,E81)</f>
        <v>6.8237221485112194</v>
      </c>
      <c r="F82">
        <f>C82*AVERAGE($K$20,$W$20)</f>
        <v>6.8237221485112238</v>
      </c>
      <c r="G82" s="14">
        <f>ABS((F82-E82)/E82)</f>
        <v>6.5080201125562061E-16</v>
      </c>
    </row>
    <row r="83" spans="3:7" x14ac:dyDescent="0.25">
      <c r="C83">
        <v>43</v>
      </c>
      <c r="D83" s="2">
        <f>$K$20</f>
        <v>0.17341312146475599</v>
      </c>
      <c r="E83" s="11">
        <f>SUM(D83,E82)</f>
        <v>6.997135269975975</v>
      </c>
      <c r="F83">
        <f>C83*AVERAGE($K$20,$W$20)</f>
        <v>6.9861917234757769</v>
      </c>
      <c r="G83" s="14">
        <f>ABS((F83-E83)/E83)</f>
        <v>1.5640038498549288E-3</v>
      </c>
    </row>
    <row r="84" spans="3:7" x14ac:dyDescent="0.25">
      <c r="C84">
        <v>44</v>
      </c>
      <c r="D84" s="2">
        <f>$W$20</f>
        <v>0.1515260284643499</v>
      </c>
      <c r="E84" s="11">
        <f>SUM(D84,E83)</f>
        <v>7.1486612984403246</v>
      </c>
      <c r="F84">
        <f>C84*AVERAGE($K$20,$W$20)</f>
        <v>7.148661298440329</v>
      </c>
      <c r="G84" s="14">
        <f>ABS((F84-E84)/E84)</f>
        <v>6.2122010165309239E-16</v>
      </c>
    </row>
    <row r="85" spans="3:7" x14ac:dyDescent="0.25">
      <c r="C85">
        <v>45</v>
      </c>
      <c r="D85" s="2">
        <f>$K$20</f>
        <v>0.17341312146475599</v>
      </c>
      <c r="E85" s="11">
        <f>SUM(D85,E84)</f>
        <v>7.3220744199050802</v>
      </c>
      <c r="F85">
        <f>C85*AVERAGE($K$20,$W$20)</f>
        <v>7.3111308734048821</v>
      </c>
      <c r="G85" s="14">
        <f>ABS((F85-E85)/E85)</f>
        <v>1.4945964589554114E-3</v>
      </c>
    </row>
    <row r="86" spans="3:7" x14ac:dyDescent="0.25">
      <c r="C86">
        <v>46</v>
      </c>
      <c r="D86" s="2">
        <f>$W$20</f>
        <v>0.1515260284643499</v>
      </c>
      <c r="E86" s="11">
        <f>SUM(D86,E85)</f>
        <v>7.4736004483694298</v>
      </c>
      <c r="F86">
        <f>C86*AVERAGE($K$20,$W$20)</f>
        <v>7.4736004483694352</v>
      </c>
      <c r="G86" s="14">
        <f>ABS((F86-E86)/E86)</f>
        <v>7.1305263841920177E-16</v>
      </c>
    </row>
    <row r="87" spans="3:7" x14ac:dyDescent="0.25">
      <c r="C87">
        <v>47</v>
      </c>
      <c r="D87" s="2">
        <f>$K$20</f>
        <v>0.17341312146475599</v>
      </c>
      <c r="E87" s="11">
        <f>SUM(D87,E86)</f>
        <v>7.6470135698341855</v>
      </c>
      <c r="F87">
        <f>C87*AVERAGE($K$20,$W$20)</f>
        <v>7.6360700233339882</v>
      </c>
      <c r="G87" s="14">
        <f>ABS((F87-E87)/E87)</f>
        <v>1.4310876265954552E-3</v>
      </c>
    </row>
    <row r="88" spans="3:7" x14ac:dyDescent="0.25">
      <c r="C88">
        <v>48</v>
      </c>
      <c r="D88" s="2">
        <f>$W$20</f>
        <v>0.1515260284643499</v>
      </c>
      <c r="E88" s="11">
        <f>SUM(D88,E87)</f>
        <v>7.798539598298535</v>
      </c>
      <c r="F88">
        <f>C88*AVERAGE($K$20,$W$20)</f>
        <v>7.7985395982985413</v>
      </c>
      <c r="G88" s="14">
        <f>ABS((F88-E88)/E88)</f>
        <v>7.972324637881354E-16</v>
      </c>
    </row>
    <row r="89" spans="3:7" x14ac:dyDescent="0.25">
      <c r="C89">
        <v>49</v>
      </c>
      <c r="D89" s="2">
        <f>$K$20</f>
        <v>0.17341312146475599</v>
      </c>
      <c r="E89" s="11">
        <f>SUM(D89,E88)</f>
        <v>7.9719527197632907</v>
      </c>
      <c r="F89">
        <f>C89*AVERAGE($K$20,$W$20)</f>
        <v>7.9610091732630943</v>
      </c>
      <c r="G89" s="14">
        <f>ABS((F89-E89)/E89)</f>
        <v>1.3727560718048639E-3</v>
      </c>
    </row>
    <row r="90" spans="3:7" x14ac:dyDescent="0.25">
      <c r="C90">
        <v>50</v>
      </c>
      <c r="D90" s="2">
        <f>$W$20</f>
        <v>0.1515260284643499</v>
      </c>
      <c r="E90" s="11">
        <f>SUM(D90,E89)</f>
        <v>8.1234787482276403</v>
      </c>
      <c r="F90">
        <f>C90*AVERAGE($K$20,$W$20)</f>
        <v>8.1234787482276474</v>
      </c>
      <c r="G90" s="14">
        <f>ABS((F90-E90)/E90)</f>
        <v>8.7467790312755426E-16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4.4000000000000004</v>
      </c>
      <c r="E10" s="3">
        <v>0.64</v>
      </c>
      <c r="F10" s="3">
        <f>D10-E10</f>
        <v>3.7600000000000002</v>
      </c>
      <c r="G10" s="3">
        <f>AVERAGE(F10)</f>
        <v>3.7600000000000002</v>
      </c>
      <c r="H10" s="3">
        <f>G10-$F$20</f>
        <v>0.14100000000000046</v>
      </c>
      <c r="J10" s="2">
        <f>F10*$C$4/1000</f>
        <v>0.17799601012062066</v>
      </c>
      <c r="K10" s="2">
        <f>F10*$C$5/1000</f>
        <v>0.17584502068702335</v>
      </c>
      <c r="L10" s="2">
        <f>F10*$C$6/1000</f>
        <v>0.17373278734955042</v>
      </c>
      <c r="O10" s="4">
        <v>1</v>
      </c>
      <c r="P10" s="3">
        <v>4.42</v>
      </c>
      <c r="Q10" s="3">
        <v>0.46</v>
      </c>
      <c r="R10" s="3">
        <f>P10-Q10</f>
        <v>3.96</v>
      </c>
      <c r="S10" s="3">
        <f>AVERAGE(R10)</f>
        <v>3.96</v>
      </c>
      <c r="T10" s="3">
        <f>S10-$R$20</f>
        <v>0.496</v>
      </c>
      <c r="V10" s="2">
        <f>R10*$C$4/1000</f>
        <v>0.18746388299937708</v>
      </c>
      <c r="W10" s="2">
        <f>R10*$C$5/1000</f>
        <v>0.18519847923420546</v>
      </c>
      <c r="X10" s="2">
        <f>R10*$C$6/1000</f>
        <v>0.18297389305963291</v>
      </c>
      <c r="Z10" s="2">
        <f>AVERAGE(W10,K10)</f>
        <v>0.1805217499606144</v>
      </c>
    </row>
    <row r="11" spans="1:26" x14ac:dyDescent="0.25">
      <c r="C11">
        <v>2</v>
      </c>
      <c r="D11" s="3">
        <v>4.66</v>
      </c>
      <c r="E11" s="3">
        <v>1.04</v>
      </c>
      <c r="F11" s="3">
        <f>D11-E11</f>
        <v>3.62</v>
      </c>
      <c r="G11" s="3">
        <f>AVERAGE(F10:F11)</f>
        <v>3.6900000000000004</v>
      </c>
      <c r="H11" s="3">
        <f>G11-$F$20</f>
        <v>7.1000000000000618E-2</v>
      </c>
      <c r="I11" s="3">
        <f>STDEVA(F10:F11)</f>
        <v>9.8994949366116733E-2</v>
      </c>
      <c r="J11" s="2">
        <f>F11*$C$4/1000</f>
        <v>0.17136849910549118</v>
      </c>
      <c r="K11" s="2">
        <f>F11*$C$5/1000</f>
        <v>0.16929759970399591</v>
      </c>
      <c r="L11" s="2">
        <f>F11*$C$6/1000</f>
        <v>0.16726401335249269</v>
      </c>
      <c r="O11" s="4">
        <v>2</v>
      </c>
      <c r="P11" s="3">
        <v>4.4800000000000004</v>
      </c>
      <c r="Q11" s="3">
        <v>1.18</v>
      </c>
      <c r="R11" s="3">
        <f>P11-Q11</f>
        <v>3.3000000000000007</v>
      </c>
      <c r="S11" s="3">
        <f>AVERAGE(R10:R11)</f>
        <v>3.6300000000000003</v>
      </c>
      <c r="T11" s="3">
        <f>S11-$R$20</f>
        <v>0.16600000000000037</v>
      </c>
      <c r="U11" s="3">
        <f>STDEVA(R10:R11)</f>
        <v>0.46669047558312082</v>
      </c>
      <c r="V11" s="2">
        <f>R11*$C$4/1000</f>
        <v>0.15621990249948092</v>
      </c>
      <c r="W11" s="2">
        <f>R11*$C$5/1000</f>
        <v>0.15433206602850458</v>
      </c>
      <c r="X11" s="2">
        <f>R11*$C$6/1000</f>
        <v>0.15247824421636078</v>
      </c>
      <c r="Z11" s="2">
        <f>AVERAGE(W11,K11)</f>
        <v>0.16181483286625026</v>
      </c>
    </row>
    <row r="12" spans="1:26" x14ac:dyDescent="0.25">
      <c r="C12">
        <v>3</v>
      </c>
      <c r="D12" s="3">
        <v>4.1100000000000003</v>
      </c>
      <c r="E12" s="3">
        <v>0.59</v>
      </c>
      <c r="F12" s="3">
        <f>D12-E12</f>
        <v>3.5200000000000005</v>
      </c>
      <c r="G12" s="3">
        <f>AVERAGE(F10:F12)</f>
        <v>3.6333333333333342</v>
      </c>
      <c r="H12" s="3">
        <f>G12-$F$20</f>
        <v>1.4333333333334419E-2</v>
      </c>
      <c r="I12" s="3">
        <f>STDEVA(F10:F12)</f>
        <v>0.12055427546683406</v>
      </c>
      <c r="J12" s="2">
        <f>F12*$C$4/1000</f>
        <v>0.16663456266611296</v>
      </c>
      <c r="K12" s="2">
        <f>F12*$C$5/1000</f>
        <v>0.16462087043040485</v>
      </c>
      <c r="L12" s="2">
        <f>F12*$C$6/1000</f>
        <v>0.16264346049745149</v>
      </c>
      <c r="O12" s="4">
        <v>3</v>
      </c>
      <c r="P12" s="3">
        <v>5.49</v>
      </c>
      <c r="Q12" s="3">
        <v>1.93</v>
      </c>
      <c r="R12" s="3">
        <f>P12-Q12</f>
        <v>3.5600000000000005</v>
      </c>
      <c r="S12" s="3">
        <f>AVERAGE(R10:R12)</f>
        <v>3.6066666666666669</v>
      </c>
      <c r="T12" s="3">
        <f>S12-$R$20</f>
        <v>0.14266666666666694</v>
      </c>
      <c r="U12" s="3">
        <f>STDEVA(R10:R12)</f>
        <v>0.33246553706111115</v>
      </c>
      <c r="V12" s="2">
        <f>R12*$C$4/1000</f>
        <v>0.16852813724186427</v>
      </c>
      <c r="W12" s="2">
        <f>R12*$C$5/1000</f>
        <v>0.16649156213984129</v>
      </c>
      <c r="X12" s="2">
        <f>R12*$C$6/1000</f>
        <v>0.16449168163946798</v>
      </c>
      <c r="Z12" s="2">
        <f>AVERAGE(W12,K12)</f>
        <v>0.16555621628512307</v>
      </c>
    </row>
    <row r="13" spans="1:26" x14ac:dyDescent="0.25">
      <c r="C13">
        <v>4</v>
      </c>
      <c r="D13" s="3">
        <v>4.38</v>
      </c>
      <c r="E13" s="3">
        <v>0.84</v>
      </c>
      <c r="F13" s="3">
        <f>D13-E13</f>
        <v>3.54</v>
      </c>
      <c r="G13" s="3">
        <f>AVERAGE(F10:F13)</f>
        <v>3.6100000000000003</v>
      </c>
      <c r="H13" s="3">
        <f>G13-$F$20</f>
        <v>-8.9999999999994529E-3</v>
      </c>
      <c r="I13" s="3">
        <f>STDEVA(F10:F13)</f>
        <v>0.10893423092245459</v>
      </c>
      <c r="J13" s="2">
        <f>F13*$C$4/1000</f>
        <v>0.1675813499539886</v>
      </c>
      <c r="K13" s="2">
        <f>F13*$C$5/1000</f>
        <v>0.16555621628512304</v>
      </c>
      <c r="L13" s="2">
        <f>F13*$C$6/1000</f>
        <v>0.16356757106845971</v>
      </c>
      <c r="O13" s="4">
        <v>4</v>
      </c>
      <c r="P13" s="3">
        <v>5.0599999999999996</v>
      </c>
      <c r="Q13" s="3">
        <v>1.89</v>
      </c>
      <c r="R13" s="3">
        <f>P13-Q13</f>
        <v>3.17</v>
      </c>
      <c r="S13" s="3">
        <f>AVERAGE(R10:R13)</f>
        <v>3.4975000000000001</v>
      </c>
      <c r="T13" s="3">
        <f>S13-$R$20</f>
        <v>3.3500000000000085E-2</v>
      </c>
      <c r="U13" s="3">
        <f>STDEVA(R10:R13)</f>
        <v>0.34836522979960743</v>
      </c>
      <c r="V13" s="2">
        <f>R13*$C$4/1000</f>
        <v>0.15006578512828925</v>
      </c>
      <c r="W13" s="2">
        <f>R13*$C$5/1000</f>
        <v>0.14825231797283617</v>
      </c>
      <c r="X13" s="2">
        <f>R13*$C$6/1000</f>
        <v>0.14647152550480716</v>
      </c>
      <c r="Z13" s="2">
        <f>AVERAGE(W13,K13)</f>
        <v>0.15690426712897959</v>
      </c>
    </row>
    <row r="14" spans="1:26" x14ac:dyDescent="0.25">
      <c r="C14">
        <v>5</v>
      </c>
      <c r="D14" s="3">
        <v>4.3099999999999996</v>
      </c>
      <c r="E14" s="3">
        <v>0.51</v>
      </c>
      <c r="F14" s="3">
        <f>D14-E14</f>
        <v>3.8</v>
      </c>
      <c r="G14" s="3">
        <f>AVERAGE(F10:F14)</f>
        <v>3.6480000000000006</v>
      </c>
      <c r="H14" s="3">
        <f>G14-$F$20</f>
        <v>2.9000000000000803E-2</v>
      </c>
      <c r="I14" s="3">
        <f>STDEVA(F10:F14)</f>
        <v>0.12696456198483089</v>
      </c>
      <c r="J14" s="2">
        <f>F14*$C$4/1000</f>
        <v>0.17988958469637195</v>
      </c>
      <c r="K14" s="2">
        <f>F14*$C$5/1000</f>
        <v>0.17771571239645975</v>
      </c>
      <c r="L14" s="2">
        <f>F14*$C$6/1000</f>
        <v>0.17558100849156691</v>
      </c>
      <c r="O14" s="4">
        <v>5</v>
      </c>
      <c r="P14" s="3">
        <v>4.5199999999999996</v>
      </c>
      <c r="Q14" s="3">
        <v>1.51</v>
      </c>
      <c r="R14" s="3">
        <f>P14-Q14</f>
        <v>3.01</v>
      </c>
      <c r="S14" s="3">
        <f>AVERAGE(R10:R14)</f>
        <v>3.4</v>
      </c>
      <c r="T14" s="3">
        <f>S14-$R$20</f>
        <v>-6.4000000000000057E-2</v>
      </c>
      <c r="U14" s="3">
        <f>STDEVA(R10:R14)</f>
        <v>0.37222305140869505</v>
      </c>
      <c r="V14" s="2">
        <f>R14*$C$4/1000</f>
        <v>0.14249148682528409</v>
      </c>
      <c r="W14" s="2">
        <f>R14*$C$5/1000</f>
        <v>0.14076955113509049</v>
      </c>
      <c r="X14" s="2">
        <f>R14*$C$6/1000</f>
        <v>0.13907864093674116</v>
      </c>
      <c r="Z14" s="2">
        <f>AVERAGE(W14,K14)</f>
        <v>0.15924263176577513</v>
      </c>
    </row>
    <row r="15" spans="1:26" x14ac:dyDescent="0.25">
      <c r="C15">
        <v>6</v>
      </c>
      <c r="D15" s="3">
        <v>4.8499999999999996</v>
      </c>
      <c r="E15" s="3">
        <v>1.49</v>
      </c>
      <c r="F15" s="3">
        <f>D15-E15</f>
        <v>3.3599999999999994</v>
      </c>
      <c r="G15" s="3">
        <f>AVERAGE(F10:F15)</f>
        <v>3.6</v>
      </c>
      <c r="H15" s="3">
        <f>G15-$F$20</f>
        <v>-1.8999999999999684E-2</v>
      </c>
      <c r="I15" s="3">
        <f>STDEVA(F10:F15)</f>
        <v>0.16346253393362054</v>
      </c>
      <c r="J15" s="2">
        <f>F15*$C$4/1000</f>
        <v>0.1590602643631078</v>
      </c>
      <c r="K15" s="2">
        <f>F15*$C$5/1000</f>
        <v>0.15713810359265915</v>
      </c>
      <c r="L15" s="2">
        <f>F15*$C$6/1000</f>
        <v>0.15525057592938546</v>
      </c>
      <c r="O15" s="4">
        <v>6</v>
      </c>
      <c r="P15" s="3">
        <v>4.3899999999999997</v>
      </c>
      <c r="Q15" s="3">
        <v>0.6</v>
      </c>
      <c r="R15" s="3">
        <f>P15-Q15</f>
        <v>3.7899999999999996</v>
      </c>
      <c r="S15" s="3">
        <f>AVERAGE(R10:R15)</f>
        <v>3.4649999999999999</v>
      </c>
      <c r="T15" s="3">
        <f>S15-$R$20</f>
        <v>9.9999999999988987E-4</v>
      </c>
      <c r="U15" s="3">
        <f>STDEVA(R10:R15)</f>
        <v>0.36903929330086244</v>
      </c>
      <c r="V15" s="2">
        <f>R15*$C$4/1000</f>
        <v>0.17941619105243409</v>
      </c>
      <c r="W15" s="2">
        <f>R15*$C$5/1000</f>
        <v>0.17724803946910067</v>
      </c>
      <c r="X15" s="2">
        <f>R15*$C$6/1000</f>
        <v>0.17511895320606277</v>
      </c>
      <c r="Z15" s="2">
        <f>AVERAGE(W15,K15)</f>
        <v>0.16719307153087992</v>
      </c>
    </row>
    <row r="16" spans="1:26" x14ac:dyDescent="0.25">
      <c r="C16">
        <v>7</v>
      </c>
      <c r="D16" s="3">
        <v>5.51</v>
      </c>
      <c r="E16" s="3">
        <v>1.6</v>
      </c>
      <c r="F16" s="3">
        <f>D16-E16</f>
        <v>3.9099999999999997</v>
      </c>
      <c r="G16" s="3">
        <f>AVERAGE(F10:F16)</f>
        <v>3.6442857142857146</v>
      </c>
      <c r="H16" s="3">
        <f>G16-$F$20</f>
        <v>2.52857142857148E-2</v>
      </c>
      <c r="I16" s="3">
        <f>STDEVA(F10:F16)</f>
        <v>0.18972411047423071</v>
      </c>
      <c r="J16" s="2">
        <f>F16*$C$4/1000</f>
        <v>0.18509691477968795</v>
      </c>
      <c r="K16" s="2">
        <f>F16*$C$5/1000</f>
        <v>0.18286011459740992</v>
      </c>
      <c r="L16" s="2">
        <f>F16*$C$6/1000</f>
        <v>0.18066361663211225</v>
      </c>
      <c r="O16" s="4">
        <v>7</v>
      </c>
      <c r="P16" s="3">
        <v>4.09</v>
      </c>
      <c r="Q16" s="3">
        <v>0.56000000000000005</v>
      </c>
      <c r="R16" s="3">
        <f>P16-Q16</f>
        <v>3.53</v>
      </c>
      <c r="S16" s="3">
        <f>AVERAGE(R10:R16)</f>
        <v>3.4742857142857142</v>
      </c>
      <c r="T16" s="3">
        <f>S16-$R$20</f>
        <v>1.0285714285714231E-2</v>
      </c>
      <c r="U16" s="3">
        <f>STDEVA(R10:R16)</f>
        <v>0.3377798663260409</v>
      </c>
      <c r="V16" s="2">
        <f>R16*$C$4/1000</f>
        <v>0.16710795631005079</v>
      </c>
      <c r="W16" s="2">
        <f>R16*$C$5/1000</f>
        <v>0.16508854335776393</v>
      </c>
      <c r="X16" s="2">
        <f>R16*$C$6/1000</f>
        <v>0.16310551578295557</v>
      </c>
      <c r="Z16" s="2">
        <f>AVERAGE(W16,K16)</f>
        <v>0.17397432897758691</v>
      </c>
    </row>
    <row r="17" spans="3:26" x14ac:dyDescent="0.25">
      <c r="C17">
        <v>8</v>
      </c>
      <c r="D17" s="3">
        <v>4.3099999999999996</v>
      </c>
      <c r="E17" s="3">
        <v>0.9</v>
      </c>
      <c r="F17" s="3">
        <f>D17-E17</f>
        <v>3.4099999999999997</v>
      </c>
      <c r="G17" s="3">
        <f>AVERAGE(F10:F17)</f>
        <v>3.6150000000000002</v>
      </c>
      <c r="H17" s="3">
        <f>G17-$F$20</f>
        <v>-3.9999999999995595E-3</v>
      </c>
      <c r="I17" s="3">
        <f>STDEVA(F10:F17)</f>
        <v>0.19420166249104495</v>
      </c>
      <c r="J17" s="2">
        <f>F17*$C$4/1000</f>
        <v>0.1614272325827969</v>
      </c>
      <c r="K17" s="2">
        <f>F17*$C$5/1000</f>
        <v>0.15947646822945466</v>
      </c>
      <c r="L17" s="2">
        <f>F17*$C$6/1000</f>
        <v>0.15756085235690609</v>
      </c>
      <c r="O17" s="4">
        <v>8</v>
      </c>
      <c r="P17" s="3">
        <v>3.9</v>
      </c>
      <c r="Q17" s="3">
        <v>0.52</v>
      </c>
      <c r="R17" s="3">
        <f>P17-Q17</f>
        <v>3.38</v>
      </c>
      <c r="S17" s="3">
        <f>AVERAGE(R10:R17)</f>
        <v>3.4624999999999999</v>
      </c>
      <c r="T17" s="3">
        <f>S17-$R$20</f>
        <v>-1.5000000000000568E-3</v>
      </c>
      <c r="U17" s="3">
        <f>STDEVA(R10:R17)</f>
        <v>0.3144950601474415</v>
      </c>
      <c r="V17" s="2">
        <f>R17*$C$4/1000</f>
        <v>0.16000705165098347</v>
      </c>
      <c r="W17" s="2">
        <f>R17*$C$5/1000</f>
        <v>0.15807344944737736</v>
      </c>
      <c r="X17" s="2">
        <f>R17*$C$6/1000</f>
        <v>0.15617468650039373</v>
      </c>
      <c r="Z17" s="2">
        <f>AVERAGE(W17,K17)</f>
        <v>0.15877495883841602</v>
      </c>
    </row>
    <row r="18" spans="3:26" x14ac:dyDescent="0.25">
      <c r="C18">
        <v>9</v>
      </c>
      <c r="D18" s="3">
        <v>4.54</v>
      </c>
      <c r="E18" s="3">
        <v>1.1000000000000001</v>
      </c>
      <c r="F18" s="3">
        <f>D18-E18</f>
        <v>3.44</v>
      </c>
      <c r="G18" s="3">
        <f>AVERAGE(F10:F18)</f>
        <v>3.5955555555555554</v>
      </c>
      <c r="H18" s="3">
        <f>G18-$F$20</f>
        <v>-2.3444444444444379E-2</v>
      </c>
      <c r="I18" s="3">
        <f>STDEVA(F10:F18)</f>
        <v>0.19079511990032083</v>
      </c>
      <c r="J18" s="2">
        <f>F18*$C$4/1000</f>
        <v>0.16284741351461041</v>
      </c>
      <c r="K18" s="2">
        <f>F18*$C$5/1000</f>
        <v>0.16087948701153201</v>
      </c>
      <c r="L18" s="2">
        <f>F18*$C$6/1000</f>
        <v>0.15894701821341847</v>
      </c>
      <c r="O18" s="4">
        <v>9</v>
      </c>
      <c r="P18" s="3">
        <v>4.43</v>
      </c>
      <c r="Q18" s="3">
        <v>0.73</v>
      </c>
      <c r="R18" s="3">
        <f>P18-Q18</f>
        <v>3.6999999999999997</v>
      </c>
      <c r="S18" s="3">
        <f>AVERAGE(R10:R18)</f>
        <v>3.4888888888888889</v>
      </c>
      <c r="T18" s="3">
        <f>S18-$R$20</f>
        <v>2.488888888888896E-2</v>
      </c>
      <c r="U18" s="3">
        <f>STDEVA(R10:R18)</f>
        <v>0.30464916069326542</v>
      </c>
      <c r="V18" s="2">
        <f>R18*$C$4/1000</f>
        <v>0.1751556482569937</v>
      </c>
      <c r="W18" s="2">
        <f>R18*$C$5/1000</f>
        <v>0.17303898312286869</v>
      </c>
      <c r="X18" s="2">
        <f>R18*$C$6/1000</f>
        <v>0.17096045563652568</v>
      </c>
      <c r="Z18" s="2">
        <f>AVERAGE(W18,K18)</f>
        <v>0.16695923506720034</v>
      </c>
    </row>
    <row r="19" spans="3:26" x14ac:dyDescent="0.25">
      <c r="C19" s="5">
        <v>10</v>
      </c>
      <c r="D19" s="6">
        <v>5.08</v>
      </c>
      <c r="E19" s="6">
        <v>1.25</v>
      </c>
      <c r="F19" s="6">
        <f>D19-E19</f>
        <v>3.83</v>
      </c>
      <c r="G19" s="6">
        <f>AVERAGE(F10:F19)</f>
        <v>3.6189999999999998</v>
      </c>
      <c r="H19" s="6">
        <f>G19-$F$20</f>
        <v>0</v>
      </c>
      <c r="I19" s="6">
        <f>STDEVA(F10:F19)</f>
        <v>0.1945621865739704</v>
      </c>
      <c r="J19" s="7">
        <f>F19*$C$4/1000</f>
        <v>0.1813097656281854</v>
      </c>
      <c r="K19" s="7">
        <f>F19*$C$5/1000</f>
        <v>0.17911873117853708</v>
      </c>
      <c r="L19" s="7">
        <f>F19*$C$6/1000</f>
        <v>0.17696717434807929</v>
      </c>
      <c r="O19" s="8">
        <v>10</v>
      </c>
      <c r="P19" s="6">
        <v>4.88</v>
      </c>
      <c r="Q19" s="6">
        <v>1.64</v>
      </c>
      <c r="R19" s="6">
        <f>P19-Q19</f>
        <v>3.24</v>
      </c>
      <c r="S19" s="6">
        <f>AVERAGE(R10:R19)</f>
        <v>3.464</v>
      </c>
      <c r="T19" s="6">
        <f>S19-$R$20</f>
        <v>0</v>
      </c>
      <c r="U19" s="6">
        <f>STDEVA(R10:R19)</f>
        <v>0.29781425978843473</v>
      </c>
      <c r="V19" s="7">
        <f>R19*$C$4/1000</f>
        <v>0.15337954063585399</v>
      </c>
      <c r="W19" s="7">
        <f>R19*$C$5/1000</f>
        <v>0.15152602846434993</v>
      </c>
      <c r="X19" s="7">
        <f>R19*$C$6/1000</f>
        <v>0.14970591250333601</v>
      </c>
      <c r="Z19" s="2">
        <f>AVERAGE(W19,K19)</f>
        <v>0.16532237982144349</v>
      </c>
    </row>
    <row r="20" spans="3:26" x14ac:dyDescent="0.25">
      <c r="F20" s="9">
        <f>AVERAGE(F10:F19)</f>
        <v>3.6189999999999998</v>
      </c>
      <c r="G20" s="9">
        <f>F20*46.7672</f>
        <v>169.25049680000001</v>
      </c>
      <c r="J20" s="2">
        <f>F20*$C$4/1000</f>
        <v>0.17132115974109738</v>
      </c>
      <c r="K20" s="2">
        <f>F20*$C$5/1000</f>
        <v>0.16925083241125999</v>
      </c>
      <c r="L20" s="2">
        <f>F20*$C$6/1000</f>
        <v>0.16721780782394227</v>
      </c>
      <c r="M20" s="2"/>
      <c r="N20" s="2"/>
      <c r="O20" s="2"/>
      <c r="P20" s="2"/>
      <c r="Q20" s="2"/>
      <c r="R20" s="15">
        <f>AVERAGE(R10:R19)</f>
        <v>3.464</v>
      </c>
      <c r="S20" s="15">
        <f>R20*46.7672</f>
        <v>162.0015808</v>
      </c>
      <c r="T20" s="2"/>
      <c r="U20" s="2"/>
      <c r="V20" s="2">
        <f>R20*$C$4/1000</f>
        <v>0.16398355826006117</v>
      </c>
      <c r="W20" s="2">
        <f>R20*$C$5/1000</f>
        <v>0.16200190203719383</v>
      </c>
      <c r="X20" s="2">
        <f>R20*$C$6/1000</f>
        <v>0.16005595089862837</v>
      </c>
    </row>
    <row r="21" spans="3:26" x14ac:dyDescent="0.25">
      <c r="F21" s="3">
        <f>STDEVA(F10:F19)</f>
        <v>0.1945621865739704</v>
      </c>
      <c r="J21" s="2">
        <f>STDEVA(J10:J19)</f>
        <v>9.210450247476203E-3</v>
      </c>
      <c r="K21" s="2">
        <f>STDEVA(K10:K19)</f>
        <v>9.0991467348437004E-3</v>
      </c>
      <c r="L21" s="2">
        <f>STDEVA(L10:L19)</f>
        <v>8.9898486665742385E-3</v>
      </c>
      <c r="M21" s="2"/>
      <c r="N21" s="2"/>
      <c r="O21" s="2"/>
      <c r="P21" s="2"/>
      <c r="Q21" s="2"/>
      <c r="R21" s="2">
        <f>STDEVA(R10:R19)</f>
        <v>0.29781425978843473</v>
      </c>
      <c r="S21" s="2"/>
      <c r="T21" s="2"/>
      <c r="U21" s="2"/>
      <c r="V21" s="2">
        <f>STDEVA(V10:V19)</f>
        <v>1.409833776578919E-2</v>
      </c>
      <c r="W21" s="2">
        <f>STDEVA(W10:W19)</f>
        <v>1.3927966668454221E-2</v>
      </c>
      <c r="X21" s="2">
        <f>STDEVA(X10:X19)</f>
        <v>1.376066528337444E-2</v>
      </c>
      <c r="Z21" s="2">
        <f>STDEVA(Z10:Z19)</f>
        <v>7.2586042457812479E-3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0.16925083241125999</v>
      </c>
      <c r="E41" s="11">
        <f>$K$20</f>
        <v>0.16925083241125999</v>
      </c>
      <c r="F41">
        <f>C41*AVERAGE($K$20,$W$20)</f>
        <v>0.16562636722422691</v>
      </c>
      <c r="G41" s="14">
        <f>ABS((F41-E41)/E41)</f>
        <v>2.141475545730874E-2</v>
      </c>
    </row>
    <row r="42" spans="3:7" x14ac:dyDescent="0.25">
      <c r="C42">
        <v>2</v>
      </c>
      <c r="D42" s="2">
        <f>$W$20</f>
        <v>0.16200190203719383</v>
      </c>
      <c r="E42" s="11">
        <f>SUM(D42,E41)</f>
        <v>0.33125273444845382</v>
      </c>
      <c r="F42">
        <f>C42*AVERAGE($K$20,$W$20)</f>
        <v>0.33125273444845382</v>
      </c>
      <c r="G42" s="14">
        <f>ABS((F42-E42)/E42)</f>
        <v>0</v>
      </c>
    </row>
    <row r="43" spans="3:7" x14ac:dyDescent="0.25">
      <c r="C43">
        <v>3</v>
      </c>
      <c r="D43" s="2">
        <f>$K$20</f>
        <v>0.16925083241125999</v>
      </c>
      <c r="E43" s="11">
        <f>SUM(D43,E42)</f>
        <v>0.50050356685971376</v>
      </c>
      <c r="F43">
        <f>C43*AVERAGE($K$20,$W$20)</f>
        <v>0.49687910167268073</v>
      </c>
      <c r="G43" s="14">
        <f>ABS((F43-E43)/E43)</f>
        <v>7.2416370771817562E-3</v>
      </c>
    </row>
    <row r="44" spans="3:7" x14ac:dyDescent="0.25">
      <c r="C44">
        <v>4</v>
      </c>
      <c r="D44" s="2">
        <f>$W$20</f>
        <v>0.16200190203719383</v>
      </c>
      <c r="E44" s="11">
        <f>SUM(D44,E43)</f>
        <v>0.66250546889690765</v>
      </c>
      <c r="F44">
        <f>C44*AVERAGE($K$20,$W$20)</f>
        <v>0.66250546889690765</v>
      </c>
      <c r="G44" s="14">
        <f>ABS((F44-E44)/E44)</f>
        <v>0</v>
      </c>
    </row>
    <row r="45" spans="3:7" x14ac:dyDescent="0.25">
      <c r="C45">
        <v>5</v>
      </c>
      <c r="D45" s="2">
        <f>$K$20</f>
        <v>0.16925083241125999</v>
      </c>
      <c r="E45" s="11">
        <f>SUM(D45,E44)</f>
        <v>0.83175630130816769</v>
      </c>
      <c r="F45">
        <f>C45*AVERAGE($K$20,$W$20)</f>
        <v>0.8281318361211345</v>
      </c>
      <c r="G45" s="14">
        <f>ABS((F45-E45)/E45)</f>
        <v>4.3576047230814005E-3</v>
      </c>
    </row>
    <row r="46" spans="3:7" x14ac:dyDescent="0.25">
      <c r="C46">
        <v>6</v>
      </c>
      <c r="D46" s="2">
        <f>$W$20</f>
        <v>0.16200190203719383</v>
      </c>
      <c r="E46" s="11">
        <f>SUM(D46,E45)</f>
        <v>0.99375820334536158</v>
      </c>
      <c r="F46">
        <f>C46*AVERAGE($K$20,$W$20)</f>
        <v>0.99375820334536147</v>
      </c>
      <c r="G46" s="14">
        <f>ABS((F46-E46)/E46)</f>
        <v>1.1171963369839169E-16</v>
      </c>
    </row>
    <row r="47" spans="3:7" x14ac:dyDescent="0.25">
      <c r="C47">
        <v>7</v>
      </c>
      <c r="D47" s="2">
        <f>$K$20</f>
        <v>0.16925083241125999</v>
      </c>
      <c r="E47" s="11">
        <f>SUM(D47,E46)</f>
        <v>1.1630090357566216</v>
      </c>
      <c r="F47">
        <f>C47*AVERAGE($K$20,$W$20)</f>
        <v>1.1593845705695884</v>
      </c>
      <c r="G47" s="14">
        <f>ABS((F47-E47)/E47)</f>
        <v>3.1164548817758848E-3</v>
      </c>
    </row>
    <row r="48" spans="3:7" x14ac:dyDescent="0.25">
      <c r="C48">
        <v>8</v>
      </c>
      <c r="D48" s="2">
        <f>$W$20</f>
        <v>0.16200190203719383</v>
      </c>
      <c r="E48" s="11">
        <f>SUM(D48,E47)</f>
        <v>1.3250109377938155</v>
      </c>
      <c r="F48">
        <f>C48*AVERAGE($K$20,$W$20)</f>
        <v>1.3250109377938153</v>
      </c>
      <c r="G48" s="14">
        <f>ABS((F48-E48)/E48)</f>
        <v>1.6757945054758755E-16</v>
      </c>
    </row>
    <row r="49" spans="3:7" x14ac:dyDescent="0.25">
      <c r="C49">
        <v>9</v>
      </c>
      <c r="D49" s="2">
        <f>$K$20</f>
        <v>0.16925083241125999</v>
      </c>
      <c r="E49" s="11">
        <f>SUM(D49,E48)</f>
        <v>1.4942617702050756</v>
      </c>
      <c r="F49">
        <f>C49*AVERAGE($K$20,$W$20)</f>
        <v>1.4906373050180421</v>
      </c>
      <c r="G49" s="14">
        <f>ABS((F49-E49)/E49)</f>
        <v>2.4255891834373713E-3</v>
      </c>
    </row>
    <row r="50" spans="3:7" x14ac:dyDescent="0.25">
      <c r="C50">
        <v>10</v>
      </c>
      <c r="D50" s="2">
        <f>$W$20</f>
        <v>0.16200190203719383</v>
      </c>
      <c r="E50" s="11">
        <f>SUM(D50,E49)</f>
        <v>1.6562636722422694</v>
      </c>
      <c r="F50">
        <f>C50*AVERAGE($K$20,$W$20)</f>
        <v>1.656263672242269</v>
      </c>
      <c r="G50" s="14">
        <f>ABS((F50-E50)/E50)</f>
        <v>2.6812712087614009E-16</v>
      </c>
    </row>
    <row r="51" spans="3:7" x14ac:dyDescent="0.25">
      <c r="C51">
        <v>11</v>
      </c>
      <c r="D51" s="2">
        <f>$K$20</f>
        <v>0.16925083241125999</v>
      </c>
      <c r="E51" s="11">
        <f>SUM(D51,E50)</f>
        <v>1.8255145046535295</v>
      </c>
      <c r="F51">
        <f>C51*AVERAGE($K$20,$W$20)</f>
        <v>1.8218900394664961</v>
      </c>
      <c r="G51" s="14">
        <f>ABS((F51-E51)/E51)</f>
        <v>1.9854485832865565E-3</v>
      </c>
    </row>
    <row r="52" spans="3:7" x14ac:dyDescent="0.25">
      <c r="C52">
        <v>12</v>
      </c>
      <c r="D52" s="2">
        <f>$W$20</f>
        <v>0.16200190203719383</v>
      </c>
      <c r="E52" s="11">
        <f>SUM(D52,E51)</f>
        <v>1.9875164066907234</v>
      </c>
      <c r="F52">
        <f>C52*AVERAGE($K$20,$W$20)</f>
        <v>1.9875164066907229</v>
      </c>
      <c r="G52" s="14">
        <f>ABS((F52-E52)/E52)</f>
        <v>2.2343926739678339E-16</v>
      </c>
    </row>
    <row r="53" spans="3:7" x14ac:dyDescent="0.25">
      <c r="C53">
        <v>13</v>
      </c>
      <c r="D53" s="2">
        <f>$K$20</f>
        <v>0.16925083241125999</v>
      </c>
      <c r="E53" s="11">
        <f>SUM(D53,E52)</f>
        <v>2.1567672391019834</v>
      </c>
      <c r="F53">
        <f>C53*AVERAGE($K$20,$W$20)</f>
        <v>2.1531427739149498</v>
      </c>
      <c r="G53" s="14">
        <f>ABS((F53-E53)/E53)</f>
        <v>1.6805082724377603E-3</v>
      </c>
    </row>
    <row r="54" spans="3:7" x14ac:dyDescent="0.25">
      <c r="C54">
        <v>14</v>
      </c>
      <c r="D54" s="2">
        <f>$W$20</f>
        <v>0.16200190203719383</v>
      </c>
      <c r="E54" s="11">
        <f>SUM(D54,E53)</f>
        <v>2.3187691411391773</v>
      </c>
      <c r="F54">
        <f>C54*AVERAGE($K$20,$W$20)</f>
        <v>2.3187691411391769</v>
      </c>
      <c r="G54" s="14">
        <f>ABS((F54-E54)/E54)</f>
        <v>1.9151937205438576E-16</v>
      </c>
    </row>
    <row r="55" spans="3:7" x14ac:dyDescent="0.25">
      <c r="C55">
        <v>15</v>
      </c>
      <c r="D55" s="2">
        <f>$K$20</f>
        <v>0.16925083241125999</v>
      </c>
      <c r="E55" s="11">
        <f>SUM(D55,E54)</f>
        <v>2.4880199735504371</v>
      </c>
      <c r="F55">
        <f>C55*AVERAGE($K$20,$W$20)</f>
        <v>2.4843955083634035</v>
      </c>
      <c r="G55" s="14">
        <f>ABS((F55-E55)/E55)</f>
        <v>1.4567669172934623E-3</v>
      </c>
    </row>
    <row r="56" spans="3:7" x14ac:dyDescent="0.25">
      <c r="C56">
        <v>16</v>
      </c>
      <c r="D56" s="2">
        <f>$W$20</f>
        <v>0.16200190203719383</v>
      </c>
      <c r="E56" s="11">
        <f>SUM(D56,E55)</f>
        <v>2.650021875587631</v>
      </c>
      <c r="F56">
        <f>C56*AVERAGE($K$20,$W$20)</f>
        <v>2.6500218755876306</v>
      </c>
      <c r="G56" s="14">
        <f>ABS((F56-E56)/E56)</f>
        <v>1.6757945054758755E-16</v>
      </c>
    </row>
    <row r="57" spans="3:7" x14ac:dyDescent="0.25">
      <c r="C57">
        <v>17</v>
      </c>
      <c r="D57" s="2">
        <f>$K$20</f>
        <v>0.16925083241125999</v>
      </c>
      <c r="E57" s="11">
        <f>SUM(D57,E56)</f>
        <v>2.8192727079988908</v>
      </c>
      <c r="F57">
        <f>C57*AVERAGE($K$20,$W$20)</f>
        <v>2.8156482428118577</v>
      </c>
      <c r="G57" s="14">
        <f>ABS((F57-E57)/E57)</f>
        <v>1.2856029062920343E-3</v>
      </c>
    </row>
    <row r="58" spans="3:7" x14ac:dyDescent="0.25">
      <c r="C58">
        <v>18</v>
      </c>
      <c r="D58" s="2">
        <f>$W$20</f>
        <v>0.16200190203719383</v>
      </c>
      <c r="E58" s="11">
        <f>SUM(D58,E57)</f>
        <v>2.9812746100360847</v>
      </c>
      <c r="F58">
        <f>C58*AVERAGE($K$20,$W$20)</f>
        <v>2.9812746100360843</v>
      </c>
      <c r="G58" s="14">
        <f>ABS((F58-E58)/E58)</f>
        <v>1.4895951159785561E-16</v>
      </c>
    </row>
    <row r="59" spans="3:7" x14ac:dyDescent="0.25">
      <c r="C59">
        <v>19</v>
      </c>
      <c r="D59" s="2">
        <f>$K$20</f>
        <v>0.16925083241125999</v>
      </c>
      <c r="E59" s="11">
        <f>SUM(D59,E58)</f>
        <v>3.1505254424473446</v>
      </c>
      <c r="F59">
        <f>C59*AVERAGE($K$20,$W$20)</f>
        <v>3.1469009772603114</v>
      </c>
      <c r="G59" s="14">
        <f>ABS((F59-E59)/E59)</f>
        <v>1.1504319686489136E-3</v>
      </c>
    </row>
    <row r="60" spans="3:7" x14ac:dyDescent="0.25">
      <c r="C60">
        <v>20</v>
      </c>
      <c r="D60" s="2">
        <f>$W$20</f>
        <v>0.16200190203719383</v>
      </c>
      <c r="E60" s="11">
        <f>SUM(D60,E59)</f>
        <v>3.3125273444845384</v>
      </c>
      <c r="F60">
        <f>C60*AVERAGE($K$20,$W$20)</f>
        <v>3.312527344484538</v>
      </c>
      <c r="G60" s="14">
        <f>ABS((F60-E60)/E60)</f>
        <v>1.3406356043807004E-16</v>
      </c>
    </row>
    <row r="61" spans="3:7" x14ac:dyDescent="0.25">
      <c r="C61">
        <v>21</v>
      </c>
      <c r="D61" s="2">
        <f>$K$20</f>
        <v>0.16925083241125999</v>
      </c>
      <c r="E61" s="11">
        <f>SUM(D61,E60)</f>
        <v>3.4817781768957983</v>
      </c>
      <c r="F61">
        <f>C61*AVERAGE($K$20,$W$20)</f>
        <v>3.4781537117087651</v>
      </c>
      <c r="G61" s="14">
        <f>ABS((F61-E61)/E61)</f>
        <v>1.0409810742925052E-3</v>
      </c>
    </row>
    <row r="62" spans="3:7" x14ac:dyDescent="0.25">
      <c r="C62">
        <v>22</v>
      </c>
      <c r="D62" s="2">
        <f>$W$20</f>
        <v>0.16200190203719383</v>
      </c>
      <c r="E62" s="11">
        <f>SUM(D62,E61)</f>
        <v>3.6437800789329922</v>
      </c>
      <c r="F62">
        <f>C62*AVERAGE($K$20,$W$20)</f>
        <v>3.6437800789329922</v>
      </c>
      <c r="G62" s="14">
        <f>ABS((F62-E62)/E62)</f>
        <v>0</v>
      </c>
    </row>
    <row r="63" spans="3:7" x14ac:dyDescent="0.25">
      <c r="C63">
        <v>23</v>
      </c>
      <c r="D63" s="2">
        <f>$K$20</f>
        <v>0.16925083241125999</v>
      </c>
      <c r="E63" s="11">
        <f>SUM(D63,E62)</f>
        <v>3.813030911344252</v>
      </c>
      <c r="F63">
        <f>C63*AVERAGE($K$20,$W$20)</f>
        <v>3.8094064461572188</v>
      </c>
      <c r="G63" s="14">
        <f>ABS((F63-E63)/E63)</f>
        <v>9.5054702448121853E-4</v>
      </c>
    </row>
    <row r="64" spans="3:7" x14ac:dyDescent="0.25">
      <c r="C64">
        <v>24</v>
      </c>
      <c r="D64" s="2">
        <f>$W$20</f>
        <v>0.16200190203719383</v>
      </c>
      <c r="E64" s="11">
        <f>SUM(D64,E63)</f>
        <v>3.9750328133814459</v>
      </c>
      <c r="F64">
        <f>C64*AVERAGE($K$20,$W$20)</f>
        <v>3.9750328133814459</v>
      </c>
      <c r="G64" s="14">
        <f>ABS((F64-E64)/E64)</f>
        <v>0</v>
      </c>
    </row>
    <row r="65" spans="3:7" x14ac:dyDescent="0.25">
      <c r="C65">
        <v>25</v>
      </c>
      <c r="D65" s="2">
        <f>$K$20</f>
        <v>0.16925083241125999</v>
      </c>
      <c r="E65" s="11">
        <f>SUM(D65,E64)</f>
        <v>4.1442836457927061</v>
      </c>
      <c r="F65">
        <f>C65*AVERAGE($K$20,$W$20)</f>
        <v>4.140659180605673</v>
      </c>
      <c r="G65" s="14">
        <f>ABS((F65-E65)/E65)</f>
        <v>8.7456976809798231E-4</v>
      </c>
    </row>
    <row r="66" spans="3:7" x14ac:dyDescent="0.25">
      <c r="C66">
        <v>26</v>
      </c>
      <c r="D66" s="2">
        <f>$W$20</f>
        <v>0.16200190203719383</v>
      </c>
      <c r="E66" s="11">
        <f>SUM(D66,E65)</f>
        <v>4.3062855478298996</v>
      </c>
      <c r="F66">
        <f>C66*AVERAGE($K$20,$W$20)</f>
        <v>4.3062855478298996</v>
      </c>
      <c r="G66" s="14">
        <f>ABS((F66-E66)/E66)</f>
        <v>0</v>
      </c>
    </row>
    <row r="67" spans="3:7" x14ac:dyDescent="0.25">
      <c r="C67">
        <v>27</v>
      </c>
      <c r="D67" s="2">
        <f>$K$20</f>
        <v>0.16925083241125999</v>
      </c>
      <c r="E67" s="11">
        <f>SUM(D67,E66)</f>
        <v>4.4755363802411594</v>
      </c>
      <c r="F67">
        <f>C67*AVERAGE($K$20,$W$20)</f>
        <v>4.4719119150541262</v>
      </c>
      <c r="G67" s="14">
        <f>ABS((F67-E67)/E67)</f>
        <v>8.0983928608751189E-4</v>
      </c>
    </row>
    <row r="68" spans="3:7" x14ac:dyDescent="0.25">
      <c r="C68">
        <v>28</v>
      </c>
      <c r="D68" s="2">
        <f>$W$20</f>
        <v>0.16200190203719383</v>
      </c>
      <c r="E68" s="11">
        <f>SUM(D68,E67)</f>
        <v>4.6375382822783529</v>
      </c>
      <c r="F68">
        <f>C68*AVERAGE($K$20,$W$20)</f>
        <v>4.6375382822783537</v>
      </c>
      <c r="G68" s="14">
        <f>ABS((F68-E68)/E68)</f>
        <v>1.9151937205438583E-16</v>
      </c>
    </row>
    <row r="69" spans="3:7" x14ac:dyDescent="0.25">
      <c r="C69">
        <v>29</v>
      </c>
      <c r="D69" s="2">
        <f>$K$20</f>
        <v>0.16925083241125999</v>
      </c>
      <c r="E69" s="11">
        <f>SUM(D69,E68)</f>
        <v>4.8067891146896127</v>
      </c>
      <c r="F69">
        <f>C69*AVERAGE($K$20,$W$20)</f>
        <v>4.8031646495025804</v>
      </c>
      <c r="G69" s="14">
        <f>ABS((F69-E69)/E69)</f>
        <v>7.5403041418145122E-4</v>
      </c>
    </row>
    <row r="70" spans="3:7" x14ac:dyDescent="0.25">
      <c r="C70">
        <v>30</v>
      </c>
      <c r="D70" s="2">
        <f>$W$20</f>
        <v>0.16200190203719383</v>
      </c>
      <c r="E70" s="11">
        <f>SUM(D70,E69)</f>
        <v>4.9687910167268061</v>
      </c>
      <c r="F70">
        <f>C70*AVERAGE($K$20,$W$20)</f>
        <v>4.968791016726807</v>
      </c>
      <c r="G70" s="14">
        <f>ABS((F70-E70)/E70)</f>
        <v>1.7875141391742679E-16</v>
      </c>
    </row>
    <row r="71" spans="3:7" x14ac:dyDescent="0.25">
      <c r="C71">
        <v>31</v>
      </c>
      <c r="D71" s="2">
        <f>$K$20</f>
        <v>0.16925083241125999</v>
      </c>
      <c r="E71" s="11">
        <f>SUM(D71,E70)</f>
        <v>5.1380418491380659</v>
      </c>
      <c r="F71">
        <f>C71*AVERAGE($K$20,$W$20)</f>
        <v>5.1344173839510345</v>
      </c>
      <c r="G71" s="14">
        <f>ABS((F71-E71)/E71)</f>
        <v>7.054176072231554E-4</v>
      </c>
    </row>
    <row r="72" spans="3:7" x14ac:dyDescent="0.25">
      <c r="C72">
        <v>32</v>
      </c>
      <c r="D72" s="2">
        <f>$W$20</f>
        <v>0.16200190203719383</v>
      </c>
      <c r="E72" s="11">
        <f>SUM(D72,E71)</f>
        <v>5.3000437511752594</v>
      </c>
      <c r="F72">
        <f>C72*AVERAGE($K$20,$W$20)</f>
        <v>5.3000437511752612</v>
      </c>
      <c r="G72" s="14">
        <f>ABS((F72-E72)/E72)</f>
        <v>3.3515890109517526E-16</v>
      </c>
    </row>
    <row r="73" spans="3:7" x14ac:dyDescent="0.25">
      <c r="C73">
        <v>33</v>
      </c>
      <c r="D73" s="2">
        <f>$K$20</f>
        <v>0.16925083241125999</v>
      </c>
      <c r="E73" s="11">
        <f>SUM(D73,E72)</f>
        <v>5.4692945835865192</v>
      </c>
      <c r="F73">
        <f>C73*AVERAGE($K$20,$W$20)</f>
        <v>5.4656701183994878</v>
      </c>
      <c r="G73" s="14">
        <f>ABS((F73-E73)/E73)</f>
        <v>6.6269335681945463E-4</v>
      </c>
    </row>
    <row r="74" spans="3:7" x14ac:dyDescent="0.25">
      <c r="C74">
        <v>34</v>
      </c>
      <c r="D74" s="2">
        <f>$W$20</f>
        <v>0.16200190203719383</v>
      </c>
      <c r="E74" s="11">
        <f>SUM(D74,E73)</f>
        <v>5.6312964856237127</v>
      </c>
      <c r="F74">
        <f>C74*AVERAGE($K$20,$W$20)</f>
        <v>5.6312964856237153</v>
      </c>
      <c r="G74" s="14">
        <f>ABS((F74-E74)/E74)</f>
        <v>4.7316550742848273E-16</v>
      </c>
    </row>
    <row r="75" spans="3:7" x14ac:dyDescent="0.25">
      <c r="C75">
        <v>35</v>
      </c>
      <c r="D75" s="2">
        <f>$K$20</f>
        <v>0.16925083241125999</v>
      </c>
      <c r="E75" s="11">
        <f>SUM(D75,E74)</f>
        <v>5.8005473180349725</v>
      </c>
      <c r="F75">
        <f>C75*AVERAGE($K$20,$W$20)</f>
        <v>5.796922852847942</v>
      </c>
      <c r="G75" s="14">
        <f>ABS((F75-E75)/E75)</f>
        <v>6.2484882689628127E-4</v>
      </c>
    </row>
    <row r="76" spans="3:7" x14ac:dyDescent="0.25">
      <c r="C76">
        <v>36</v>
      </c>
      <c r="D76" s="2">
        <f>$W$20</f>
        <v>0.16200190203719383</v>
      </c>
      <c r="E76" s="11">
        <f>SUM(D76,E75)</f>
        <v>5.9625492200721659</v>
      </c>
      <c r="F76">
        <f>C76*AVERAGE($K$20,$W$20)</f>
        <v>5.9625492200721686</v>
      </c>
      <c r="G76" s="14">
        <f>ABS((F76-E76)/E76)</f>
        <v>4.4687853479356708E-16</v>
      </c>
    </row>
    <row r="77" spans="3:7" x14ac:dyDescent="0.25">
      <c r="C77">
        <v>37</v>
      </c>
      <c r="D77" s="2">
        <f>$K$20</f>
        <v>0.16925083241125999</v>
      </c>
      <c r="E77" s="11">
        <f>SUM(D77,E76)</f>
        <v>6.1318000524834257</v>
      </c>
      <c r="F77">
        <f>C77*AVERAGE($K$20,$W$20)</f>
        <v>6.1281755872963961</v>
      </c>
      <c r="G77" s="14">
        <f>ABS((F77-E77)/E77)</f>
        <v>5.9109317916550448E-4</v>
      </c>
    </row>
    <row r="78" spans="3:7" x14ac:dyDescent="0.25">
      <c r="C78">
        <v>38</v>
      </c>
      <c r="D78" s="2">
        <f>$W$20</f>
        <v>0.16200190203719383</v>
      </c>
      <c r="E78" s="11">
        <f>SUM(D78,E77)</f>
        <v>6.2938019545206192</v>
      </c>
      <c r="F78">
        <f>C78*AVERAGE($K$20,$W$20)</f>
        <v>6.2938019545206227</v>
      </c>
      <c r="G78" s="14">
        <f>ABS((F78-E78)/E78)</f>
        <v>5.6447814921292684E-16</v>
      </c>
    </row>
    <row r="79" spans="3:7" x14ac:dyDescent="0.25">
      <c r="C79">
        <v>39</v>
      </c>
      <c r="D79" s="2">
        <f>$K$20</f>
        <v>0.16925083241125999</v>
      </c>
      <c r="E79" s="11">
        <f>SUM(D79,E78)</f>
        <v>6.463052786931879</v>
      </c>
      <c r="F79">
        <f>C79*AVERAGE($K$20,$W$20)</f>
        <v>6.4594283217448494</v>
      </c>
      <c r="G79" s="14">
        <f>ABS((F79-E79)/E79)</f>
        <v>5.6079770760316359E-4</v>
      </c>
    </row>
    <row r="80" spans="3:7" x14ac:dyDescent="0.25">
      <c r="C80">
        <v>40</v>
      </c>
      <c r="D80" s="2">
        <f>$W$20</f>
        <v>0.16200190203719383</v>
      </c>
      <c r="E80" s="11">
        <f>SUM(D80,E79)</f>
        <v>6.6250546889690725</v>
      </c>
      <c r="F80">
        <f>C80*AVERAGE($K$20,$W$20)</f>
        <v>6.625054688969076</v>
      </c>
      <c r="G80" s="14">
        <f>ABS((F80-E80)/E80)</f>
        <v>5.3625424175228057E-16</v>
      </c>
    </row>
    <row r="81" spans="3:7" x14ac:dyDescent="0.25">
      <c r="C81">
        <v>41</v>
      </c>
      <c r="D81" s="2">
        <f>$K$20</f>
        <v>0.16925083241125999</v>
      </c>
      <c r="E81" s="11">
        <f>SUM(D81,E80)</f>
        <v>6.7943055213803323</v>
      </c>
      <c r="F81">
        <f>C81*AVERAGE($K$20,$W$20)</f>
        <v>6.7906810561933035</v>
      </c>
      <c r="G81" s="14">
        <f>ABS((F81-E81)/E81)</f>
        <v>5.3345631508964E-4</v>
      </c>
    </row>
    <row r="82" spans="3:7" x14ac:dyDescent="0.25">
      <c r="C82">
        <v>42</v>
      </c>
      <c r="D82" s="2">
        <f>$W$20</f>
        <v>0.16200190203719383</v>
      </c>
      <c r="E82" s="11">
        <f>SUM(D82,E81)</f>
        <v>6.9563074234175257</v>
      </c>
      <c r="F82">
        <f>C82*AVERAGE($K$20,$W$20)</f>
        <v>6.9563074234175302</v>
      </c>
      <c r="G82" s="14">
        <f>ABS((F82-E82)/E82)</f>
        <v>6.3839790684795308E-16</v>
      </c>
    </row>
    <row r="83" spans="3:7" x14ac:dyDescent="0.25">
      <c r="C83">
        <v>43</v>
      </c>
      <c r="D83" s="2">
        <f>$K$20</f>
        <v>0.16925083241125999</v>
      </c>
      <c r="E83" s="11">
        <f>SUM(D83,E82)</f>
        <v>7.1255582558287855</v>
      </c>
      <c r="F83">
        <f>C83*AVERAGE($K$20,$W$20)</f>
        <v>7.1219337906417568</v>
      </c>
      <c r="G83" s="14">
        <f>ABS((F83-E83)/E83)</f>
        <v>5.0865701421553807E-4</v>
      </c>
    </row>
    <row r="84" spans="3:7" x14ac:dyDescent="0.25">
      <c r="C84">
        <v>44</v>
      </c>
      <c r="D84" s="2">
        <f>$W$20</f>
        <v>0.16200190203719383</v>
      </c>
      <c r="E84" s="11">
        <f>SUM(D84,E83)</f>
        <v>7.287560157865979</v>
      </c>
      <c r="F84">
        <f>C84*AVERAGE($K$20,$W$20)</f>
        <v>7.2875601578659843</v>
      </c>
      <c r="G84" s="14">
        <f>ABS((F84-E84)/E84)</f>
        <v>7.3125578420765543E-16</v>
      </c>
    </row>
    <row r="85" spans="3:7" x14ac:dyDescent="0.25">
      <c r="C85">
        <v>45</v>
      </c>
      <c r="D85" s="2">
        <f>$K$20</f>
        <v>0.16925083241125999</v>
      </c>
      <c r="E85" s="11">
        <f>SUM(D85,E84)</f>
        <v>7.4568109902772388</v>
      </c>
      <c r="F85">
        <f>C85*AVERAGE($K$20,$W$20)</f>
        <v>7.453186525090211</v>
      </c>
      <c r="G85" s="14">
        <f>ABS((F85-E85)/E85)</f>
        <v>4.860610241769188E-4</v>
      </c>
    </row>
    <row r="86" spans="3:7" x14ac:dyDescent="0.25">
      <c r="C86">
        <v>46</v>
      </c>
      <c r="D86" s="2">
        <f>$W$20</f>
        <v>0.16200190203719383</v>
      </c>
      <c r="E86" s="11">
        <f>SUM(D86,E85)</f>
        <v>7.6188128923144323</v>
      </c>
      <c r="F86">
        <f>C86*AVERAGE($K$20,$W$20)</f>
        <v>7.6188128923144376</v>
      </c>
      <c r="G86" s="14">
        <f>ABS((F86-E86)/E86)</f>
        <v>6.9946205445949652E-16</v>
      </c>
    </row>
    <row r="87" spans="3:7" x14ac:dyDescent="0.25">
      <c r="C87">
        <v>47</v>
      </c>
      <c r="D87" s="2">
        <f>$K$20</f>
        <v>0.16925083241125999</v>
      </c>
      <c r="E87" s="11">
        <f>SUM(D87,E86)</f>
        <v>7.7880637247256921</v>
      </c>
      <c r="F87">
        <f>C87*AVERAGE($K$20,$W$20)</f>
        <v>7.7844392595386651</v>
      </c>
      <c r="G87" s="14">
        <f>ABS((F87-E87)/E87)</f>
        <v>4.6538720215140894E-4</v>
      </c>
    </row>
    <row r="88" spans="3:7" x14ac:dyDescent="0.25">
      <c r="C88">
        <v>48</v>
      </c>
      <c r="D88" s="2">
        <f>$W$20</f>
        <v>0.16200190203719383</v>
      </c>
      <c r="E88" s="11">
        <f>SUM(D88,E87)</f>
        <v>7.9500656267628855</v>
      </c>
      <c r="F88">
        <f>C88*AVERAGE($K$20,$W$20)</f>
        <v>7.9500656267628917</v>
      </c>
      <c r="G88" s="14">
        <f>ABS((F88-E88)/E88)</f>
        <v>7.8203743588874268E-16</v>
      </c>
    </row>
    <row r="89" spans="3:7" x14ac:dyDescent="0.25">
      <c r="C89">
        <v>49</v>
      </c>
      <c r="D89" s="2">
        <f>$K$20</f>
        <v>0.16925083241125999</v>
      </c>
      <c r="E89" s="11">
        <f>SUM(D89,E88)</f>
        <v>8.1193164591741454</v>
      </c>
      <c r="F89">
        <f>C89*AVERAGE($K$20,$W$20)</f>
        <v>8.1156919939871184</v>
      </c>
      <c r="G89" s="14">
        <f>ABS((F89-E89)/E89)</f>
        <v>4.4640028569543309E-4</v>
      </c>
    </row>
    <row r="90" spans="3:7" x14ac:dyDescent="0.25">
      <c r="C90">
        <v>50</v>
      </c>
      <c r="D90" s="2">
        <f>$W$20</f>
        <v>0.16200190203719383</v>
      </c>
      <c r="E90" s="11">
        <f>SUM(D90,E89)</f>
        <v>8.2813183612113388</v>
      </c>
      <c r="F90">
        <f>C90*AVERAGE($K$20,$W$20)</f>
        <v>8.2813183612113459</v>
      </c>
      <c r="G90" s="14">
        <f>ABS((F90-E90)/E90)</f>
        <v>8.5800678680364911E-16</v>
      </c>
    </row>
  </sheetData>
  <pageMargins left="0.7" right="0.7" top="0.78740157499999996" bottom="0.78740157499999996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3.55</v>
      </c>
      <c r="G10" s="3">
        <f>AVERAGE(F10)</f>
        <v>3.55</v>
      </c>
      <c r="H10" s="3">
        <f>G10-$F$20</f>
        <v>-0.1330000000000009</v>
      </c>
      <c r="J10" s="2">
        <f>F10*$C$4/1000</f>
        <v>0.16805474359792641</v>
      </c>
      <c r="K10" s="2">
        <f>F10*$C$5/1000</f>
        <v>0.16602388921248215</v>
      </c>
      <c r="L10" s="2">
        <f>F10*$C$6/1000</f>
        <v>0.16402962635396381</v>
      </c>
      <c r="O10" s="4">
        <v>1</v>
      </c>
      <c r="P10" s="3"/>
      <c r="Q10" s="3"/>
      <c r="R10" s="3">
        <v>3.25</v>
      </c>
      <c r="S10" s="3">
        <f>AVERAGE(R10)</f>
        <v>3.25</v>
      </c>
      <c r="T10" s="3">
        <f>S10-$R$20</f>
        <v>-0.13400000000000034</v>
      </c>
      <c r="V10" s="2">
        <f>R10*$C$4/1000</f>
        <v>0.15385293427979177</v>
      </c>
      <c r="W10" s="2">
        <f>R10*$C$5/1000</f>
        <v>0.15199370139170901</v>
      </c>
      <c r="X10" s="2">
        <f>R10*$C$6/1000</f>
        <v>0.15016796778884012</v>
      </c>
      <c r="Z10" s="2">
        <f>AVERAGE(W10,K10)</f>
        <v>0.15900879530209558</v>
      </c>
    </row>
    <row r="11" spans="1:26" x14ac:dyDescent="0.25">
      <c r="C11">
        <v>2</v>
      </c>
      <c r="D11" s="3"/>
      <c r="E11" s="3"/>
      <c r="F11" s="3">
        <v>3.6</v>
      </c>
      <c r="G11" s="3">
        <f>AVERAGE(F10:F11)</f>
        <v>3.5750000000000002</v>
      </c>
      <c r="H11" s="3">
        <f>G11-$F$20</f>
        <v>-0.10800000000000054</v>
      </c>
      <c r="I11" s="3">
        <f>STDEVA(F10:F11)</f>
        <v>3.5355339059327563E-2</v>
      </c>
      <c r="J11" s="2">
        <f>F11*$C$4/1000</f>
        <v>0.17042171181761553</v>
      </c>
      <c r="K11" s="2">
        <f>F11*$C$5/1000</f>
        <v>0.16836225384927769</v>
      </c>
      <c r="L11" s="2">
        <f>F11*$C$6/1000</f>
        <v>0.16633990278148444</v>
      </c>
      <c r="O11" s="4">
        <v>2</v>
      </c>
      <c r="P11" s="3"/>
      <c r="Q11" s="3"/>
      <c r="R11" s="3">
        <v>3.28</v>
      </c>
      <c r="S11" s="3">
        <f>AVERAGE(R10:R11)</f>
        <v>3.2649999999999997</v>
      </c>
      <c r="T11" s="3">
        <f>S11-$R$20</f>
        <v>-0.11900000000000066</v>
      </c>
      <c r="U11" s="3">
        <f>STDEVA(R10:R11)</f>
        <v>2.1213203435596288E-2</v>
      </c>
      <c r="V11" s="2">
        <f>R11*$C$4/1000</f>
        <v>0.15527311521160525</v>
      </c>
      <c r="W11" s="2">
        <f>R11*$C$5/1000</f>
        <v>0.15339672017378633</v>
      </c>
      <c r="X11" s="2">
        <f>R11*$C$6/1000</f>
        <v>0.1515541336453525</v>
      </c>
      <c r="Z11" s="2">
        <f>AVERAGE(W11,K11)</f>
        <v>0.16087948701153201</v>
      </c>
    </row>
    <row r="12" spans="1:26" x14ac:dyDescent="0.25">
      <c r="C12">
        <v>3</v>
      </c>
      <c r="D12" s="3"/>
      <c r="E12" s="3"/>
      <c r="F12" s="3">
        <v>3.45</v>
      </c>
      <c r="G12" s="3">
        <f>AVERAGE(F10:F12)</f>
        <v>3.5333333333333337</v>
      </c>
      <c r="H12" s="3">
        <f>G12-$F$20</f>
        <v>-0.14966666666666706</v>
      </c>
      <c r="I12" s="3">
        <f>STDEVA(F10:F12)</f>
        <v>7.6376261582597263E-2</v>
      </c>
      <c r="J12" s="2">
        <f>F12*$C$4/1000</f>
        <v>0.16332080715854824</v>
      </c>
      <c r="K12" s="2">
        <f>F12*$C$5/1000</f>
        <v>0.16134715993889112</v>
      </c>
      <c r="L12" s="2">
        <f>F12*$C$6/1000</f>
        <v>0.15940907349892258</v>
      </c>
      <c r="O12" s="4">
        <v>3</v>
      </c>
      <c r="P12" s="3"/>
      <c r="Q12" s="3"/>
      <c r="R12" s="3">
        <v>3.55</v>
      </c>
      <c r="S12" s="3">
        <f>AVERAGE(R10:R12)</f>
        <v>3.3599999999999994</v>
      </c>
      <c r="T12" s="3">
        <f>S12-$R$20</f>
        <v>-2.4000000000000909E-2</v>
      </c>
      <c r="U12" s="3">
        <f>STDEVA(R10:R12)</f>
        <v>0.16522711641858301</v>
      </c>
      <c r="V12" s="2">
        <f>R12*$C$4/1000</f>
        <v>0.16805474359792641</v>
      </c>
      <c r="W12" s="2">
        <f>R12*$C$5/1000</f>
        <v>0.16602388921248215</v>
      </c>
      <c r="X12" s="2">
        <f>R12*$C$6/1000</f>
        <v>0.16402962635396381</v>
      </c>
      <c r="Z12" s="2">
        <f>AVERAGE(W12,K12)</f>
        <v>0.16368552457568664</v>
      </c>
    </row>
    <row r="13" spans="1:26" x14ac:dyDescent="0.25">
      <c r="C13">
        <v>4</v>
      </c>
      <c r="D13" s="3"/>
      <c r="E13" s="3"/>
      <c r="F13" s="3">
        <v>3.4</v>
      </c>
      <c r="G13" s="3">
        <f>AVERAGE(F10:F13)</f>
        <v>3.5000000000000004</v>
      </c>
      <c r="H13" s="3">
        <f>G13-$F$20</f>
        <v>-0.18300000000000027</v>
      </c>
      <c r="I13" s="3">
        <f>STDEVA(F10:F13)</f>
        <v>9.1287092917527679E-2</v>
      </c>
      <c r="J13" s="2">
        <f>F13*$C$4/1000</f>
        <v>0.16095383893885909</v>
      </c>
      <c r="K13" s="2">
        <f>F13*$C$5/1000</f>
        <v>0.15900879530209558</v>
      </c>
      <c r="L13" s="2">
        <f>F13*$C$6/1000</f>
        <v>0.15709879707140198</v>
      </c>
      <c r="O13" s="4">
        <v>4</v>
      </c>
      <c r="P13" s="3"/>
      <c r="Q13" s="3"/>
      <c r="R13" s="3">
        <v>3.09</v>
      </c>
      <c r="S13" s="3">
        <f>AVERAGE(R10:R13)</f>
        <v>3.2924999999999995</v>
      </c>
      <c r="T13" s="3">
        <f>S13-$R$20</f>
        <v>-9.1500000000000803E-2</v>
      </c>
      <c r="U13" s="3">
        <f>STDEVA(R10:R13)</f>
        <v>0.19085334683992311</v>
      </c>
      <c r="V13" s="2">
        <f>R13*$C$4/1000</f>
        <v>0.14627863597678667</v>
      </c>
      <c r="W13" s="2">
        <f>R13*$C$5/1000</f>
        <v>0.14451093455396333</v>
      </c>
      <c r="X13" s="2">
        <f>R13*$C$6/1000</f>
        <v>0.14277508322077415</v>
      </c>
      <c r="Z13" s="2">
        <f>AVERAGE(W13,K13)</f>
        <v>0.15175986492802945</v>
      </c>
    </row>
    <row r="14" spans="1:26" x14ac:dyDescent="0.25">
      <c r="C14">
        <v>5</v>
      </c>
      <c r="D14" s="3"/>
      <c r="E14" s="3"/>
      <c r="F14" s="3">
        <v>3.74</v>
      </c>
      <c r="G14" s="3">
        <f>AVERAGE(F10:F14)</f>
        <v>3.5480000000000005</v>
      </c>
      <c r="H14" s="3">
        <f>G14-$F$20</f>
        <v>-0.13500000000000023</v>
      </c>
      <c r="I14" s="3">
        <f>STDEVA(F10:F14)</f>
        <v>0.13330416347586455</v>
      </c>
      <c r="J14" s="2">
        <f>F14*$C$4/1000</f>
        <v>0.17704922283274505</v>
      </c>
      <c r="K14" s="2">
        <f>F14*$C$5/1000</f>
        <v>0.17490967483230516</v>
      </c>
      <c r="L14" s="2">
        <f>F14*$C$6/1000</f>
        <v>0.17280867677854217</v>
      </c>
      <c r="O14" s="4">
        <v>5</v>
      </c>
      <c r="P14" s="3"/>
      <c r="Q14" s="3"/>
      <c r="R14" s="3">
        <v>3.83</v>
      </c>
      <c r="S14" s="3">
        <f>AVERAGE(R10:R14)</f>
        <v>3.4</v>
      </c>
      <c r="T14" s="3">
        <f>S14-$R$20</f>
        <v>1.599999999999957E-2</v>
      </c>
      <c r="U14" s="3">
        <f>STDEVA(R10:R14)</f>
        <v>0.29171904291629652</v>
      </c>
      <c r="V14" s="2">
        <f>R14*$C$4/1000</f>
        <v>0.1813097656281854</v>
      </c>
      <c r="W14" s="2">
        <f>R14*$C$5/1000</f>
        <v>0.17911873117853708</v>
      </c>
      <c r="X14" s="2">
        <f>R14*$C$6/1000</f>
        <v>0.17696717434807929</v>
      </c>
      <c r="Z14" s="2">
        <f>AVERAGE(W14,K14)</f>
        <v>0.17701420300542112</v>
      </c>
    </row>
    <row r="15" spans="1:26" x14ac:dyDescent="0.25">
      <c r="C15">
        <v>6</v>
      </c>
      <c r="D15" s="3"/>
      <c r="E15" s="3"/>
      <c r="F15" s="3">
        <v>3.87</v>
      </c>
      <c r="G15" s="3">
        <f>AVERAGE(F10:F15)</f>
        <v>3.601666666666667</v>
      </c>
      <c r="H15" s="3">
        <f>G15-$F$20</f>
        <v>-8.1333333333333702E-2</v>
      </c>
      <c r="I15" s="3">
        <f>STDEVA(F10:F15)</f>
        <v>0.17747300264171645</v>
      </c>
      <c r="J15" s="2">
        <f>F15*$C$4/1000</f>
        <v>0.18320334020393669</v>
      </c>
      <c r="K15" s="2">
        <f>F15*$C$5/1000</f>
        <v>0.18098942288797351</v>
      </c>
      <c r="L15" s="2">
        <f>F15*$C$6/1000</f>
        <v>0.17881539549009579</v>
      </c>
      <c r="O15" s="4">
        <v>6</v>
      </c>
      <c r="P15" s="3"/>
      <c r="Q15" s="3"/>
      <c r="R15" s="3">
        <v>3.38</v>
      </c>
      <c r="S15" s="3">
        <f>AVERAGE(R10:R15)</f>
        <v>3.3966666666666665</v>
      </c>
      <c r="T15" s="3">
        <f>S15-$R$20</f>
        <v>1.266666666666616E-2</v>
      </c>
      <c r="U15" s="3">
        <f>STDEVA(R10:R15)</f>
        <v>0.26104916522882565</v>
      </c>
      <c r="V15" s="2">
        <f>R15*$C$4/1000</f>
        <v>0.16000705165098347</v>
      </c>
      <c r="W15" s="2">
        <f>R15*$C$5/1000</f>
        <v>0.15807344944737736</v>
      </c>
      <c r="X15" s="2">
        <f>R15*$C$6/1000</f>
        <v>0.15617468650039373</v>
      </c>
      <c r="Z15" s="2">
        <f>AVERAGE(W15,K15)</f>
        <v>0.16953143616767544</v>
      </c>
    </row>
    <row r="16" spans="1:26" x14ac:dyDescent="0.25">
      <c r="C16">
        <v>7</v>
      </c>
      <c r="D16" s="3"/>
      <c r="E16" s="3"/>
      <c r="F16" s="3">
        <v>3.73</v>
      </c>
      <c r="G16" s="3">
        <f>AVERAGE(F10:F16)</f>
        <v>3.6200000000000006</v>
      </c>
      <c r="H16" s="3">
        <f>G16-$F$20</f>
        <v>-6.3000000000000167E-2</v>
      </c>
      <c r="I16" s="3">
        <f>STDEVA(F10:F16)</f>
        <v>0.16911534525287766</v>
      </c>
      <c r="J16" s="2">
        <f>F16*$C$4/1000</f>
        <v>0.17657582918880721</v>
      </c>
      <c r="K16" s="2">
        <f>F16*$C$5/1000</f>
        <v>0.17444200190494605</v>
      </c>
      <c r="L16" s="2">
        <f>F16*$C$6/1000</f>
        <v>0.17234662149303803</v>
      </c>
      <c r="O16" s="4">
        <v>7</v>
      </c>
      <c r="P16" s="3"/>
      <c r="Q16" s="3"/>
      <c r="R16" s="3">
        <v>3.69</v>
      </c>
      <c r="S16" s="3">
        <f>AVERAGE(R10:R16)</f>
        <v>3.4385714285714286</v>
      </c>
      <c r="T16" s="3">
        <f>S16-$R$20</f>
        <v>5.4571428571428271E-2</v>
      </c>
      <c r="U16" s="3">
        <f>STDEVA(R10:R16)</f>
        <v>0.26283255578590792</v>
      </c>
      <c r="V16" s="2">
        <f>R16*$C$4/1000</f>
        <v>0.17468225461305589</v>
      </c>
      <c r="W16" s="2">
        <f>R16*$C$5/1000</f>
        <v>0.17257131019550961</v>
      </c>
      <c r="X16" s="2">
        <f>R16*$C$6/1000</f>
        <v>0.17049840035102157</v>
      </c>
      <c r="Z16" s="2">
        <f>AVERAGE(W16,K16)</f>
        <v>0.17350665605022783</v>
      </c>
    </row>
    <row r="17" spans="3:26" x14ac:dyDescent="0.25">
      <c r="C17">
        <v>8</v>
      </c>
      <c r="D17" s="3"/>
      <c r="E17" s="3"/>
      <c r="F17" s="3">
        <v>3.89</v>
      </c>
      <c r="G17" s="3">
        <f>AVERAGE(F10:F17)</f>
        <v>3.6537500000000005</v>
      </c>
      <c r="H17" s="3">
        <f>G17-$F$20</f>
        <v>-2.925000000000022E-2</v>
      </c>
      <c r="I17" s="3">
        <f>STDEVA(F10:F17)</f>
        <v>0.1833760772682351</v>
      </c>
      <c r="J17" s="2">
        <f>F17*$C$4/1000</f>
        <v>0.18415012749181234</v>
      </c>
      <c r="K17" s="2">
        <f>F17*$C$5/1000</f>
        <v>0.18192476874269173</v>
      </c>
      <c r="L17" s="2">
        <f>F17*$C$6/1000</f>
        <v>0.17973950606110403</v>
      </c>
      <c r="O17" s="4">
        <v>8</v>
      </c>
      <c r="P17" s="3"/>
      <c r="Q17" s="3"/>
      <c r="R17" s="3">
        <v>3.12</v>
      </c>
      <c r="S17" s="3">
        <f>AVERAGE(R10:R17)</f>
        <v>3.3987500000000002</v>
      </c>
      <c r="T17" s="3">
        <f>S17-$R$20</f>
        <v>1.4749999999999819E-2</v>
      </c>
      <c r="U17" s="3">
        <f>STDEVA(R10:R17)</f>
        <v>0.26813842373989277</v>
      </c>
      <c r="V17" s="2">
        <f>R17*$C$4/1000</f>
        <v>0.14769881690860012</v>
      </c>
      <c r="W17" s="2">
        <f>R17*$C$5/1000</f>
        <v>0.14591395333604065</v>
      </c>
      <c r="X17" s="2">
        <f>R17*$C$6/1000</f>
        <v>0.14416124907728653</v>
      </c>
      <c r="Z17" s="2">
        <f>AVERAGE(W17,K17)</f>
        <v>0.16391936103936619</v>
      </c>
    </row>
    <row r="18" spans="3:26" x14ac:dyDescent="0.25">
      <c r="C18">
        <v>9</v>
      </c>
      <c r="D18" s="3"/>
      <c r="E18" s="3"/>
      <c r="F18" s="3">
        <v>3.77</v>
      </c>
      <c r="G18" s="3">
        <f>AVERAGE(F10:F18)</f>
        <v>3.6666666666666674</v>
      </c>
      <c r="H18" s="3">
        <f>G18-$F$20</f>
        <v>-1.6333333333333311E-2</v>
      </c>
      <c r="I18" s="3">
        <f>STDEVA(F10:F18)</f>
        <v>0.17585505395068979</v>
      </c>
      <c r="J18" s="2">
        <f>F18*$C$4/1000</f>
        <v>0.17846940376455847</v>
      </c>
      <c r="K18" s="2">
        <f>F18*$C$5/1000</f>
        <v>0.17631269361438245</v>
      </c>
      <c r="L18" s="2">
        <f>F18*$C$6/1000</f>
        <v>0.17419484263505455</v>
      </c>
      <c r="O18" s="4">
        <v>9</v>
      </c>
      <c r="P18" s="3"/>
      <c r="Q18" s="3"/>
      <c r="R18" s="3">
        <v>3.06</v>
      </c>
      <c r="S18" s="3">
        <f>AVERAGE(R10:R18)</f>
        <v>3.3611111111111112</v>
      </c>
      <c r="T18" s="3">
        <f>S18-$R$20</f>
        <v>-2.2888888888889181E-2</v>
      </c>
      <c r="U18" s="3">
        <f>STDEVA(R10:R18)</f>
        <v>0.2750656487297371</v>
      </c>
      <c r="V18" s="2">
        <f>R18*$C$4/1000</f>
        <v>0.14485845504497319</v>
      </c>
      <c r="W18" s="2">
        <f>R18*$C$5/1000</f>
        <v>0.14310791577188603</v>
      </c>
      <c r="X18" s="2">
        <f>R18*$C$6/1000</f>
        <v>0.14138891736426176</v>
      </c>
      <c r="Z18" s="2">
        <f>AVERAGE(W18,K18)</f>
        <v>0.15971030469313424</v>
      </c>
    </row>
    <row r="19" spans="3:26" x14ac:dyDescent="0.25">
      <c r="C19" s="5">
        <v>10</v>
      </c>
      <c r="D19" s="6"/>
      <c r="E19" s="6"/>
      <c r="F19" s="6">
        <v>3.83</v>
      </c>
      <c r="G19" s="6">
        <f>AVERAGE(F10:F19)</f>
        <v>3.6830000000000007</v>
      </c>
      <c r="H19" s="6">
        <f>G19-$F$20</f>
        <v>0</v>
      </c>
      <c r="I19" s="6">
        <f>STDEVA(F10:F19)</f>
        <v>0.17365674955689653</v>
      </c>
      <c r="J19" s="7">
        <f>F19*$C$4/1000</f>
        <v>0.1813097656281854</v>
      </c>
      <c r="K19" s="7">
        <f>F19*$C$5/1000</f>
        <v>0.17911873117853708</v>
      </c>
      <c r="L19" s="7">
        <f>F19*$C$6/1000</f>
        <v>0.17696717434807929</v>
      </c>
      <c r="O19" s="8">
        <v>10</v>
      </c>
      <c r="P19" s="6"/>
      <c r="Q19" s="6"/>
      <c r="R19" s="6">
        <v>3.59</v>
      </c>
      <c r="S19" s="6">
        <f>AVERAGE(R10:R19)</f>
        <v>3.3840000000000003</v>
      </c>
      <c r="T19" s="6">
        <f>S19-$R$20</f>
        <v>0</v>
      </c>
      <c r="U19" s="6">
        <f>STDEVA(R10:R19)</f>
        <v>0.26924586038290976</v>
      </c>
      <c r="V19" s="7">
        <f>R19*$C$4/1000</f>
        <v>0.1699483181736777</v>
      </c>
      <c r="W19" s="7">
        <f>R19*$C$5/1000</f>
        <v>0.16789458092191856</v>
      </c>
      <c r="X19" s="7">
        <f>R19*$C$6/1000</f>
        <v>0.16587784749598031</v>
      </c>
      <c r="Z19" s="2">
        <f>AVERAGE(W19,K19)</f>
        <v>0.1735066560502278</v>
      </c>
    </row>
    <row r="20" spans="3:26" x14ac:dyDescent="0.25">
      <c r="F20" s="9">
        <f>AVERAGE(F10:F19)</f>
        <v>3.6830000000000007</v>
      </c>
      <c r="G20" s="9">
        <f>F20*46.7672</f>
        <v>172.24359760000004</v>
      </c>
      <c r="J20" s="2">
        <f>F20*$C$4/1000</f>
        <v>0.17435087906229946</v>
      </c>
      <c r="K20" s="2">
        <f>F20*$C$5/1000</f>
        <v>0.1722439391463583</v>
      </c>
      <c r="L20" s="2">
        <f>F20*$C$6/1000</f>
        <v>0.17017496165116869</v>
      </c>
      <c r="M20" s="2"/>
      <c r="N20" s="2"/>
      <c r="O20" s="2"/>
      <c r="P20" s="2"/>
      <c r="Q20" s="2"/>
      <c r="R20" s="15">
        <f>AVERAGE(R10:R19)</f>
        <v>3.3840000000000003</v>
      </c>
      <c r="S20" s="15">
        <f>R20*46.7672</f>
        <v>158.26020480000003</v>
      </c>
      <c r="T20" s="2"/>
      <c r="U20" s="2"/>
      <c r="V20" s="2">
        <f>R20*$C$4/1000</f>
        <v>0.16019640910855862</v>
      </c>
      <c r="W20" s="2">
        <f>R20*$C$5/1000</f>
        <v>0.15826051861832105</v>
      </c>
      <c r="X20" s="2">
        <f>R20*$C$6/1000</f>
        <v>0.15635950861459541</v>
      </c>
    </row>
    <row r="21" spans="3:26" x14ac:dyDescent="0.25">
      <c r="F21" s="3">
        <f>STDEVA(F10:F19)</f>
        <v>0.17365674955689653</v>
      </c>
      <c r="J21" s="2">
        <f>STDEVA(J10:J19)</f>
        <v>8.2208001467136797E-3</v>
      </c>
      <c r="K21" s="2">
        <f>STDEVA(K10:K19)</f>
        <v>8.1214560420940687E-3</v>
      </c>
      <c r="L21" s="2">
        <f>STDEVA(L10:L19)</f>
        <v>8.0239018996229924E-3</v>
      </c>
      <c r="M21" s="2"/>
      <c r="N21" s="2"/>
      <c r="O21" s="2"/>
      <c r="P21" s="2"/>
      <c r="Q21" s="2"/>
      <c r="R21" s="2">
        <f>STDEVA(R10:R19)</f>
        <v>0.26924586038290976</v>
      </c>
      <c r="S21" s="2"/>
      <c r="T21" s="2"/>
      <c r="U21" s="2"/>
      <c r="V21" s="2">
        <f>STDEVA(V10:V19)</f>
        <v>1.2745927896183938E-2</v>
      </c>
      <c r="W21" s="2">
        <f>STDEVA(W10:W19)</f>
        <v>1.2591899970459619E-2</v>
      </c>
      <c r="X21" s="2">
        <f>STDEVA(X10:X19)</f>
        <v>1.2440647289002875E-2</v>
      </c>
      <c r="Z21" s="2">
        <f>STDEVA(Z10:Z19)</f>
        <v>7.9443622791978159E-3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0.1722439391463583</v>
      </c>
      <c r="E41" s="11">
        <f>$K$20</f>
        <v>0.1722439391463583</v>
      </c>
      <c r="F41">
        <f>C41*AVERAGE($K$20,$W$20)</f>
        <v>0.16525222888233967</v>
      </c>
      <c r="G41" s="14">
        <f>ABS((F41-E41)/E41)</f>
        <v>4.0591908770024485E-2</v>
      </c>
    </row>
    <row r="42" spans="3:7" x14ac:dyDescent="0.25">
      <c r="C42">
        <v>2</v>
      </c>
      <c r="D42" s="2">
        <f>$W$20</f>
        <v>0.15826051861832105</v>
      </c>
      <c r="E42" s="11">
        <f>SUM(D42,E41)</f>
        <v>0.33050445776467935</v>
      </c>
      <c r="F42">
        <f>C42*AVERAGE($K$20,$W$20)</f>
        <v>0.33050445776467935</v>
      </c>
      <c r="G42" s="14">
        <f>ABS((F42-E42)/E42)</f>
        <v>0</v>
      </c>
    </row>
    <row r="43" spans="3:7" x14ac:dyDescent="0.25">
      <c r="C43">
        <v>3</v>
      </c>
      <c r="D43" s="2">
        <f>$K$20</f>
        <v>0.1722439391463583</v>
      </c>
      <c r="E43" s="11">
        <f>SUM(D43,E42)</f>
        <v>0.50274839691103768</v>
      </c>
      <c r="F43">
        <f>C43*AVERAGE($K$20,$W$20)</f>
        <v>0.495756686647019</v>
      </c>
      <c r="G43" s="14">
        <f>ABS((F43-E43)/E43)</f>
        <v>1.3906976744186172E-2</v>
      </c>
    </row>
    <row r="44" spans="3:7" x14ac:dyDescent="0.25">
      <c r="C44">
        <v>4</v>
      </c>
      <c r="D44" s="2">
        <f>$W$20</f>
        <v>0.15826051861832105</v>
      </c>
      <c r="E44" s="11">
        <f>SUM(D44,E43)</f>
        <v>0.6610089155293587</v>
      </c>
      <c r="F44">
        <f>C44*AVERAGE($K$20,$W$20)</f>
        <v>0.6610089155293587</v>
      </c>
      <c r="G44" s="14">
        <f>ABS((F44-E44)/E44)</f>
        <v>0</v>
      </c>
    </row>
    <row r="45" spans="3:7" x14ac:dyDescent="0.25">
      <c r="C45">
        <v>5</v>
      </c>
      <c r="D45" s="2">
        <f>$K$20</f>
        <v>0.1722439391463583</v>
      </c>
      <c r="E45" s="11">
        <f>SUM(D45,E44)</f>
        <v>0.83325285467571697</v>
      </c>
      <c r="F45">
        <f>C45*AVERAGE($K$20,$W$20)</f>
        <v>0.8262611444116984</v>
      </c>
      <c r="G45" s="14">
        <f>ABS((F45-E45)/E45)</f>
        <v>8.3908626592579562E-3</v>
      </c>
    </row>
    <row r="46" spans="3:7" x14ac:dyDescent="0.25">
      <c r="C46">
        <v>6</v>
      </c>
      <c r="D46" s="2">
        <f>$W$20</f>
        <v>0.15826051861832105</v>
      </c>
      <c r="E46" s="11">
        <f>SUM(D46,E45)</f>
        <v>0.99151337329403799</v>
      </c>
      <c r="F46">
        <f>C46*AVERAGE($K$20,$W$20)</f>
        <v>0.99151337329403799</v>
      </c>
      <c r="G46" s="14">
        <f>ABS((F46-E46)/E46)</f>
        <v>0</v>
      </c>
    </row>
    <row r="47" spans="3:7" x14ac:dyDescent="0.25">
      <c r="C47">
        <v>7</v>
      </c>
      <c r="D47" s="2">
        <f>$K$20</f>
        <v>0.1722439391463583</v>
      </c>
      <c r="E47" s="11">
        <f>SUM(D47,E46)</f>
        <v>1.1637573124403964</v>
      </c>
      <c r="F47">
        <f>C47*AVERAGE($K$20,$W$20)</f>
        <v>1.1567656021763777</v>
      </c>
      <c r="G47" s="14">
        <f>ABS((F47-E47)/E47)</f>
        <v>6.007876547178965E-3</v>
      </c>
    </row>
    <row r="48" spans="3:7" x14ac:dyDescent="0.25">
      <c r="C48">
        <v>8</v>
      </c>
      <c r="D48" s="2">
        <f>$W$20</f>
        <v>0.15826051861832105</v>
      </c>
      <c r="E48" s="11">
        <f>SUM(D48,E47)</f>
        <v>1.3220178310587174</v>
      </c>
      <c r="F48">
        <f>C48*AVERAGE($K$20,$W$20)</f>
        <v>1.3220178310587174</v>
      </c>
      <c r="G48" s="14">
        <f>ABS((F48-E48)/E48)</f>
        <v>0</v>
      </c>
    </row>
    <row r="49" spans="3:7" x14ac:dyDescent="0.25">
      <c r="C49">
        <v>9</v>
      </c>
      <c r="D49" s="2">
        <f>$K$20</f>
        <v>0.1722439391463583</v>
      </c>
      <c r="E49" s="11">
        <f>SUM(D49,E48)</f>
        <v>1.4942617702050758</v>
      </c>
      <c r="F49">
        <f>C49*AVERAGE($K$20,$W$20)</f>
        <v>1.4872700599410571</v>
      </c>
      <c r="G49" s="14">
        <f>ABS((F49-E49)/E49)</f>
        <v>4.6790397796626507E-3</v>
      </c>
    </row>
    <row r="50" spans="3:7" x14ac:dyDescent="0.25">
      <c r="C50">
        <v>10</v>
      </c>
      <c r="D50" s="2">
        <f>$W$20</f>
        <v>0.15826051861832105</v>
      </c>
      <c r="E50" s="11">
        <f>SUM(D50,E49)</f>
        <v>1.6525222888233968</v>
      </c>
      <c r="F50">
        <f>C50*AVERAGE($K$20,$W$20)</f>
        <v>1.6525222888233968</v>
      </c>
      <c r="G50" s="14">
        <f>ABS((F50-E50)/E50)</f>
        <v>0</v>
      </c>
    </row>
    <row r="51" spans="3:7" x14ac:dyDescent="0.25">
      <c r="C51">
        <v>11</v>
      </c>
      <c r="D51" s="2">
        <f>$K$20</f>
        <v>0.1722439391463583</v>
      </c>
      <c r="E51" s="11">
        <f>SUM(D51,E50)</f>
        <v>1.8247662279697552</v>
      </c>
      <c r="F51">
        <f>C51*AVERAGE($K$20,$W$20)</f>
        <v>1.8177745177057365</v>
      </c>
      <c r="G51" s="14">
        <f>ABS((F51-E51)/E51)</f>
        <v>3.831564918755481E-3</v>
      </c>
    </row>
    <row r="52" spans="3:7" x14ac:dyDescent="0.25">
      <c r="C52">
        <v>12</v>
      </c>
      <c r="D52" s="2">
        <f>$W$20</f>
        <v>0.15826051861832105</v>
      </c>
      <c r="E52" s="11">
        <f>SUM(D52,E51)</f>
        <v>1.9830267465880762</v>
      </c>
      <c r="F52">
        <f>C52*AVERAGE($K$20,$W$20)</f>
        <v>1.983026746588076</v>
      </c>
      <c r="G52" s="14">
        <f>ABS((F52-E52)/E52)</f>
        <v>1.119725718813794E-16</v>
      </c>
    </row>
    <row r="53" spans="3:7" x14ac:dyDescent="0.25">
      <c r="C53">
        <v>13</v>
      </c>
      <c r="D53" s="2">
        <f>$K$20</f>
        <v>0.1722439391463583</v>
      </c>
      <c r="E53" s="11">
        <f>SUM(D53,E52)</f>
        <v>2.1552706857344344</v>
      </c>
      <c r="F53">
        <f>C53*AVERAGE($K$20,$W$20)</f>
        <v>2.1482789754704159</v>
      </c>
      <c r="G53" s="14">
        <f>ABS((F53-E53)/E53)</f>
        <v>3.2440056417488688E-3</v>
      </c>
    </row>
    <row r="54" spans="3:7" x14ac:dyDescent="0.25">
      <c r="C54">
        <v>14</v>
      </c>
      <c r="D54" s="2">
        <f>$W$20</f>
        <v>0.15826051861832105</v>
      </c>
      <c r="E54" s="11">
        <f>SUM(D54,E53)</f>
        <v>2.3135312043527554</v>
      </c>
      <c r="F54">
        <f>C54*AVERAGE($K$20,$W$20)</f>
        <v>2.3135312043527554</v>
      </c>
      <c r="G54" s="14">
        <f>ABS((F54-E54)/E54)</f>
        <v>0</v>
      </c>
    </row>
    <row r="55" spans="3:7" x14ac:dyDescent="0.25">
      <c r="C55">
        <v>15</v>
      </c>
      <c r="D55" s="2">
        <f>$K$20</f>
        <v>0.1722439391463583</v>
      </c>
      <c r="E55" s="11">
        <f>SUM(D55,E54)</f>
        <v>2.4857751434991138</v>
      </c>
      <c r="F55">
        <f>C55*AVERAGE($K$20,$W$20)</f>
        <v>2.4787834332350953</v>
      </c>
      <c r="G55" s="14">
        <f>ABS((F55-E55)/E55)</f>
        <v>2.812688139674831E-3</v>
      </c>
    </row>
    <row r="56" spans="3:7" x14ac:dyDescent="0.25">
      <c r="C56">
        <v>16</v>
      </c>
      <c r="D56" s="2">
        <f>$W$20</f>
        <v>0.15826051861832105</v>
      </c>
      <c r="E56" s="11">
        <f>SUM(D56,E55)</f>
        <v>2.6440356621174348</v>
      </c>
      <c r="F56">
        <f>C56*AVERAGE($K$20,$W$20)</f>
        <v>2.6440356621174348</v>
      </c>
      <c r="G56" s="14">
        <f>ABS((F56-E56)/E56)</f>
        <v>0</v>
      </c>
    </row>
    <row r="57" spans="3:7" x14ac:dyDescent="0.25">
      <c r="C57">
        <v>17</v>
      </c>
      <c r="D57" s="2">
        <f>$K$20</f>
        <v>0.1722439391463583</v>
      </c>
      <c r="E57" s="11">
        <f>SUM(D57,E56)</f>
        <v>2.8162796012637932</v>
      </c>
      <c r="F57">
        <f>C57*AVERAGE($K$20,$W$20)</f>
        <v>2.8092878909997743</v>
      </c>
      <c r="G57" s="14">
        <f>ABS((F57-E57)/E57)</f>
        <v>2.48260515784065E-3</v>
      </c>
    </row>
    <row r="58" spans="3:7" x14ac:dyDescent="0.25">
      <c r="C58">
        <v>18</v>
      </c>
      <c r="D58" s="2">
        <f>$W$20</f>
        <v>0.15826051861832105</v>
      </c>
      <c r="E58" s="11">
        <f>SUM(D58,E57)</f>
        <v>2.9745401198821142</v>
      </c>
      <c r="F58">
        <f>C58*AVERAGE($K$20,$W$20)</f>
        <v>2.9745401198821142</v>
      </c>
      <c r="G58" s="14">
        <f>ABS((F58-E58)/E58)</f>
        <v>0</v>
      </c>
    </row>
    <row r="59" spans="3:7" x14ac:dyDescent="0.25">
      <c r="C59">
        <v>19</v>
      </c>
      <c r="D59" s="2">
        <f>$K$20</f>
        <v>0.1722439391463583</v>
      </c>
      <c r="E59" s="11">
        <f>SUM(D59,E58)</f>
        <v>3.1467840590284726</v>
      </c>
      <c r="F59">
        <f>C59*AVERAGE($K$20,$W$20)</f>
        <v>3.1397923487644537</v>
      </c>
      <c r="G59" s="14">
        <f>ABS((F59-E59)/E59)</f>
        <v>2.2218589305354175E-3</v>
      </c>
    </row>
    <row r="60" spans="3:7" x14ac:dyDescent="0.25">
      <c r="C60">
        <v>20</v>
      </c>
      <c r="D60" s="2">
        <f>$W$20</f>
        <v>0.15826051861832105</v>
      </c>
      <c r="E60" s="11">
        <f>SUM(D60,E59)</f>
        <v>3.3050445776467936</v>
      </c>
      <c r="F60">
        <f>C60*AVERAGE($K$20,$W$20)</f>
        <v>3.3050445776467936</v>
      </c>
      <c r="G60" s="14">
        <f>ABS((F60-E60)/E60)</f>
        <v>0</v>
      </c>
    </row>
    <row r="61" spans="3:7" x14ac:dyDescent="0.25">
      <c r="C61">
        <v>21</v>
      </c>
      <c r="D61" s="2">
        <f>$K$20</f>
        <v>0.1722439391463583</v>
      </c>
      <c r="E61" s="11">
        <f>SUM(D61,E60)</f>
        <v>3.477288516793152</v>
      </c>
      <c r="F61">
        <f>C61*AVERAGE($K$20,$W$20)</f>
        <v>3.4702968065291331</v>
      </c>
      <c r="G61" s="14">
        <f>ABS((F61-E61)/E61)</f>
        <v>2.0106787890200274E-3</v>
      </c>
    </row>
    <row r="62" spans="3:7" x14ac:dyDescent="0.25">
      <c r="C62">
        <v>22</v>
      </c>
      <c r="D62" s="2">
        <f>$W$20</f>
        <v>0.15826051861832105</v>
      </c>
      <c r="E62" s="11">
        <f>SUM(D62,E61)</f>
        <v>3.635549035411473</v>
      </c>
      <c r="F62">
        <f>C62*AVERAGE($K$20,$W$20)</f>
        <v>3.635549035411473</v>
      </c>
      <c r="G62" s="14">
        <f>ABS((F62-E62)/E62)</f>
        <v>0</v>
      </c>
    </row>
    <row r="63" spans="3:7" x14ac:dyDescent="0.25">
      <c r="C63">
        <v>23</v>
      </c>
      <c r="D63" s="2">
        <f>$K$20</f>
        <v>0.1722439391463583</v>
      </c>
      <c r="E63" s="11">
        <f>SUM(D63,E62)</f>
        <v>3.8077929745578314</v>
      </c>
      <c r="F63">
        <f>C63*AVERAGE($K$20,$W$20)</f>
        <v>3.8008012642938125</v>
      </c>
      <c r="G63" s="14">
        <f>ABS((F63-E63)/E63)</f>
        <v>1.8361581920904703E-3</v>
      </c>
    </row>
    <row r="64" spans="3:7" x14ac:dyDescent="0.25">
      <c r="C64">
        <v>24</v>
      </c>
      <c r="D64" s="2">
        <f>$W$20</f>
        <v>0.15826051861832105</v>
      </c>
      <c r="E64" s="11">
        <f>SUM(D64,E63)</f>
        <v>3.9660534931761524</v>
      </c>
      <c r="F64">
        <f>C64*AVERAGE($K$20,$W$20)</f>
        <v>3.966053493176152</v>
      </c>
      <c r="G64" s="14">
        <f>ABS((F64-E64)/E64)</f>
        <v>1.119725718813794E-16</v>
      </c>
    </row>
    <row r="65" spans="3:7" x14ac:dyDescent="0.25">
      <c r="C65">
        <v>25</v>
      </c>
      <c r="D65" s="2">
        <f>$K$20</f>
        <v>0.1722439391463583</v>
      </c>
      <c r="E65" s="11">
        <f>SUM(D65,E64)</f>
        <v>4.1382974323225108</v>
      </c>
      <c r="F65">
        <f>C65*AVERAGE($K$20,$W$20)</f>
        <v>4.1313057220584914</v>
      </c>
      <c r="G65" s="14">
        <f>ABS((F65-E65)/E65)</f>
        <v>1.6895137138790511E-3</v>
      </c>
    </row>
    <row r="66" spans="3:7" x14ac:dyDescent="0.25">
      <c r="C66">
        <v>26</v>
      </c>
      <c r="D66" s="2">
        <f>$W$20</f>
        <v>0.15826051861832105</v>
      </c>
      <c r="E66" s="11">
        <f>SUM(D66,E65)</f>
        <v>4.2965579509408318</v>
      </c>
      <c r="F66">
        <f>C66*AVERAGE($K$20,$W$20)</f>
        <v>4.2965579509408318</v>
      </c>
      <c r="G66" s="14">
        <f>ABS((F66-E66)/E66)</f>
        <v>0</v>
      </c>
    </row>
    <row r="67" spans="3:7" x14ac:dyDescent="0.25">
      <c r="C67">
        <v>27</v>
      </c>
      <c r="D67" s="2">
        <f>$K$20</f>
        <v>0.1722439391463583</v>
      </c>
      <c r="E67" s="11">
        <f>SUM(D67,E66)</f>
        <v>4.4688018900871898</v>
      </c>
      <c r="F67">
        <f>C67*AVERAGE($K$20,$W$20)</f>
        <v>4.4618101798231713</v>
      </c>
      <c r="G67" s="14">
        <f>ABS((F67-E67)/E67)</f>
        <v>1.5645603533080417E-3</v>
      </c>
    </row>
    <row r="68" spans="3:7" x14ac:dyDescent="0.25">
      <c r="C68">
        <v>28</v>
      </c>
      <c r="D68" s="2">
        <f>$W$20</f>
        <v>0.15826051861832105</v>
      </c>
      <c r="E68" s="11">
        <f>SUM(D68,E67)</f>
        <v>4.6270624087055108</v>
      </c>
      <c r="F68">
        <f>C68*AVERAGE($K$20,$W$20)</f>
        <v>4.6270624087055108</v>
      </c>
      <c r="G68" s="14">
        <f>ABS((F68-E68)/E68)</f>
        <v>0</v>
      </c>
    </row>
    <row r="69" spans="3:7" x14ac:dyDescent="0.25">
      <c r="C69">
        <v>29</v>
      </c>
      <c r="D69" s="2">
        <f>$K$20</f>
        <v>0.1722439391463583</v>
      </c>
      <c r="E69" s="11">
        <f>SUM(D69,E68)</f>
        <v>4.7993063478518687</v>
      </c>
      <c r="F69">
        <f>C69*AVERAGE($K$20,$W$20)</f>
        <v>4.7923146375878503</v>
      </c>
      <c r="G69" s="14">
        <f>ABS((F69-E69)/E69)</f>
        <v>1.4568168308630458E-3</v>
      </c>
    </row>
    <row r="70" spans="3:7" x14ac:dyDescent="0.25">
      <c r="C70">
        <v>30</v>
      </c>
      <c r="D70" s="2">
        <f>$W$20</f>
        <v>0.15826051861832105</v>
      </c>
      <c r="E70" s="11">
        <f>SUM(D70,E69)</f>
        <v>4.9575668664701897</v>
      </c>
      <c r="F70">
        <f>C70*AVERAGE($K$20,$W$20)</f>
        <v>4.9575668664701906</v>
      </c>
      <c r="G70" s="14">
        <f>ABS((F70-E70)/E70)</f>
        <v>1.7915611501020707E-16</v>
      </c>
    </row>
    <row r="71" spans="3:7" x14ac:dyDescent="0.25">
      <c r="C71">
        <v>31</v>
      </c>
      <c r="D71" s="2">
        <f>$K$20</f>
        <v>0.1722439391463583</v>
      </c>
      <c r="E71" s="11">
        <f>SUM(D71,E70)</f>
        <v>5.1298108056165477</v>
      </c>
      <c r="F71">
        <f>C71*AVERAGE($K$20,$W$20)</f>
        <v>5.1228190953525301</v>
      </c>
      <c r="G71" s="14">
        <f>ABS((F71-E71)/E71)</f>
        <v>1.3629567500544968E-3</v>
      </c>
    </row>
    <row r="72" spans="3:7" x14ac:dyDescent="0.25">
      <c r="C72">
        <v>32</v>
      </c>
      <c r="D72" s="2">
        <f>$W$20</f>
        <v>0.15826051861832105</v>
      </c>
      <c r="E72" s="11">
        <f>SUM(D72,E71)</f>
        <v>5.2880713242348687</v>
      </c>
      <c r="F72">
        <f>C72*AVERAGE($K$20,$W$20)</f>
        <v>5.2880713242348696</v>
      </c>
      <c r="G72" s="14">
        <f>ABS((F72-E72)/E72)</f>
        <v>1.6795885782206916E-16</v>
      </c>
    </row>
    <row r="73" spans="3:7" x14ac:dyDescent="0.25">
      <c r="C73">
        <v>33</v>
      </c>
      <c r="D73" s="2">
        <f>$K$20</f>
        <v>0.1722439391463583</v>
      </c>
      <c r="E73" s="11">
        <f>SUM(D73,E72)</f>
        <v>5.4603152633812266</v>
      </c>
      <c r="F73">
        <f>C73*AVERAGE($K$20,$W$20)</f>
        <v>5.4533235531172091</v>
      </c>
      <c r="G73" s="14">
        <f>ABS((F73-E73)/E73)</f>
        <v>1.2804590809813512E-3</v>
      </c>
    </row>
    <row r="74" spans="3:7" x14ac:dyDescent="0.25">
      <c r="C74">
        <v>34</v>
      </c>
      <c r="D74" s="2">
        <f>$W$20</f>
        <v>0.15826051861832105</v>
      </c>
      <c r="E74" s="11">
        <f>SUM(D74,E73)</f>
        <v>5.6185757819995477</v>
      </c>
      <c r="F74">
        <f>C74*AVERAGE($K$20,$W$20)</f>
        <v>5.6185757819995485</v>
      </c>
      <c r="G74" s="14">
        <f>ABS((F74-E74)/E74)</f>
        <v>1.5807892500900627E-16</v>
      </c>
    </row>
    <row r="75" spans="3:7" x14ac:dyDescent="0.25">
      <c r="C75">
        <v>35</v>
      </c>
      <c r="D75" s="2">
        <f>$K$20</f>
        <v>0.1722439391463583</v>
      </c>
      <c r="E75" s="11">
        <f>SUM(D75,E74)</f>
        <v>5.7908197211459056</v>
      </c>
      <c r="F75">
        <f>C75*AVERAGE($K$20,$W$20)</f>
        <v>5.7838280108818889</v>
      </c>
      <c r="G75" s="14">
        <f>ABS((F75-E75)/E75)</f>
        <v>1.2073783334137606E-3</v>
      </c>
    </row>
    <row r="76" spans="3:7" x14ac:dyDescent="0.25">
      <c r="C76">
        <v>36</v>
      </c>
      <c r="D76" s="2">
        <f>$W$20</f>
        <v>0.15826051861832105</v>
      </c>
      <c r="E76" s="11">
        <f>SUM(D76,E75)</f>
        <v>5.9490802397642266</v>
      </c>
      <c r="F76">
        <f>C76*AVERAGE($K$20,$W$20)</f>
        <v>5.9490802397642284</v>
      </c>
      <c r="G76" s="14">
        <f>ABS((F76-E76)/E76)</f>
        <v>2.9859352501701183E-16</v>
      </c>
    </row>
    <row r="77" spans="3:7" x14ac:dyDescent="0.25">
      <c r="C77">
        <v>37</v>
      </c>
      <c r="D77" s="2">
        <f>$K$20</f>
        <v>0.1722439391463583</v>
      </c>
      <c r="E77" s="11">
        <f>SUM(D77,E76)</f>
        <v>6.1213241789105846</v>
      </c>
      <c r="F77">
        <f>C77*AVERAGE($K$20,$W$20)</f>
        <v>6.1143324686465679</v>
      </c>
      <c r="G77" s="14">
        <f>ABS((F77-E77)/E77)</f>
        <v>1.1421891832007172E-3</v>
      </c>
    </row>
    <row r="78" spans="3:7" x14ac:dyDescent="0.25">
      <c r="C78">
        <v>38</v>
      </c>
      <c r="D78" s="2">
        <f>$W$20</f>
        <v>0.15826051861832105</v>
      </c>
      <c r="E78" s="11">
        <f>SUM(D78,E77)</f>
        <v>6.2795846975289056</v>
      </c>
      <c r="F78">
        <f>C78*AVERAGE($K$20,$W$20)</f>
        <v>6.2795846975289074</v>
      </c>
      <c r="G78" s="14">
        <f>ABS((F78-E78)/E78)</f>
        <v>2.8287807633190597E-16</v>
      </c>
    </row>
    <row r="79" spans="3:7" x14ac:dyDescent="0.25">
      <c r="C79">
        <v>39</v>
      </c>
      <c r="D79" s="2">
        <f>$K$20</f>
        <v>0.1722439391463583</v>
      </c>
      <c r="E79" s="11">
        <f>SUM(D79,E78)</f>
        <v>6.4518286366752635</v>
      </c>
      <c r="F79">
        <f>C79*AVERAGE($K$20,$W$20)</f>
        <v>6.4448369264112477</v>
      </c>
      <c r="G79" s="14">
        <f>ABS((F79-E79)/E79)</f>
        <v>1.0836788541269658E-3</v>
      </c>
    </row>
    <row r="80" spans="3:7" x14ac:dyDescent="0.25">
      <c r="C80">
        <v>40</v>
      </c>
      <c r="D80" s="2">
        <f>$W$20</f>
        <v>0.15826051861832105</v>
      </c>
      <c r="E80" s="11">
        <f>SUM(D80,E79)</f>
        <v>6.6100891552935845</v>
      </c>
      <c r="F80">
        <f>C80*AVERAGE($K$20,$W$20)</f>
        <v>6.6100891552935872</v>
      </c>
      <c r="G80" s="14">
        <f>ABS((F80-E80)/E80)</f>
        <v>4.0310125877296601E-16</v>
      </c>
    </row>
    <row r="81" spans="3:7" x14ac:dyDescent="0.25">
      <c r="C81">
        <v>41</v>
      </c>
      <c r="D81" s="2">
        <f>$K$20</f>
        <v>0.1722439391463583</v>
      </c>
      <c r="E81" s="11">
        <f>SUM(D81,E80)</f>
        <v>6.7823330944399425</v>
      </c>
      <c r="F81">
        <f>C81*AVERAGE($K$20,$W$20)</f>
        <v>6.7753413841759267</v>
      </c>
      <c r="G81" s="14">
        <f>ABS((F81-E81)/E81)</f>
        <v>1.0308709652947442E-3</v>
      </c>
    </row>
    <row r="82" spans="3:7" x14ac:dyDescent="0.25">
      <c r="C82">
        <v>42</v>
      </c>
      <c r="D82" s="2">
        <f>$W$20</f>
        <v>0.15826051861832105</v>
      </c>
      <c r="E82" s="11">
        <f>SUM(D82,E81)</f>
        <v>6.9405936130582635</v>
      </c>
      <c r="F82">
        <f>C82*AVERAGE($K$20,$W$20)</f>
        <v>6.9405936130582662</v>
      </c>
      <c r="G82" s="14">
        <f>ABS((F82-E82)/E82)</f>
        <v>3.8390596073615814E-16</v>
      </c>
    </row>
    <row r="83" spans="3:7" x14ac:dyDescent="0.25">
      <c r="C83">
        <v>43</v>
      </c>
      <c r="D83" s="2">
        <f>$K$20</f>
        <v>0.1722439391463583</v>
      </c>
      <c r="E83" s="11">
        <f>SUM(D83,E82)</f>
        <v>7.1128375522046214</v>
      </c>
      <c r="F83">
        <f>C83*AVERAGE($K$20,$W$20)</f>
        <v>7.1058458419406056</v>
      </c>
      <c r="G83" s="14">
        <f>ABS((F83-E83)/E83)</f>
        <v>9.8297060950713194E-4</v>
      </c>
    </row>
    <row r="84" spans="3:7" x14ac:dyDescent="0.25">
      <c r="C84">
        <v>44</v>
      </c>
      <c r="D84" s="2">
        <f>$W$20</f>
        <v>0.15826051861832105</v>
      </c>
      <c r="E84" s="11">
        <f>SUM(D84,E83)</f>
        <v>7.2710980708229425</v>
      </c>
      <c r="F84">
        <f>C84*AVERAGE($K$20,$W$20)</f>
        <v>7.271098070822946</v>
      </c>
      <c r="G84" s="14">
        <f>ABS((F84-E84)/E84)</f>
        <v>4.8860758639147403E-16</v>
      </c>
    </row>
    <row r="85" spans="3:7" x14ac:dyDescent="0.25">
      <c r="C85">
        <v>45</v>
      </c>
      <c r="D85" s="2">
        <f>$K$20</f>
        <v>0.1722439391463583</v>
      </c>
      <c r="E85" s="11">
        <f>SUM(D85,E84)</f>
        <v>7.4433420099693004</v>
      </c>
      <c r="F85">
        <f>C85*AVERAGE($K$20,$W$20)</f>
        <v>7.4363502997052855</v>
      </c>
      <c r="G85" s="14">
        <f>ABS((F85-E85)/E85)</f>
        <v>9.3932406365991269E-4</v>
      </c>
    </row>
    <row r="86" spans="3:7" x14ac:dyDescent="0.25">
      <c r="C86">
        <v>46</v>
      </c>
      <c r="D86" s="2">
        <f>$W$20</f>
        <v>0.15826051861832105</v>
      </c>
      <c r="E86" s="11">
        <f>SUM(D86,E85)</f>
        <v>7.6016025285876214</v>
      </c>
      <c r="F86">
        <f>C86*AVERAGE($K$20,$W$20)</f>
        <v>7.601602528587625</v>
      </c>
      <c r="G86" s="14">
        <f>ABS((F86-E86)/E86)</f>
        <v>4.6736377828749694E-16</v>
      </c>
    </row>
    <row r="87" spans="3:7" x14ac:dyDescent="0.25">
      <c r="C87">
        <v>47</v>
      </c>
      <c r="D87" s="2">
        <f>$K$20</f>
        <v>0.1722439391463583</v>
      </c>
      <c r="E87" s="11">
        <f>SUM(D87,E86)</f>
        <v>7.7738464677339794</v>
      </c>
      <c r="F87">
        <f>C87*AVERAGE($K$20,$W$20)</f>
        <v>7.7668547574699645</v>
      </c>
      <c r="G87" s="14">
        <f>ABS((F87-E87)/E87)</f>
        <v>8.9938877659014775E-4</v>
      </c>
    </row>
    <row r="88" spans="3:7" x14ac:dyDescent="0.25">
      <c r="C88">
        <v>48</v>
      </c>
      <c r="D88" s="2">
        <f>$W$20</f>
        <v>0.15826051861832105</v>
      </c>
      <c r="E88" s="11">
        <f>SUM(D88,E87)</f>
        <v>7.9321069863523004</v>
      </c>
      <c r="F88">
        <f>C88*AVERAGE($K$20,$W$20)</f>
        <v>7.9321069863523039</v>
      </c>
      <c r="G88" s="14">
        <f>ABS((F88-E88)/E88)</f>
        <v>4.4789028752551789E-16</v>
      </c>
    </row>
    <row r="89" spans="3:7" x14ac:dyDescent="0.25">
      <c r="C89">
        <v>49</v>
      </c>
      <c r="D89" s="2">
        <f>$K$20</f>
        <v>0.1722439391463583</v>
      </c>
      <c r="E89" s="11">
        <f>SUM(D89,E88)</f>
        <v>8.1043509254986592</v>
      </c>
      <c r="F89">
        <f>C89*AVERAGE($K$20,$W$20)</f>
        <v>8.0973592152346434</v>
      </c>
      <c r="G89" s="14">
        <f>ABS((F89-E89)/E89)</f>
        <v>8.6271070049765829E-4</v>
      </c>
    </row>
    <row r="90" spans="3:7" x14ac:dyDescent="0.25">
      <c r="C90">
        <v>50</v>
      </c>
      <c r="D90" s="2">
        <f>$W$20</f>
        <v>0.15826051861832105</v>
      </c>
      <c r="E90" s="11">
        <f>SUM(D90,E89)</f>
        <v>8.2626114441169811</v>
      </c>
      <c r="F90">
        <f>C90*AVERAGE($K$20,$W$20)</f>
        <v>8.2626114441169829</v>
      </c>
      <c r="G90" s="14">
        <f>ABS((F90-E90)/E90)</f>
        <v>2.1498733801224853E-16</v>
      </c>
    </row>
  </sheetData>
  <pageMargins left="0.7" right="0.7" top="0.78740157499999996" bottom="0.78740157499999996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3.01</v>
      </c>
      <c r="G10" s="3">
        <f>AVERAGE(F10)</f>
        <v>3.01</v>
      </c>
      <c r="H10" s="3">
        <f>G10-$F$20</f>
        <v>-0.37800000000000056</v>
      </c>
      <c r="J10" s="2">
        <f>F10*$C$4/1000</f>
        <v>0.14249148682528409</v>
      </c>
      <c r="K10" s="2">
        <f>F10*$C$5/1000</f>
        <v>0.14076955113509049</v>
      </c>
      <c r="L10" s="2">
        <f>F10*$C$6/1000</f>
        <v>0.13907864093674116</v>
      </c>
      <c r="O10" s="4">
        <v>1</v>
      </c>
      <c r="P10" s="3"/>
      <c r="Q10" s="3"/>
      <c r="R10" s="19">
        <v>3.76</v>
      </c>
      <c r="S10" s="3">
        <f>AVERAGE(R10)</f>
        <v>3.76</v>
      </c>
      <c r="T10" s="3">
        <f>S10-$R$20</f>
        <v>0.11099999999999977</v>
      </c>
      <c r="V10" s="2">
        <f>R10*$C$4/1000</f>
        <v>0.17799601012062063</v>
      </c>
      <c r="W10" s="2">
        <f>R10*$C$5/1000</f>
        <v>0.17584502068702335</v>
      </c>
      <c r="X10" s="2">
        <f>R10*$C$6/1000</f>
        <v>0.17373278734955042</v>
      </c>
      <c r="Z10" s="2">
        <f>AVERAGE(W10,K10)</f>
        <v>0.15830728591105692</v>
      </c>
    </row>
    <row r="11" spans="1:26" x14ac:dyDescent="0.25">
      <c r="C11">
        <v>2</v>
      </c>
      <c r="D11" s="3"/>
      <c r="E11" s="3"/>
      <c r="F11" s="3">
        <v>3.32</v>
      </c>
      <c r="G11" s="3">
        <f>AVERAGE(F10:F11)</f>
        <v>3.165</v>
      </c>
      <c r="H11" s="3">
        <f>G11-$F$20</f>
        <v>-0.22300000000000031</v>
      </c>
      <c r="I11" s="3">
        <f>STDEVA(F10:F11)</f>
        <v>0.21920310216782976</v>
      </c>
      <c r="J11" s="2">
        <f>F11*$C$4/1000</f>
        <v>0.15716668978735654</v>
      </c>
      <c r="K11" s="2">
        <f>F11*$C$5/1000</f>
        <v>0.15526741188322274</v>
      </c>
      <c r="L11" s="2">
        <f>F11*$C$6/1000</f>
        <v>0.15340235478736897</v>
      </c>
      <c r="O11" s="4">
        <v>2</v>
      </c>
      <c r="P11" s="3"/>
      <c r="Q11" s="3"/>
      <c r="R11" s="18">
        <v>3.53</v>
      </c>
      <c r="S11" s="3">
        <f>AVERAGE(R10:R11)</f>
        <v>3.6449999999999996</v>
      </c>
      <c r="T11" s="3">
        <f>S11-$R$20</f>
        <v>-4.0000000000004476E-3</v>
      </c>
      <c r="U11" s="3">
        <f>STDEVA(R10:R11)</f>
        <v>0.16263455967290591</v>
      </c>
      <c r="V11" s="2">
        <f>R11*$C$4/1000</f>
        <v>0.16710795631005079</v>
      </c>
      <c r="W11" s="2">
        <f>R11*$C$5/1000</f>
        <v>0.16508854335776393</v>
      </c>
      <c r="X11" s="2">
        <f>R11*$C$6/1000</f>
        <v>0.16310551578295557</v>
      </c>
      <c r="Z11" s="2">
        <f>AVERAGE(W11,K11)</f>
        <v>0.16017797762049335</v>
      </c>
    </row>
    <row r="12" spans="1:26" x14ac:dyDescent="0.25">
      <c r="C12">
        <v>3</v>
      </c>
      <c r="D12" s="3"/>
      <c r="E12" s="3"/>
      <c r="F12" s="3">
        <v>3.24</v>
      </c>
      <c r="G12" s="3">
        <f>AVERAGE(F10:F12)</f>
        <v>3.19</v>
      </c>
      <c r="H12" s="3">
        <f>G12-$F$20</f>
        <v>-0.1980000000000004</v>
      </c>
      <c r="I12" s="3">
        <f>STDEVA(F10:F12)</f>
        <v>0.16093476939431089</v>
      </c>
      <c r="J12" s="2">
        <f>F12*$C$4/1000</f>
        <v>0.15337954063585399</v>
      </c>
      <c r="K12" s="2">
        <f>F12*$C$5/1000</f>
        <v>0.15152602846434993</v>
      </c>
      <c r="L12" s="2">
        <f>F12*$C$6/1000</f>
        <v>0.14970591250333601</v>
      </c>
      <c r="O12" s="4">
        <v>3</v>
      </c>
      <c r="P12" s="3"/>
      <c r="Q12" s="3"/>
      <c r="R12" s="18">
        <v>3.58</v>
      </c>
      <c r="S12" s="3">
        <f>AVERAGE(R10:R12)</f>
        <v>3.6233333333333331</v>
      </c>
      <c r="T12" s="3">
        <f>S12-$R$20</f>
        <v>-2.5666666666666949E-2</v>
      </c>
      <c r="U12" s="3">
        <f>STDEVA(R10:R12)</f>
        <v>0.12096831541082696</v>
      </c>
      <c r="V12" s="2">
        <f>R12*$C$4/1000</f>
        <v>0.16947492452973989</v>
      </c>
      <c r="W12" s="2">
        <f>R12*$C$5/1000</f>
        <v>0.16742690799455948</v>
      </c>
      <c r="X12" s="2">
        <f>R12*$C$6/1000</f>
        <v>0.16541579221047623</v>
      </c>
      <c r="Z12" s="2">
        <f>AVERAGE(W12,K12)</f>
        <v>0.15947646822945472</v>
      </c>
    </row>
    <row r="13" spans="1:26" x14ac:dyDescent="0.25">
      <c r="C13">
        <v>4</v>
      </c>
      <c r="D13" s="3"/>
      <c r="E13" s="3"/>
      <c r="F13" s="3">
        <v>3.86</v>
      </c>
      <c r="G13" s="3">
        <f>AVERAGE(F10:F13)</f>
        <v>3.3574999999999999</v>
      </c>
      <c r="H13" s="3">
        <f>G13-$F$20</f>
        <v>-3.0500000000000416E-2</v>
      </c>
      <c r="I13" s="3">
        <f>STDEVA(F10:F13)</f>
        <v>0.35984950558068945</v>
      </c>
      <c r="J13" s="2">
        <f>F13*$C$4/1000</f>
        <v>0.18272994655999886</v>
      </c>
      <c r="K13" s="2">
        <f>F13*$C$5/1000</f>
        <v>0.18052174996061437</v>
      </c>
      <c r="L13" s="2">
        <f>F13*$C$6/1000</f>
        <v>0.17835334020459165</v>
      </c>
      <c r="O13" s="4">
        <v>4</v>
      </c>
      <c r="P13" s="3"/>
      <c r="Q13" s="3"/>
      <c r="R13" s="18">
        <v>3.58</v>
      </c>
      <c r="S13" s="3">
        <f>AVERAGE(R10:R13)</f>
        <v>3.6124999999999998</v>
      </c>
      <c r="T13" s="3">
        <f>S13-$R$20</f>
        <v>-3.6500000000000199E-2</v>
      </c>
      <c r="U13" s="3">
        <f>STDEVA(R10:R13)</f>
        <v>0.10111874208078336</v>
      </c>
      <c r="V13" s="2">
        <f>R13*$C$4/1000</f>
        <v>0.16947492452973989</v>
      </c>
      <c r="W13" s="2">
        <f>R13*$C$5/1000</f>
        <v>0.16742690799455948</v>
      </c>
      <c r="X13" s="2">
        <f>R13*$C$6/1000</f>
        <v>0.16541579221047623</v>
      </c>
      <c r="Z13" s="2">
        <f>AVERAGE(W13,K13)</f>
        <v>0.17397432897758691</v>
      </c>
    </row>
    <row r="14" spans="1:26" x14ac:dyDescent="0.25">
      <c r="C14">
        <v>5</v>
      </c>
      <c r="D14" s="3"/>
      <c r="E14" s="3"/>
      <c r="F14" s="3">
        <v>3.58</v>
      </c>
      <c r="G14" s="3">
        <f>AVERAGE(F10:F14)</f>
        <v>3.4019999999999997</v>
      </c>
      <c r="H14" s="3">
        <f>G14-$F$20</f>
        <v>1.3999999999999346E-2</v>
      </c>
      <c r="I14" s="3">
        <f>STDEVA(F10:F14)</f>
        <v>0.32713911413953545</v>
      </c>
      <c r="J14" s="2">
        <f>F14*$C$4/1000</f>
        <v>0.16947492452973989</v>
      </c>
      <c r="K14" s="2">
        <f>F14*$C$5/1000</f>
        <v>0.16742690799455948</v>
      </c>
      <c r="L14" s="2">
        <f>F14*$C$6/1000</f>
        <v>0.16541579221047623</v>
      </c>
      <c r="O14" s="4">
        <v>5</v>
      </c>
      <c r="P14" s="3"/>
      <c r="Q14" s="3"/>
      <c r="R14" s="18">
        <v>3.6</v>
      </c>
      <c r="S14" s="3">
        <f>AVERAGE(R10:R14)</f>
        <v>3.6100000000000003</v>
      </c>
      <c r="T14" s="3">
        <f>S14-$R$20</f>
        <v>-3.8999999999999702E-2</v>
      </c>
      <c r="U14" s="3">
        <f>STDEVA(R10:R14)</f>
        <v>8.774964387392116E-2</v>
      </c>
      <c r="V14" s="2">
        <f>R14*$C$4/1000</f>
        <v>0.17042171181761553</v>
      </c>
      <c r="W14" s="2">
        <f>R14*$C$5/1000</f>
        <v>0.16836225384927769</v>
      </c>
      <c r="X14" s="2">
        <f>R14*$C$6/1000</f>
        <v>0.16633990278148444</v>
      </c>
      <c r="Z14" s="2">
        <f>AVERAGE(W14,K14)</f>
        <v>0.16789458092191858</v>
      </c>
    </row>
    <row r="15" spans="1:26" x14ac:dyDescent="0.25">
      <c r="C15">
        <v>6</v>
      </c>
      <c r="D15" s="3"/>
      <c r="E15" s="3"/>
      <c r="F15" s="3">
        <v>3.42</v>
      </c>
      <c r="G15" s="3">
        <f>AVERAGE(F10:F15)</f>
        <v>3.4049999999999998</v>
      </c>
      <c r="H15" s="3">
        <f>G15-$F$20</f>
        <v>1.699999999999946E-2</v>
      </c>
      <c r="I15" s="3">
        <f>STDEVA(F10:F15)</f>
        <v>0.29269437985721558</v>
      </c>
      <c r="J15" s="2">
        <f>F15*$C$4/1000</f>
        <v>0.16190062622673473</v>
      </c>
      <c r="K15" s="2">
        <f>F15*$C$5/1000</f>
        <v>0.1599441411568138</v>
      </c>
      <c r="L15" s="2">
        <f>F15*$C$6/1000</f>
        <v>0.15802290764241023</v>
      </c>
      <c r="O15" s="4">
        <v>6</v>
      </c>
      <c r="P15" s="3"/>
      <c r="Q15" s="3"/>
      <c r="R15" s="18">
        <v>3.57</v>
      </c>
      <c r="S15" s="3">
        <f>AVERAGE(R10:R15)</f>
        <v>3.6033333333333335</v>
      </c>
      <c r="T15" s="3">
        <f>S15-$R$20</f>
        <v>-4.5666666666666522E-2</v>
      </c>
      <c r="U15" s="3">
        <f>STDEVA(R10:R15)</f>
        <v>8.0166493416306162E-2</v>
      </c>
      <c r="V15" s="2">
        <f>R15*$C$4/1000</f>
        <v>0.16900153088580205</v>
      </c>
      <c r="W15" s="2">
        <f>R15*$C$5/1000</f>
        <v>0.16695923506720034</v>
      </c>
      <c r="X15" s="2">
        <f>R15*$C$6/1000</f>
        <v>0.16495373692497209</v>
      </c>
      <c r="Z15" s="2">
        <f>AVERAGE(W15,K15)</f>
        <v>0.16345168811200705</v>
      </c>
    </row>
    <row r="16" spans="1:26" x14ac:dyDescent="0.25">
      <c r="C16">
        <v>7</v>
      </c>
      <c r="D16" s="3"/>
      <c r="E16" s="3"/>
      <c r="F16" s="3">
        <v>3.12</v>
      </c>
      <c r="G16" s="3">
        <f>AVERAGE(F10:F16)</f>
        <v>3.3642857142857143</v>
      </c>
      <c r="H16" s="3">
        <f>G16-$F$20</f>
        <v>-2.3714285714286021E-2</v>
      </c>
      <c r="I16" s="3">
        <f>STDEVA(F10:F16)</f>
        <v>0.28808894129285506</v>
      </c>
      <c r="J16" s="2">
        <f>F16*$C$4/1000</f>
        <v>0.14769881690860012</v>
      </c>
      <c r="K16" s="2">
        <f>F16*$C$5/1000</f>
        <v>0.14591395333604065</v>
      </c>
      <c r="L16" s="2">
        <f>F16*$C$6/1000</f>
        <v>0.14416124907728653</v>
      </c>
      <c r="O16" s="4">
        <v>7</v>
      </c>
      <c r="P16" s="3"/>
      <c r="Q16" s="3"/>
      <c r="R16" s="18">
        <v>3.7</v>
      </c>
      <c r="S16" s="3">
        <f>AVERAGE(R10:R16)</f>
        <v>3.617142857142857</v>
      </c>
      <c r="T16" s="3">
        <f>S16-$R$20</f>
        <v>-3.1857142857143028E-2</v>
      </c>
      <c r="U16" s="3">
        <f>STDEVA(R10:R16)</f>
        <v>8.1795331104386332E-2</v>
      </c>
      <c r="V16" s="2">
        <f>R16*$C$4/1000</f>
        <v>0.17515564825699376</v>
      </c>
      <c r="W16" s="2">
        <f>R16*$C$5/1000</f>
        <v>0.17303898312286872</v>
      </c>
      <c r="X16" s="2">
        <f>R16*$C$6/1000</f>
        <v>0.1709604556365257</v>
      </c>
      <c r="Z16" s="2">
        <f>AVERAGE(W16,K16)</f>
        <v>0.15947646822945469</v>
      </c>
    </row>
    <row r="17" spans="3:26" x14ac:dyDescent="0.25">
      <c r="C17">
        <v>8</v>
      </c>
      <c r="D17" s="3"/>
      <c r="E17" s="3"/>
      <c r="F17" s="3">
        <v>3.69</v>
      </c>
      <c r="G17" s="3">
        <f>AVERAGE(F10:F17)</f>
        <v>3.4050000000000002</v>
      </c>
      <c r="H17" s="3">
        <f>G17-$F$20</f>
        <v>1.6999999999999904E-2</v>
      </c>
      <c r="I17" s="3">
        <f>STDEVA(F10:F17)</f>
        <v>0.29051678092667899</v>
      </c>
      <c r="J17" s="2">
        <f>F17*$C$4/1000</f>
        <v>0.17468225461305589</v>
      </c>
      <c r="K17" s="2">
        <f>F17*$C$5/1000</f>
        <v>0.17257131019550961</v>
      </c>
      <c r="L17" s="2">
        <f>F17*$C$6/1000</f>
        <v>0.17049840035102157</v>
      </c>
      <c r="O17" s="4">
        <v>8</v>
      </c>
      <c r="P17" s="3"/>
      <c r="Q17" s="3"/>
      <c r="R17" s="18">
        <v>3.52</v>
      </c>
      <c r="S17" s="3">
        <f>AVERAGE(R10:R17)</f>
        <v>3.605</v>
      </c>
      <c r="T17" s="3">
        <f>S17-$R$20</f>
        <v>-4.4000000000000039E-2</v>
      </c>
      <c r="U17" s="3">
        <f>STDEVA(R10:R17)</f>
        <v>8.3152184062029982E-2</v>
      </c>
      <c r="V17" s="2">
        <f>R17*$C$4/1000</f>
        <v>0.16663456266611296</v>
      </c>
      <c r="W17" s="2">
        <f>R17*$C$5/1000</f>
        <v>0.16462087043040483</v>
      </c>
      <c r="X17" s="2">
        <f>R17*$C$6/1000</f>
        <v>0.16264346049745146</v>
      </c>
      <c r="Z17" s="2">
        <f>AVERAGE(W17,K17)</f>
        <v>0.16859609031295722</v>
      </c>
    </row>
    <row r="18" spans="3:26" x14ac:dyDescent="0.25">
      <c r="C18">
        <v>9</v>
      </c>
      <c r="D18" s="3"/>
      <c r="E18" s="3"/>
      <c r="F18" s="3">
        <v>3.25</v>
      </c>
      <c r="G18" s="3">
        <f>AVERAGE(F10:F18)</f>
        <v>3.387777777777778</v>
      </c>
      <c r="H18" s="3">
        <f>G18-$F$20</f>
        <v>-2.2222222222234578E-4</v>
      </c>
      <c r="I18" s="3">
        <f>STDEVA(F10:F18)</f>
        <v>0.27662148225408023</v>
      </c>
      <c r="J18" s="2">
        <f>F18*$C$4/1000</f>
        <v>0.15385293427979177</v>
      </c>
      <c r="K18" s="2">
        <f>F18*$C$5/1000</f>
        <v>0.15199370139170901</v>
      </c>
      <c r="L18" s="2">
        <f>F18*$C$6/1000</f>
        <v>0.15016796778884012</v>
      </c>
      <c r="O18" s="4">
        <v>9</v>
      </c>
      <c r="P18" s="3"/>
      <c r="Q18" s="3"/>
      <c r="R18" s="18">
        <v>4.09</v>
      </c>
      <c r="S18" s="3">
        <f>AVERAGE(R10:R18)</f>
        <v>3.6588888888888889</v>
      </c>
      <c r="T18" s="3">
        <f>S18-$R$20</f>
        <v>9.888888888888836E-3</v>
      </c>
      <c r="U18" s="3">
        <f>STDEVA(R10:R18)</f>
        <v>0.17940488039936678</v>
      </c>
      <c r="V18" s="2">
        <f>R18*$C$4/1000</f>
        <v>0.19361800037056875</v>
      </c>
      <c r="W18" s="2">
        <f>R18*$C$5/1000</f>
        <v>0.19127822728987379</v>
      </c>
      <c r="X18" s="2">
        <f>R18*$C$6/1000</f>
        <v>0.1889806117711865</v>
      </c>
      <c r="Z18" s="2">
        <f>AVERAGE(W18,K18)</f>
        <v>0.1716359643407914</v>
      </c>
    </row>
    <row r="19" spans="3:26" x14ac:dyDescent="0.25">
      <c r="C19" s="5">
        <v>10</v>
      </c>
      <c r="D19" s="6"/>
      <c r="E19" s="6"/>
      <c r="F19" s="6">
        <v>3.39</v>
      </c>
      <c r="G19" s="6">
        <f>AVERAGE(F10:F19)</f>
        <v>3.3880000000000003</v>
      </c>
      <c r="H19" s="6">
        <f>G19-$F$20</f>
        <v>0</v>
      </c>
      <c r="I19" s="6">
        <f>STDEVA(F10:F19)</f>
        <v>0.26080218131330452</v>
      </c>
      <c r="J19" s="7">
        <f>F19*$C$4/1000</f>
        <v>0.16048044529492128</v>
      </c>
      <c r="K19" s="7">
        <f>F19*$C$5/1000</f>
        <v>0.1585411223747365</v>
      </c>
      <c r="L19" s="7">
        <f>F19*$C$6/1000</f>
        <v>0.15663674178589787</v>
      </c>
      <c r="O19" s="8">
        <v>10</v>
      </c>
      <c r="P19" s="6"/>
      <c r="Q19" s="6"/>
      <c r="R19" s="17">
        <v>3.56</v>
      </c>
      <c r="S19" s="6">
        <f>AVERAGE(R10:R19)</f>
        <v>3.649</v>
      </c>
      <c r="T19" s="6">
        <f>S19-$R$20</f>
        <v>0</v>
      </c>
      <c r="U19" s="6">
        <f>STDEVA(R10:R19)</f>
        <v>0.17201098156157868</v>
      </c>
      <c r="V19" s="7">
        <f>R19*$C$4/1000</f>
        <v>0.16852813724186425</v>
      </c>
      <c r="W19" s="7">
        <f>R19*$C$5/1000</f>
        <v>0.16649156213984126</v>
      </c>
      <c r="X19" s="7">
        <f>R19*$C$6/1000</f>
        <v>0.16449168163946795</v>
      </c>
      <c r="Z19" s="2">
        <f>AVERAGE(W19,K19)</f>
        <v>0.16251634225728889</v>
      </c>
    </row>
    <row r="20" spans="3:26" x14ac:dyDescent="0.25">
      <c r="F20" s="9">
        <f>AVERAGE(F10:F19)</f>
        <v>3.3880000000000003</v>
      </c>
      <c r="G20" s="9">
        <f>F20*46.7672</f>
        <v>158.44727360000002</v>
      </c>
      <c r="J20" s="2">
        <f>F20*$C$4/1000</f>
        <v>0.16038576656613376</v>
      </c>
      <c r="K20" s="2">
        <f>F20*$C$5/1000</f>
        <v>0.15844758778926468</v>
      </c>
      <c r="L20" s="2">
        <f>F20*$C$6/1000</f>
        <v>0.15654433072879703</v>
      </c>
      <c r="M20" s="2"/>
      <c r="N20" s="2"/>
      <c r="O20" s="2"/>
      <c r="P20" s="2"/>
      <c r="Q20" s="2"/>
      <c r="R20" s="15">
        <f>AVERAGE(R10:R19)</f>
        <v>3.649</v>
      </c>
      <c r="S20" s="15">
        <f>R20*46.7672</f>
        <v>170.65351280000002</v>
      </c>
      <c r="T20" s="2"/>
      <c r="U20" s="2"/>
      <c r="V20" s="2">
        <f>R20*$C$4/1000</f>
        <v>0.17274134067291086</v>
      </c>
      <c r="W20" s="2">
        <f>R20*$C$5/1000</f>
        <v>0.17065385119333729</v>
      </c>
      <c r="X20" s="2">
        <f>R20*$C$6/1000</f>
        <v>0.16860397368045466</v>
      </c>
    </row>
    <row r="21" spans="3:26" x14ac:dyDescent="0.25">
      <c r="F21" s="3">
        <f>STDEVA(F10:F19)</f>
        <v>0.26080218131330452</v>
      </c>
      <c r="J21" s="2">
        <f>STDEVA(J10:J19)</f>
        <v>1.2346209495883746E-2</v>
      </c>
      <c r="K21" s="2">
        <f>STDEVA(K10:K19)</f>
        <v>1.219701195964331E-2</v>
      </c>
      <c r="L21" s="2">
        <f>STDEVA(L10:L19)</f>
        <v>1.2050502634681711E-2</v>
      </c>
      <c r="M21" s="2"/>
      <c r="N21" s="2"/>
      <c r="O21" s="2"/>
      <c r="P21" s="2"/>
      <c r="Q21" s="2"/>
      <c r="R21" s="2">
        <f>STDEVA(R10:R19)</f>
        <v>0.17201098156157868</v>
      </c>
      <c r="S21" s="2"/>
      <c r="T21" s="2"/>
      <c r="U21" s="2"/>
      <c r="V21" s="2">
        <f>STDEVA(V10:V19)</f>
        <v>8.1428905358757082E-3</v>
      </c>
      <c r="W21" s="2">
        <f>STDEVA(W10:W19)</f>
        <v>8.0444879284816452E-3</v>
      </c>
      <c r="X21" s="2">
        <f>STDEVA(X10:X19)</f>
        <v>7.9478583195279756E-3</v>
      </c>
      <c r="Z21" s="2">
        <f>STDEVA(Z10:Z19)</f>
        <v>5.5926091253287961E-3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0.15844758778926468</v>
      </c>
      <c r="E41" s="11">
        <f>$K$20</f>
        <v>0.15844758778926468</v>
      </c>
      <c r="F41">
        <f>C41*AVERAGE($K$20,$W$20)</f>
        <v>0.16455071949130098</v>
      </c>
      <c r="G41" s="14">
        <f>ABS((F41-E41)/E41)</f>
        <v>3.8518299881936155E-2</v>
      </c>
    </row>
    <row r="42" spans="3:7" x14ac:dyDescent="0.25">
      <c r="C42">
        <v>2</v>
      </c>
      <c r="D42" s="2">
        <f>$W$20</f>
        <v>0.17065385119333729</v>
      </c>
      <c r="E42" s="11">
        <f>SUM(D42,E41)</f>
        <v>0.32910143898260197</v>
      </c>
      <c r="F42">
        <f>C42*AVERAGE($K$20,$W$20)</f>
        <v>0.32910143898260197</v>
      </c>
      <c r="G42" s="14">
        <f>ABS((F42-E42)/E42)</f>
        <v>0</v>
      </c>
    </row>
    <row r="43" spans="3:7" x14ac:dyDescent="0.25">
      <c r="C43">
        <v>3</v>
      </c>
      <c r="D43" s="2">
        <f>$K$20</f>
        <v>0.15844758778926468</v>
      </c>
      <c r="E43" s="11">
        <f>SUM(D43,E42)</f>
        <v>0.48754902677186662</v>
      </c>
      <c r="F43">
        <f>C43*AVERAGE($K$20,$W$20)</f>
        <v>0.49365215847390298</v>
      </c>
      <c r="G43" s="14">
        <f>ABS((F43-E43)/E43)</f>
        <v>1.2517985611510875E-2</v>
      </c>
    </row>
    <row r="44" spans="3:7" x14ac:dyDescent="0.25">
      <c r="C44">
        <v>4</v>
      </c>
      <c r="D44" s="2">
        <f>$W$20</f>
        <v>0.17065385119333729</v>
      </c>
      <c r="E44" s="11">
        <f>SUM(D44,E43)</f>
        <v>0.65820287796520394</v>
      </c>
      <c r="F44">
        <f>C44*AVERAGE($K$20,$W$20)</f>
        <v>0.65820287796520394</v>
      </c>
      <c r="G44" s="14">
        <f>ABS((F44-E44)/E44)</f>
        <v>0</v>
      </c>
    </row>
    <row r="45" spans="3:7" x14ac:dyDescent="0.25">
      <c r="C45">
        <v>5</v>
      </c>
      <c r="D45" s="2">
        <f>$K$20</f>
        <v>0.15844758778926468</v>
      </c>
      <c r="E45" s="11">
        <f>SUM(D45,E44)</f>
        <v>0.81665046575446865</v>
      </c>
      <c r="F45">
        <f>C45*AVERAGE($K$20,$W$20)</f>
        <v>0.82275359745650489</v>
      </c>
      <c r="G45" s="14">
        <f>ABS((F45-E45)/E45)</f>
        <v>7.4733707479096613E-3</v>
      </c>
    </row>
    <row r="46" spans="3:7" x14ac:dyDescent="0.25">
      <c r="C46">
        <v>6</v>
      </c>
      <c r="D46" s="2">
        <f>$W$20</f>
        <v>0.17065385119333729</v>
      </c>
      <c r="E46" s="11">
        <f>SUM(D46,E45)</f>
        <v>0.98730431694780596</v>
      </c>
      <c r="F46">
        <f>C46*AVERAGE($K$20,$W$20)</f>
        <v>0.98730431694780596</v>
      </c>
      <c r="G46" s="14">
        <f>ABS((F46-E46)/E46)</f>
        <v>0</v>
      </c>
    </row>
    <row r="47" spans="3:7" x14ac:dyDescent="0.25">
      <c r="C47">
        <v>7</v>
      </c>
      <c r="D47" s="2">
        <f>$K$20</f>
        <v>0.15844758778926468</v>
      </c>
      <c r="E47" s="11">
        <f>SUM(D47,E46)</f>
        <v>1.1457519047370706</v>
      </c>
      <c r="F47">
        <f>C47*AVERAGE($K$20,$W$20)</f>
        <v>1.1518550364391069</v>
      </c>
      <c r="G47" s="14">
        <f>ABS((F47-E47)/E47)</f>
        <v>5.3267480305318948E-3</v>
      </c>
    </row>
    <row r="48" spans="3:7" x14ac:dyDescent="0.25">
      <c r="C48">
        <v>8</v>
      </c>
      <c r="D48" s="2">
        <f>$W$20</f>
        <v>0.17065385119333729</v>
      </c>
      <c r="E48" s="11">
        <f>SUM(D48,E47)</f>
        <v>1.3164057559304079</v>
      </c>
      <c r="F48">
        <f>C48*AVERAGE($K$20,$W$20)</f>
        <v>1.3164057559304079</v>
      </c>
      <c r="G48" s="14">
        <f>ABS((F48-E48)/E48)</f>
        <v>0</v>
      </c>
    </row>
    <row r="49" spans="3:7" x14ac:dyDescent="0.25">
      <c r="C49">
        <v>9</v>
      </c>
      <c r="D49" s="2">
        <f>$K$20</f>
        <v>0.15844758778926468</v>
      </c>
      <c r="E49" s="11">
        <f>SUM(D49,E48)</f>
        <v>1.4748533437196725</v>
      </c>
      <c r="F49">
        <f>C49*AVERAGE($K$20,$W$20)</f>
        <v>1.4809564754217088</v>
      </c>
      <c r="G49" s="14">
        <f>ABS((F49-E49)/E49)</f>
        <v>4.1381278538813069E-3</v>
      </c>
    </row>
    <row r="50" spans="3:7" x14ac:dyDescent="0.25">
      <c r="C50">
        <v>10</v>
      </c>
      <c r="D50" s="2">
        <f>$W$20</f>
        <v>0.17065385119333729</v>
      </c>
      <c r="E50" s="11">
        <f>SUM(D50,E49)</f>
        <v>1.6455071949130098</v>
      </c>
      <c r="F50">
        <f>C50*AVERAGE($K$20,$W$20)</f>
        <v>1.6455071949130098</v>
      </c>
      <c r="G50" s="14">
        <f>ABS((F50-E50)/E50)</f>
        <v>0</v>
      </c>
    </row>
    <row r="51" spans="3:7" x14ac:dyDescent="0.25">
      <c r="C51">
        <v>11</v>
      </c>
      <c r="D51" s="2">
        <f>$K$20</f>
        <v>0.15844758778926468</v>
      </c>
      <c r="E51" s="11">
        <f>SUM(D51,E50)</f>
        <v>1.8039547827022744</v>
      </c>
      <c r="F51">
        <f>C51*AVERAGE($K$20,$W$20)</f>
        <v>1.8100579144043107</v>
      </c>
      <c r="G51" s="14">
        <f>ABS((F51-E51)/E51)</f>
        <v>3.3831954994426382E-3</v>
      </c>
    </row>
    <row r="52" spans="3:7" x14ac:dyDescent="0.25">
      <c r="C52">
        <v>12</v>
      </c>
      <c r="D52" s="2">
        <f>$W$20</f>
        <v>0.17065385119333729</v>
      </c>
      <c r="E52" s="11">
        <f>SUM(D52,E51)</f>
        <v>1.9746086338956117</v>
      </c>
      <c r="F52">
        <f>C52*AVERAGE($K$20,$W$20)</f>
        <v>1.9746086338956119</v>
      </c>
      <c r="G52" s="14">
        <f>ABS((F52-E52)/E52)</f>
        <v>1.1244993114760671E-16</v>
      </c>
    </row>
    <row r="53" spans="3:7" x14ac:dyDescent="0.25">
      <c r="C53">
        <v>13</v>
      </c>
      <c r="D53" s="2">
        <f>$K$20</f>
        <v>0.15844758778926468</v>
      </c>
      <c r="E53" s="11">
        <f>SUM(D53,E52)</f>
        <v>2.1330562216848765</v>
      </c>
      <c r="F53">
        <f>C53*AVERAGE($K$20,$W$20)</f>
        <v>2.1391593533869129</v>
      </c>
      <c r="G53" s="14">
        <f>ABS((F53-E53)/E53)</f>
        <v>2.8612146459110039E-3</v>
      </c>
    </row>
    <row r="54" spans="3:7" x14ac:dyDescent="0.25">
      <c r="C54">
        <v>14</v>
      </c>
      <c r="D54" s="2">
        <f>$W$20</f>
        <v>0.17065385119333729</v>
      </c>
      <c r="E54" s="11">
        <f>SUM(D54,E53)</f>
        <v>2.3037100728782138</v>
      </c>
      <c r="F54">
        <f>C54*AVERAGE($K$20,$W$20)</f>
        <v>2.3037100728782138</v>
      </c>
      <c r="G54" s="14">
        <f>ABS((F54-E54)/E54)</f>
        <v>0</v>
      </c>
    </row>
    <row r="55" spans="3:7" x14ac:dyDescent="0.25">
      <c r="C55">
        <v>15</v>
      </c>
      <c r="D55" s="2">
        <f>$K$20</f>
        <v>0.15844758778926468</v>
      </c>
      <c r="E55" s="11">
        <f>SUM(D55,E54)</f>
        <v>2.4621576606674784</v>
      </c>
      <c r="F55">
        <f>C55*AVERAGE($K$20,$W$20)</f>
        <v>2.4682607923695148</v>
      </c>
      <c r="G55" s="14">
        <f>ABS((F55-E55)/E55)</f>
        <v>2.4787737193002618E-3</v>
      </c>
    </row>
    <row r="56" spans="3:7" x14ac:dyDescent="0.25">
      <c r="C56">
        <v>16</v>
      </c>
      <c r="D56" s="2">
        <f>$W$20</f>
        <v>0.17065385119333729</v>
      </c>
      <c r="E56" s="11">
        <f>SUM(D56,E55)</f>
        <v>2.6328115118608157</v>
      </c>
      <c r="F56">
        <f>C56*AVERAGE($K$20,$W$20)</f>
        <v>2.6328115118608157</v>
      </c>
      <c r="G56" s="14">
        <f>ABS((F56-E56)/E56)</f>
        <v>0</v>
      </c>
    </row>
    <row r="57" spans="3:7" x14ac:dyDescent="0.25">
      <c r="C57">
        <v>17</v>
      </c>
      <c r="D57" s="2">
        <f>$K$20</f>
        <v>0.15844758778926468</v>
      </c>
      <c r="E57" s="11">
        <f>SUM(D57,E56)</f>
        <v>2.7912590996500803</v>
      </c>
      <c r="F57">
        <f>C57*AVERAGE($K$20,$W$20)</f>
        <v>2.7973622313521167</v>
      </c>
      <c r="G57" s="14">
        <f>ABS((F57-E57)/E57)</f>
        <v>2.1865156490851966E-3</v>
      </c>
    </row>
    <row r="58" spans="3:7" x14ac:dyDescent="0.25">
      <c r="C58">
        <v>18</v>
      </c>
      <c r="D58" s="2">
        <f>$W$20</f>
        <v>0.17065385119333729</v>
      </c>
      <c r="E58" s="11">
        <f>SUM(D58,E57)</f>
        <v>2.9619129508434177</v>
      </c>
      <c r="F58">
        <f>C58*AVERAGE($K$20,$W$20)</f>
        <v>2.9619129508434177</v>
      </c>
      <c r="G58" s="14">
        <f>ABS((F58-E58)/E58)</f>
        <v>0</v>
      </c>
    </row>
    <row r="59" spans="3:7" x14ac:dyDescent="0.25">
      <c r="C59">
        <v>19</v>
      </c>
      <c r="D59" s="2">
        <f>$K$20</f>
        <v>0.15844758778926468</v>
      </c>
      <c r="E59" s="11">
        <f>SUM(D59,E58)</f>
        <v>3.1203605386326823</v>
      </c>
      <c r="F59">
        <f>C59*AVERAGE($K$20,$W$20)</f>
        <v>3.1264636703347186</v>
      </c>
      <c r="G59" s="14">
        <f>ABS((F59-E59)/E59)</f>
        <v>1.9559059366616341E-3</v>
      </c>
    </row>
    <row r="60" spans="3:7" x14ac:dyDescent="0.25">
      <c r="C60">
        <v>20</v>
      </c>
      <c r="D60" s="2">
        <f>$W$20</f>
        <v>0.17065385119333729</v>
      </c>
      <c r="E60" s="11">
        <f>SUM(D60,E59)</f>
        <v>3.2910143898260196</v>
      </c>
      <c r="F60">
        <f>C60*AVERAGE($K$20,$W$20)</f>
        <v>3.2910143898260196</v>
      </c>
      <c r="G60" s="14">
        <f>ABS((F60-E60)/E60)</f>
        <v>0</v>
      </c>
    </row>
    <row r="61" spans="3:7" x14ac:dyDescent="0.25">
      <c r="C61">
        <v>21</v>
      </c>
      <c r="D61" s="2">
        <f>$K$20</f>
        <v>0.15844758778926468</v>
      </c>
      <c r="E61" s="11">
        <f>SUM(D61,E60)</f>
        <v>3.4494619776152842</v>
      </c>
      <c r="F61">
        <f>C61*AVERAGE($K$20,$W$20)</f>
        <v>3.4555651093173205</v>
      </c>
      <c r="G61" s="14">
        <f>ABS((F61-E61)/E61)</f>
        <v>1.7692996013991822E-3</v>
      </c>
    </row>
    <row r="62" spans="3:7" x14ac:dyDescent="0.25">
      <c r="C62">
        <v>22</v>
      </c>
      <c r="D62" s="2">
        <f>$W$20</f>
        <v>0.17065385119333729</v>
      </c>
      <c r="E62" s="11">
        <f>SUM(D62,E61)</f>
        <v>3.6201158288086215</v>
      </c>
      <c r="F62">
        <f>C62*AVERAGE($K$20,$W$20)</f>
        <v>3.6201158288086215</v>
      </c>
      <c r="G62" s="14">
        <f>ABS((F62-E62)/E62)</f>
        <v>0</v>
      </c>
    </row>
    <row r="63" spans="3:7" x14ac:dyDescent="0.25">
      <c r="C63">
        <v>23</v>
      </c>
      <c r="D63" s="2">
        <f>$K$20</f>
        <v>0.15844758778926468</v>
      </c>
      <c r="E63" s="11">
        <f>SUM(D63,E62)</f>
        <v>3.7785634165978861</v>
      </c>
      <c r="F63">
        <f>C63*AVERAGE($K$20,$W$20)</f>
        <v>3.7846665482999224</v>
      </c>
      <c r="G63" s="14">
        <f>ABS((F63-E63)/E63)</f>
        <v>1.6151989603317147E-3</v>
      </c>
    </row>
    <row r="64" spans="3:7" x14ac:dyDescent="0.25">
      <c r="C64">
        <v>24</v>
      </c>
      <c r="D64" s="2">
        <f>$W$20</f>
        <v>0.17065385119333729</v>
      </c>
      <c r="E64" s="11">
        <f>SUM(D64,E63)</f>
        <v>3.9492172677912234</v>
      </c>
      <c r="F64">
        <f>C64*AVERAGE($K$20,$W$20)</f>
        <v>3.9492172677912238</v>
      </c>
      <c r="G64" s="14">
        <f>ABS((F64-E64)/E64)</f>
        <v>1.1244993114760671E-16</v>
      </c>
    </row>
    <row r="65" spans="3:7" x14ac:dyDescent="0.25">
      <c r="C65">
        <v>25</v>
      </c>
      <c r="D65" s="2">
        <f>$K$20</f>
        <v>0.15844758778926468</v>
      </c>
      <c r="E65" s="11">
        <f>SUM(D65,E64)</f>
        <v>4.107664855580488</v>
      </c>
      <c r="F65">
        <f>C65*AVERAGE($K$20,$W$20)</f>
        <v>4.1137679872825244</v>
      </c>
      <c r="G65" s="14">
        <f>ABS((F65-E65)/E65)</f>
        <v>1.4857910556517089E-3</v>
      </c>
    </row>
    <row r="66" spans="3:7" x14ac:dyDescent="0.25">
      <c r="C66">
        <v>26</v>
      </c>
      <c r="D66" s="2">
        <f>$W$20</f>
        <v>0.17065385119333729</v>
      </c>
      <c r="E66" s="11">
        <f>SUM(D66,E65)</f>
        <v>4.2783187067738249</v>
      </c>
      <c r="F66">
        <f>C66*AVERAGE($K$20,$W$20)</f>
        <v>4.2783187067738258</v>
      </c>
      <c r="G66" s="14">
        <f>ABS((F66-E66)/E66)</f>
        <v>2.0759987288788935E-16</v>
      </c>
    </row>
    <row r="67" spans="3:7" x14ac:dyDescent="0.25">
      <c r="C67">
        <v>27</v>
      </c>
      <c r="D67" s="2">
        <f>$K$20</f>
        <v>0.15844758778926468</v>
      </c>
      <c r="E67" s="11">
        <f>SUM(D67,E66)</f>
        <v>4.4367662945630899</v>
      </c>
      <c r="F67">
        <f>C67*AVERAGE($K$20,$W$20)</f>
        <v>4.4428694262651263</v>
      </c>
      <c r="G67" s="14">
        <f>ABS((F67-E67)/E67)</f>
        <v>1.3755810644151504E-3</v>
      </c>
    </row>
    <row r="68" spans="3:7" x14ac:dyDescent="0.25">
      <c r="C68">
        <v>28</v>
      </c>
      <c r="D68" s="2">
        <f>$W$20</f>
        <v>0.17065385119333729</v>
      </c>
      <c r="E68" s="11">
        <f>SUM(D68,E67)</f>
        <v>4.6074201457564268</v>
      </c>
      <c r="F68">
        <f>C68*AVERAGE($K$20,$W$20)</f>
        <v>4.6074201457564277</v>
      </c>
      <c r="G68" s="14">
        <f>ABS((F68-E68)/E68)</f>
        <v>1.9277131053875441E-16</v>
      </c>
    </row>
    <row r="69" spans="3:7" x14ac:dyDescent="0.25">
      <c r="C69">
        <v>29</v>
      </c>
      <c r="D69" s="2">
        <f>$K$20</f>
        <v>0.15844758778926468</v>
      </c>
      <c r="E69" s="11">
        <f>SUM(D69,E68)</f>
        <v>4.7658677335456918</v>
      </c>
      <c r="F69">
        <f>C69*AVERAGE($K$20,$W$20)</f>
        <v>4.7719708652477282</v>
      </c>
      <c r="G69" s="14">
        <f>ABS((F69-E69)/E69)</f>
        <v>1.280591918042126E-3</v>
      </c>
    </row>
    <row r="70" spans="3:7" x14ac:dyDescent="0.25">
      <c r="C70">
        <v>30</v>
      </c>
      <c r="D70" s="2">
        <f>$W$20</f>
        <v>0.17065385119333729</v>
      </c>
      <c r="E70" s="11">
        <f>SUM(D70,E69)</f>
        <v>4.9365215847390287</v>
      </c>
      <c r="F70">
        <f>C70*AVERAGE($K$20,$W$20)</f>
        <v>4.9365215847390296</v>
      </c>
      <c r="G70" s="14">
        <f>ABS((F70-E70)/E70)</f>
        <v>1.7991988983617079E-16</v>
      </c>
    </row>
    <row r="71" spans="3:7" x14ac:dyDescent="0.25">
      <c r="C71">
        <v>31</v>
      </c>
      <c r="D71" s="2">
        <f>$K$20</f>
        <v>0.15844758778926468</v>
      </c>
      <c r="E71" s="11">
        <f>SUM(D71,E70)</f>
        <v>5.0949691725282937</v>
      </c>
      <c r="F71">
        <f>C71*AVERAGE($K$20,$W$20)</f>
        <v>5.1010723042303301</v>
      </c>
      <c r="G71" s="14">
        <f>ABS((F71-E71)/E71)</f>
        <v>1.1978741176578659E-3</v>
      </c>
    </row>
    <row r="72" spans="3:7" x14ac:dyDescent="0.25">
      <c r="C72">
        <v>32</v>
      </c>
      <c r="D72" s="2">
        <f>$W$20</f>
        <v>0.17065385119333729</v>
      </c>
      <c r="E72" s="11">
        <f>SUM(D72,E71)</f>
        <v>5.2656230237216306</v>
      </c>
      <c r="F72">
        <f>C72*AVERAGE($K$20,$W$20)</f>
        <v>5.2656230237216315</v>
      </c>
      <c r="G72" s="14">
        <f>ABS((F72-E72)/E72)</f>
        <v>1.6867489672141011E-16</v>
      </c>
    </row>
    <row r="73" spans="3:7" x14ac:dyDescent="0.25">
      <c r="C73">
        <v>33</v>
      </c>
      <c r="D73" s="2">
        <f>$K$20</f>
        <v>0.15844758778926468</v>
      </c>
      <c r="E73" s="11">
        <f>SUM(D73,E72)</f>
        <v>5.4240706115108956</v>
      </c>
      <c r="F73">
        <f>C73*AVERAGE($K$20,$W$20)</f>
        <v>5.4301737432129329</v>
      </c>
      <c r="G73" s="14">
        <f>ABS((F73-E73)/E73)</f>
        <v>1.1251939989655104E-3</v>
      </c>
    </row>
    <row r="74" spans="3:7" x14ac:dyDescent="0.25">
      <c r="C74">
        <v>34</v>
      </c>
      <c r="D74" s="2">
        <f>$W$20</f>
        <v>0.17065385119333729</v>
      </c>
      <c r="E74" s="11">
        <f>SUM(D74,E73)</f>
        <v>5.5947244627042325</v>
      </c>
      <c r="F74">
        <f>C74*AVERAGE($K$20,$W$20)</f>
        <v>5.5947244627042334</v>
      </c>
      <c r="G74" s="14">
        <f>ABS((F74-E74)/E74)</f>
        <v>1.5875284397309186E-16</v>
      </c>
    </row>
    <row r="75" spans="3:7" x14ac:dyDescent="0.25">
      <c r="C75">
        <v>35</v>
      </c>
      <c r="D75" s="2">
        <f>$K$20</f>
        <v>0.15844758778926468</v>
      </c>
      <c r="E75" s="11">
        <f>SUM(D75,E74)</f>
        <v>5.7531720504934976</v>
      </c>
      <c r="F75">
        <f>C75*AVERAGE($K$20,$W$20)</f>
        <v>5.7592751821955348</v>
      </c>
      <c r="G75" s="14">
        <f>ABS((F75-E75)/E75)</f>
        <v>1.0608289911152107E-3</v>
      </c>
    </row>
    <row r="76" spans="3:7" x14ac:dyDescent="0.25">
      <c r="C76">
        <v>36</v>
      </c>
      <c r="D76" s="2">
        <f>$W$20</f>
        <v>0.17065385119333729</v>
      </c>
      <c r="E76" s="11">
        <f>SUM(D76,E75)</f>
        <v>5.9238259016868344</v>
      </c>
      <c r="F76">
        <f>C76*AVERAGE($K$20,$W$20)</f>
        <v>5.9238259016868353</v>
      </c>
      <c r="G76" s="14">
        <f>ABS((F76-E76)/E76)</f>
        <v>1.4993324153014232E-16</v>
      </c>
    </row>
    <row r="77" spans="3:7" x14ac:dyDescent="0.25">
      <c r="C77">
        <v>37</v>
      </c>
      <c r="D77" s="2">
        <f>$K$20</f>
        <v>0.15844758778926468</v>
      </c>
      <c r="E77" s="11">
        <f>SUM(D77,E76)</f>
        <v>6.0822734894760995</v>
      </c>
      <c r="F77">
        <f>C77*AVERAGE($K$20,$W$20)</f>
        <v>6.0883766211781367</v>
      </c>
      <c r="G77" s="14">
        <f>ABS((F77-E77)/E77)</f>
        <v>1.0034293447338789E-3</v>
      </c>
    </row>
    <row r="78" spans="3:7" x14ac:dyDescent="0.25">
      <c r="C78">
        <v>38</v>
      </c>
      <c r="D78" s="2">
        <f>$W$20</f>
        <v>0.17065385119333729</v>
      </c>
      <c r="E78" s="11">
        <f>SUM(D78,E77)</f>
        <v>6.2529273406694363</v>
      </c>
      <c r="F78">
        <f>C78*AVERAGE($K$20,$W$20)</f>
        <v>6.2529273406694372</v>
      </c>
      <c r="G78" s="14">
        <f>ABS((F78-E78)/E78)</f>
        <v>1.4204201829171376E-16</v>
      </c>
    </row>
    <row r="79" spans="3:7" x14ac:dyDescent="0.25">
      <c r="C79">
        <v>39</v>
      </c>
      <c r="D79" s="2">
        <f>$K$20</f>
        <v>0.15844758778926468</v>
      </c>
      <c r="E79" s="11">
        <f>SUM(D79,E78)</f>
        <v>6.4113749284587014</v>
      </c>
      <c r="F79">
        <f>C79*AVERAGE($K$20,$W$20)</f>
        <v>6.4174780601607386</v>
      </c>
      <c r="G79" s="14">
        <f>ABS((F79-E79)/E79)</f>
        <v>9.5192244567491582E-4</v>
      </c>
    </row>
    <row r="80" spans="3:7" x14ac:dyDescent="0.25">
      <c r="C80">
        <v>40</v>
      </c>
      <c r="D80" s="2">
        <f>$W$20</f>
        <v>0.17065385119333729</v>
      </c>
      <c r="E80" s="11">
        <f>SUM(D80,E79)</f>
        <v>6.5820287796520383</v>
      </c>
      <c r="F80">
        <f>C80*AVERAGE($K$20,$W$20)</f>
        <v>6.5820287796520391</v>
      </c>
      <c r="G80" s="14">
        <f>ABS((F80-E80)/E80)</f>
        <v>1.3493991737712808E-16</v>
      </c>
    </row>
    <row r="81" spans="3:7" x14ac:dyDescent="0.25">
      <c r="C81">
        <v>41</v>
      </c>
      <c r="D81" s="2">
        <f>$K$20</f>
        <v>0.15844758778926468</v>
      </c>
      <c r="E81" s="11">
        <f>SUM(D81,E80)</f>
        <v>6.7404763674413033</v>
      </c>
      <c r="F81">
        <f>C81*AVERAGE($K$20,$W$20)</f>
        <v>6.7465794991433405</v>
      </c>
      <c r="G81" s="14">
        <f>ABS((F81-E81)/E81)</f>
        <v>9.0544515985804212E-4</v>
      </c>
    </row>
    <row r="82" spans="3:7" x14ac:dyDescent="0.25">
      <c r="C82">
        <v>42</v>
      </c>
      <c r="D82" s="2">
        <f>$W$20</f>
        <v>0.17065385119333729</v>
      </c>
      <c r="E82" s="11">
        <f>SUM(D82,E81)</f>
        <v>6.9111302186346402</v>
      </c>
      <c r="F82">
        <f>C82*AVERAGE($K$20,$W$20)</f>
        <v>6.9111302186346411</v>
      </c>
      <c r="G82" s="14">
        <f>ABS((F82-E82)/E82)</f>
        <v>1.2851420702583627E-16</v>
      </c>
    </row>
    <row r="83" spans="3:7" x14ac:dyDescent="0.25">
      <c r="C83">
        <v>43</v>
      </c>
      <c r="D83" s="2">
        <f>$K$20</f>
        <v>0.15844758778926468</v>
      </c>
      <c r="E83" s="11">
        <f>SUM(D83,E82)</f>
        <v>7.0695778064239052</v>
      </c>
      <c r="F83">
        <f>C83*AVERAGE($K$20,$W$20)</f>
        <v>7.0756809381259425</v>
      </c>
      <c r="G83" s="14">
        <f>ABS((F83-E83)/E83)</f>
        <v>8.6329507491826737E-4</v>
      </c>
    </row>
    <row r="84" spans="3:7" x14ac:dyDescent="0.25">
      <c r="C84">
        <v>44</v>
      </c>
      <c r="D84" s="2">
        <f>$W$20</f>
        <v>0.17065385119333729</v>
      </c>
      <c r="E84" s="11">
        <f>SUM(D84,E83)</f>
        <v>7.2402316576172421</v>
      </c>
      <c r="F84">
        <f>C84*AVERAGE($K$20,$W$20)</f>
        <v>7.240231657617243</v>
      </c>
      <c r="G84" s="14">
        <f>ABS((F84-E84)/E84)</f>
        <v>1.2267265216102553E-16</v>
      </c>
    </row>
    <row r="85" spans="3:7" x14ac:dyDescent="0.25">
      <c r="C85">
        <v>45</v>
      </c>
      <c r="D85" s="2">
        <f>$K$20</f>
        <v>0.15844758778926468</v>
      </c>
      <c r="E85" s="11">
        <f>SUM(D85,E84)</f>
        <v>7.3986792454065071</v>
      </c>
      <c r="F85">
        <f>C85*AVERAGE($K$20,$W$20)</f>
        <v>7.4047823771085444</v>
      </c>
      <c r="G85" s="14">
        <f>ABS((F85-E85)/E85)</f>
        <v>8.24894754807271E-4</v>
      </c>
    </row>
    <row r="86" spans="3:7" x14ac:dyDescent="0.25">
      <c r="C86">
        <v>46</v>
      </c>
      <c r="D86" s="2">
        <f>$W$20</f>
        <v>0.17065385119333729</v>
      </c>
      <c r="E86" s="11">
        <f>SUM(D86,E85)</f>
        <v>7.569333096599844</v>
      </c>
      <c r="F86">
        <f>C86*AVERAGE($K$20,$W$20)</f>
        <v>7.5693330965998449</v>
      </c>
      <c r="G86" s="14">
        <f>ABS((F86-E86)/E86)</f>
        <v>1.1733905858880702E-16</v>
      </c>
    </row>
    <row r="87" spans="3:7" x14ac:dyDescent="0.25">
      <c r="C87">
        <v>47</v>
      </c>
      <c r="D87" s="2">
        <f>$K$20</f>
        <v>0.15844758778926468</v>
      </c>
      <c r="E87" s="11">
        <f>SUM(D87,E86)</f>
        <v>7.727780684389109</v>
      </c>
      <c r="F87">
        <f>C87*AVERAGE($K$20,$W$20)</f>
        <v>7.7338838160911463</v>
      </c>
      <c r="G87" s="14">
        <f>ABS((F87-E87)/E87)</f>
        <v>7.8976512808731528E-4</v>
      </c>
    </row>
    <row r="88" spans="3:7" x14ac:dyDescent="0.25">
      <c r="C88">
        <v>48</v>
      </c>
      <c r="D88" s="2">
        <f>$W$20</f>
        <v>0.17065385119333729</v>
      </c>
      <c r="E88" s="11">
        <f>SUM(D88,E87)</f>
        <v>7.8984345355824459</v>
      </c>
      <c r="F88">
        <f>C88*AVERAGE($K$20,$W$20)</f>
        <v>7.8984345355824477</v>
      </c>
      <c r="G88" s="14">
        <f>ABS((F88-E88)/E88)</f>
        <v>2.2489986229521348E-16</v>
      </c>
    </row>
    <row r="89" spans="3:7" x14ac:dyDescent="0.25">
      <c r="C89">
        <v>49</v>
      </c>
      <c r="D89" s="2">
        <f>$K$20</f>
        <v>0.15844758778926468</v>
      </c>
      <c r="E89" s="11">
        <f>SUM(D89,E88)</f>
        <v>8.0568821233717109</v>
      </c>
      <c r="F89">
        <f>C89*AVERAGE($K$20,$W$20)</f>
        <v>8.0629852550737482</v>
      </c>
      <c r="G89" s="14">
        <f>ABS((F89-E89)/E89)</f>
        <v>7.5750539831444827E-4</v>
      </c>
    </row>
    <row r="90" spans="3:7" x14ac:dyDescent="0.25">
      <c r="C90">
        <v>50</v>
      </c>
      <c r="D90" s="2">
        <f>$W$20</f>
        <v>0.17065385119333729</v>
      </c>
      <c r="E90" s="11">
        <f>SUM(D90,E89)</f>
        <v>8.2275359745650487</v>
      </c>
      <c r="F90">
        <f>C90*AVERAGE($K$20,$W$20)</f>
        <v>8.2275359745650487</v>
      </c>
      <c r="G90" s="14">
        <f>ABS((F90-E90)/E90)</f>
        <v>0</v>
      </c>
    </row>
  </sheetData>
  <pageMargins left="0.7" right="0.7" top="0.78740157499999996" bottom="0.78740157499999996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3.59</v>
      </c>
      <c r="G10" s="3">
        <f>AVERAGE(F10)</f>
        <v>3.59</v>
      </c>
      <c r="H10" s="3">
        <f>G10-$F$20</f>
        <v>6.3000000000000167E-2</v>
      </c>
      <c r="J10" s="2">
        <f>F10*$C$4/1000</f>
        <v>0.1699483181736777</v>
      </c>
      <c r="K10" s="2">
        <f>F10*$C$5/1000</f>
        <v>0.16789458092191856</v>
      </c>
      <c r="L10" s="2">
        <f>F10*$C$6/1000</f>
        <v>0.16587784749598031</v>
      </c>
      <c r="O10" s="4">
        <v>1</v>
      </c>
      <c r="P10" s="3"/>
      <c r="Q10" s="3"/>
      <c r="R10" s="3">
        <v>3.52</v>
      </c>
      <c r="S10" s="3">
        <f>AVERAGE(R10)</f>
        <v>3.52</v>
      </c>
      <c r="T10" s="3">
        <f>S10-$R$20</f>
        <v>0.13099999999999978</v>
      </c>
      <c r="V10" s="2">
        <f>R10*$C$4/1000</f>
        <v>0.16663456266611296</v>
      </c>
      <c r="W10" s="2">
        <f>R10*$C$5/1000</f>
        <v>0.16462087043040483</v>
      </c>
      <c r="X10" s="2">
        <f>R10*$C$6/1000</f>
        <v>0.16264346049745146</v>
      </c>
      <c r="Z10" s="2">
        <f>AVERAGE(W10,K10)</f>
        <v>0.16625772567616171</v>
      </c>
    </row>
    <row r="11" spans="1:26" x14ac:dyDescent="0.25">
      <c r="C11">
        <v>2</v>
      </c>
      <c r="D11" s="3"/>
      <c r="E11" s="3"/>
      <c r="F11" s="3">
        <v>3.18</v>
      </c>
      <c r="G11" s="3">
        <f>AVERAGE(F10:F11)</f>
        <v>3.3849999999999998</v>
      </c>
      <c r="H11" s="3">
        <f>G11-$F$20</f>
        <v>-0.1419999999999999</v>
      </c>
      <c r="I11" s="3">
        <f>STDEVA(F10:F11)</f>
        <v>0.28991378028648429</v>
      </c>
      <c r="J11" s="2">
        <f>F11*$C$4/1000</f>
        <v>0.15053917877222706</v>
      </c>
      <c r="K11" s="2">
        <f>F11*$C$5/1000</f>
        <v>0.14871999090019528</v>
      </c>
      <c r="L11" s="2">
        <f>F11*$C$6/1000</f>
        <v>0.14693358079031124</v>
      </c>
      <c r="O11" s="4">
        <v>2</v>
      </c>
      <c r="P11" s="3"/>
      <c r="Q11" s="3"/>
      <c r="R11" s="3">
        <v>3.55</v>
      </c>
      <c r="S11" s="3">
        <f>AVERAGE(R10:R11)</f>
        <v>3.5350000000000001</v>
      </c>
      <c r="T11" s="3">
        <f>S11-$R$20</f>
        <v>0.14599999999999991</v>
      </c>
      <c r="U11" s="3">
        <f>STDEVA(R10:R11)</f>
        <v>2.1213203435596288E-2</v>
      </c>
      <c r="V11" s="2">
        <f>R11*$C$4/1000</f>
        <v>0.16805474359792641</v>
      </c>
      <c r="W11" s="2">
        <f>R11*$C$5/1000</f>
        <v>0.16602388921248215</v>
      </c>
      <c r="X11" s="2">
        <f>R11*$C$6/1000</f>
        <v>0.16402962635396381</v>
      </c>
      <c r="Z11" s="2">
        <f>AVERAGE(W11,K11)</f>
        <v>0.1573719400563387</v>
      </c>
    </row>
    <row r="12" spans="1:26" x14ac:dyDescent="0.25">
      <c r="C12">
        <v>3</v>
      </c>
      <c r="D12" s="3"/>
      <c r="E12" s="3"/>
      <c r="F12" s="3">
        <v>3.54</v>
      </c>
      <c r="G12" s="3">
        <f>AVERAGE(F10:F12)</f>
        <v>3.4366666666666661</v>
      </c>
      <c r="H12" s="3">
        <f>G12-$F$20</f>
        <v>-9.0333333333333599E-2</v>
      </c>
      <c r="I12" s="3">
        <f>STDEVA(F10:F12)</f>
        <v>0.22368132093076809</v>
      </c>
      <c r="J12" s="2">
        <f>F12*$C$4/1000</f>
        <v>0.1675813499539886</v>
      </c>
      <c r="K12" s="2">
        <f>F12*$C$5/1000</f>
        <v>0.16555621628512304</v>
      </c>
      <c r="L12" s="2">
        <f>F12*$C$6/1000</f>
        <v>0.16356757106845971</v>
      </c>
      <c r="O12" s="4">
        <v>3</v>
      </c>
      <c r="P12" s="3"/>
      <c r="Q12" s="3"/>
      <c r="R12" s="3">
        <v>3.4</v>
      </c>
      <c r="S12" s="3">
        <f>AVERAGE(R10:R12)</f>
        <v>3.49</v>
      </c>
      <c r="T12" s="3">
        <f>S12-$R$20</f>
        <v>0.10099999999999998</v>
      </c>
      <c r="U12" s="3">
        <f>STDEVA(R10:R12)</f>
        <v>7.9372539331937705E-2</v>
      </c>
      <c r="V12" s="2">
        <f>R12*$C$4/1000</f>
        <v>0.16095383893885909</v>
      </c>
      <c r="W12" s="2">
        <f>R12*$C$5/1000</f>
        <v>0.15900879530209558</v>
      </c>
      <c r="X12" s="2">
        <f>R12*$C$6/1000</f>
        <v>0.15709879707140198</v>
      </c>
      <c r="Z12" s="2">
        <f>AVERAGE(W12,K12)</f>
        <v>0.16228250579360931</v>
      </c>
    </row>
    <row r="13" spans="1:26" x14ac:dyDescent="0.25">
      <c r="C13">
        <v>4</v>
      </c>
      <c r="D13" s="3"/>
      <c r="E13" s="3"/>
      <c r="F13" s="3">
        <v>3.49</v>
      </c>
      <c r="G13" s="3">
        <f>AVERAGE(F10:F13)</f>
        <v>3.4499999999999997</v>
      </c>
      <c r="H13" s="3">
        <f>G13-$F$20</f>
        <v>-7.6999999999999957E-2</v>
      </c>
      <c r="I13" s="3">
        <f>STDEVA(F10:F13)</f>
        <v>0.18457157599876159</v>
      </c>
      <c r="J13" s="2">
        <f>F13*$C$4/1000</f>
        <v>0.1652143817342995</v>
      </c>
      <c r="K13" s="2">
        <f>F13*$C$5/1000</f>
        <v>0.16321785164832753</v>
      </c>
      <c r="L13" s="2">
        <f>F13*$C$6/1000</f>
        <v>0.1612572946409391</v>
      </c>
      <c r="O13" s="4">
        <v>4</v>
      </c>
      <c r="P13" s="3"/>
      <c r="Q13" s="3"/>
      <c r="R13" s="3">
        <v>3.35</v>
      </c>
      <c r="S13" s="3">
        <f>AVERAGE(R10:R13)</f>
        <v>3.4550000000000001</v>
      </c>
      <c r="T13" s="3">
        <f>S13-$R$20</f>
        <v>6.5999999999999837E-2</v>
      </c>
      <c r="U13" s="3">
        <f>STDEVA(R10:R13)</f>
        <v>9.5393920141694497E-2</v>
      </c>
      <c r="V13" s="2">
        <f>R13*$C$4/1000</f>
        <v>0.15858687071917002</v>
      </c>
      <c r="W13" s="2">
        <f>R13*$C$5/1000</f>
        <v>0.15667043066530006</v>
      </c>
      <c r="X13" s="2">
        <f>R13*$C$6/1000</f>
        <v>0.15478852064388135</v>
      </c>
      <c r="Z13" s="2">
        <f>AVERAGE(W13,K13)</f>
        <v>0.1599441411568138</v>
      </c>
    </row>
    <row r="14" spans="1:26" x14ac:dyDescent="0.25">
      <c r="C14">
        <v>5</v>
      </c>
      <c r="D14" s="3"/>
      <c r="E14" s="3"/>
      <c r="F14" s="3">
        <v>3.48</v>
      </c>
      <c r="G14" s="3">
        <f>AVERAGE(F10:F14)</f>
        <v>3.4559999999999995</v>
      </c>
      <c r="H14" s="3">
        <f>G14-$F$20</f>
        <v>-7.1000000000000174E-2</v>
      </c>
      <c r="I14" s="3">
        <f>STDEVA(F10:F14)</f>
        <v>0.1604057355583022</v>
      </c>
      <c r="J14" s="2">
        <f>F14*$C$4/1000</f>
        <v>0.16474098809036167</v>
      </c>
      <c r="K14" s="2">
        <f>F14*$C$5/1000</f>
        <v>0.16275017872096842</v>
      </c>
      <c r="L14" s="2">
        <f>F14*$C$6/1000</f>
        <v>0.16079523935543497</v>
      </c>
      <c r="O14" s="4">
        <v>5</v>
      </c>
      <c r="P14" s="3"/>
      <c r="Q14" s="3"/>
      <c r="R14" s="3">
        <v>3.35</v>
      </c>
      <c r="S14" s="3">
        <f>AVERAGE(R10:R14)</f>
        <v>3.4340000000000002</v>
      </c>
      <c r="T14" s="3">
        <f>S14-$R$20</f>
        <v>4.4999999999999929E-2</v>
      </c>
      <c r="U14" s="3">
        <f>STDEVA(R10:R14)</f>
        <v>9.5026312145636713E-2</v>
      </c>
      <c r="V14" s="2">
        <f>R14*$C$4/1000</f>
        <v>0.15858687071917002</v>
      </c>
      <c r="W14" s="2">
        <f>R14*$C$5/1000</f>
        <v>0.15667043066530006</v>
      </c>
      <c r="X14" s="2">
        <f>R14*$C$6/1000</f>
        <v>0.15478852064388135</v>
      </c>
      <c r="Z14" s="2">
        <f>AVERAGE(W14,K14)</f>
        <v>0.15971030469313424</v>
      </c>
    </row>
    <row r="15" spans="1:26" x14ac:dyDescent="0.25">
      <c r="C15">
        <v>6</v>
      </c>
      <c r="D15" s="3"/>
      <c r="E15" s="3"/>
      <c r="F15" s="3">
        <v>3.43</v>
      </c>
      <c r="G15" s="3">
        <f>AVERAGE(F10:F15)</f>
        <v>3.4516666666666662</v>
      </c>
      <c r="H15" s="3">
        <f>G15-$F$20</f>
        <v>-7.5333333333333474E-2</v>
      </c>
      <c r="I15" s="3">
        <f>STDEVA(F10:F15)</f>
        <v>0.14386336109887968</v>
      </c>
      <c r="J15" s="2">
        <f>F15*$C$4/1000</f>
        <v>0.16237401987067257</v>
      </c>
      <c r="K15" s="2">
        <f>F15*$C$5/1000</f>
        <v>0.1604118140841729</v>
      </c>
      <c r="L15" s="2">
        <f>F15*$C$6/1000</f>
        <v>0.15848496292791436</v>
      </c>
      <c r="O15" s="4">
        <v>6</v>
      </c>
      <c r="P15" s="3"/>
      <c r="Q15" s="3"/>
      <c r="R15" s="3">
        <v>3.25</v>
      </c>
      <c r="S15" s="3">
        <f>AVERAGE(R10:R15)</f>
        <v>3.4033333333333338</v>
      </c>
      <c r="T15" s="3">
        <f>S15-$R$20</f>
        <v>1.4333333333333531E-2</v>
      </c>
      <c r="U15" s="3">
        <f>STDEVA(R10:R15)</f>
        <v>0.11343133018115698</v>
      </c>
      <c r="V15" s="2">
        <f>R15*$C$4/1000</f>
        <v>0.15385293427979177</v>
      </c>
      <c r="W15" s="2">
        <f>R15*$C$5/1000</f>
        <v>0.15199370139170901</v>
      </c>
      <c r="X15" s="2">
        <f>R15*$C$6/1000</f>
        <v>0.15016796778884012</v>
      </c>
      <c r="Z15" s="2">
        <f>AVERAGE(W15,K15)</f>
        <v>0.15620275773794096</v>
      </c>
    </row>
    <row r="16" spans="1:26" x14ac:dyDescent="0.25">
      <c r="C16">
        <v>7</v>
      </c>
      <c r="D16" s="3"/>
      <c r="E16" s="3"/>
      <c r="F16" s="3">
        <v>3.54</v>
      </c>
      <c r="G16" s="3">
        <f>AVERAGE(F10:F16)</f>
        <v>3.464285714285714</v>
      </c>
      <c r="H16" s="3">
        <f>G16-$F$20</f>
        <v>-6.2714285714285722E-2</v>
      </c>
      <c r="I16" s="3">
        <f>STDEVA(F10:F16)</f>
        <v>0.13550610599491353</v>
      </c>
      <c r="J16" s="2">
        <f>F16*$C$4/1000</f>
        <v>0.1675813499539886</v>
      </c>
      <c r="K16" s="2">
        <f>F16*$C$5/1000</f>
        <v>0.16555621628512304</v>
      </c>
      <c r="L16" s="2">
        <f>F16*$C$6/1000</f>
        <v>0.16356757106845971</v>
      </c>
      <c r="O16" s="4">
        <v>7</v>
      </c>
      <c r="P16" s="3"/>
      <c r="Q16" s="3"/>
      <c r="R16" s="3">
        <v>3.51</v>
      </c>
      <c r="S16" s="3">
        <f>AVERAGE(R10:R16)</f>
        <v>3.4185714285714286</v>
      </c>
      <c r="T16" s="3">
        <f>S16-$R$20</f>
        <v>2.957142857142836E-2</v>
      </c>
      <c r="U16" s="3">
        <f>STDEVA(R10:R16)</f>
        <v>0.11111984092689761</v>
      </c>
      <c r="V16" s="2">
        <f>R16*$C$4/1000</f>
        <v>0.16616116902217512</v>
      </c>
      <c r="W16" s="2">
        <f>R16*$C$5/1000</f>
        <v>0.16415319750304574</v>
      </c>
      <c r="X16" s="2">
        <f>R16*$C$6/1000</f>
        <v>0.16218140521194732</v>
      </c>
      <c r="Z16" s="2">
        <f>AVERAGE(W16,K16)</f>
        <v>0.16485470689408438</v>
      </c>
    </row>
    <row r="17" spans="3:26" x14ac:dyDescent="0.25">
      <c r="C17">
        <v>8</v>
      </c>
      <c r="D17" s="3"/>
      <c r="E17" s="3"/>
      <c r="F17" s="3">
        <v>3.68</v>
      </c>
      <c r="G17" s="3">
        <f>AVERAGE(F10:F17)</f>
        <v>3.4912499999999995</v>
      </c>
      <c r="H17" s="3">
        <f>G17-$F$20</f>
        <v>-3.5750000000000171E-2</v>
      </c>
      <c r="I17" s="3">
        <f>STDEVA(F10:F17)</f>
        <v>0.14681742792617344</v>
      </c>
      <c r="J17" s="2">
        <f>F17*$C$4/1000</f>
        <v>0.17420886096911808</v>
      </c>
      <c r="K17" s="2">
        <f>F17*$C$5/1000</f>
        <v>0.17210363726815053</v>
      </c>
      <c r="L17" s="2">
        <f>F17*$C$6/1000</f>
        <v>0.17003634506551746</v>
      </c>
      <c r="O17" s="4">
        <v>8</v>
      </c>
      <c r="P17" s="3"/>
      <c r="Q17" s="3"/>
      <c r="R17" s="3">
        <v>3.39</v>
      </c>
      <c r="S17" s="3">
        <f>AVERAGE(R10:R17)</f>
        <v>3.415</v>
      </c>
      <c r="T17" s="3">
        <f>S17-$R$20</f>
        <v>2.5999999999999801E-2</v>
      </c>
      <c r="U17" s="3">
        <f>STDEVA(R10:R17)</f>
        <v>0.10337172865786018</v>
      </c>
      <c r="V17" s="2">
        <f>R17*$C$4/1000</f>
        <v>0.16048044529492128</v>
      </c>
      <c r="W17" s="2">
        <f>R17*$C$5/1000</f>
        <v>0.1585411223747365</v>
      </c>
      <c r="X17" s="2">
        <f>R17*$C$6/1000</f>
        <v>0.15663674178589787</v>
      </c>
      <c r="Z17" s="2">
        <f>AVERAGE(W17,K17)</f>
        <v>0.16532237982144352</v>
      </c>
    </row>
    <row r="18" spans="3:26" x14ac:dyDescent="0.25">
      <c r="C18">
        <v>9</v>
      </c>
      <c r="D18" s="3"/>
      <c r="E18" s="3"/>
      <c r="F18" s="3">
        <v>3.74</v>
      </c>
      <c r="G18" s="3">
        <f>AVERAGE(F10:F18)</f>
        <v>3.5188888888888883</v>
      </c>
      <c r="H18" s="3">
        <f>G18-$F$20</f>
        <v>-8.111111111111402E-3</v>
      </c>
      <c r="I18" s="3">
        <f>STDEVA(F10:F18)</f>
        <v>0.16042478334444185</v>
      </c>
      <c r="J18" s="2">
        <f>F18*$C$4/1000</f>
        <v>0.17704922283274505</v>
      </c>
      <c r="K18" s="2">
        <f>F18*$C$5/1000</f>
        <v>0.17490967483230516</v>
      </c>
      <c r="L18" s="2">
        <f>F18*$C$6/1000</f>
        <v>0.17280867677854217</v>
      </c>
      <c r="O18" s="4">
        <v>9</v>
      </c>
      <c r="P18" s="3"/>
      <c r="Q18" s="3"/>
      <c r="R18" s="3">
        <v>3.24</v>
      </c>
      <c r="S18" s="3">
        <f>AVERAGE(R10:R18)</f>
        <v>3.3955555555555557</v>
      </c>
      <c r="T18" s="3">
        <f>S18-$R$20</f>
        <v>6.5555555555554257E-3</v>
      </c>
      <c r="U18" s="3">
        <f>STDEVA(R10:R18)</f>
        <v>0.11292819744323274</v>
      </c>
      <c r="V18" s="2">
        <f>R18*$C$4/1000</f>
        <v>0.15337954063585399</v>
      </c>
      <c r="W18" s="2">
        <f>R18*$C$5/1000</f>
        <v>0.15152602846434993</v>
      </c>
      <c r="X18" s="2">
        <f>R18*$C$6/1000</f>
        <v>0.14970591250333601</v>
      </c>
      <c r="Z18" s="2">
        <f>AVERAGE(W18,K18)</f>
        <v>0.16321785164832753</v>
      </c>
    </row>
    <row r="19" spans="3:26" x14ac:dyDescent="0.25">
      <c r="C19" s="5">
        <v>10</v>
      </c>
      <c r="D19" s="6"/>
      <c r="E19" s="6"/>
      <c r="F19" s="6">
        <v>3.6</v>
      </c>
      <c r="G19" s="6">
        <f>AVERAGE(F10:F19)</f>
        <v>3.5269999999999997</v>
      </c>
      <c r="H19" s="6">
        <f>G19-$F$20</f>
        <v>0</v>
      </c>
      <c r="I19" s="6">
        <f>STDEVA(F10:F19)</f>
        <v>0.15340940142130938</v>
      </c>
      <c r="J19" s="7">
        <f>F19*$C$4/1000</f>
        <v>0.17042171181761553</v>
      </c>
      <c r="K19" s="7">
        <f>F19*$C$5/1000</f>
        <v>0.16836225384927769</v>
      </c>
      <c r="L19" s="7">
        <f>F19*$C$6/1000</f>
        <v>0.16633990278148444</v>
      </c>
      <c r="O19" s="8">
        <v>10</v>
      </c>
      <c r="P19" s="6"/>
      <c r="Q19" s="6"/>
      <c r="R19" s="6">
        <v>3.33</v>
      </c>
      <c r="S19" s="6">
        <f>AVERAGE(R10:R19)</f>
        <v>3.3890000000000002</v>
      </c>
      <c r="T19" s="6">
        <f>S19-$R$20</f>
        <v>0</v>
      </c>
      <c r="U19" s="6">
        <f>STDEVA(R10:R19)</f>
        <v>0.10846914563854337</v>
      </c>
      <c r="V19" s="7">
        <f>R19*$C$4/1000</f>
        <v>0.15764008343129435</v>
      </c>
      <c r="W19" s="7">
        <f>R19*$C$5/1000</f>
        <v>0.15573508481058188</v>
      </c>
      <c r="X19" s="7">
        <f>R19*$C$6/1000</f>
        <v>0.1538644100728731</v>
      </c>
      <c r="Z19" s="2">
        <f>AVERAGE(W19,K19)</f>
        <v>0.16204866932992978</v>
      </c>
    </row>
    <row r="20" spans="3:26" x14ac:dyDescent="0.25">
      <c r="F20" s="9">
        <f>AVERAGE(F10:F19)</f>
        <v>3.5269999999999997</v>
      </c>
      <c r="G20" s="9">
        <f>F20*46.7672</f>
        <v>164.9479144</v>
      </c>
      <c r="J20" s="2">
        <f>F20*$C$4/1000</f>
        <v>0.16696593821686942</v>
      </c>
      <c r="K20" s="2">
        <f>F20*$C$5/1000</f>
        <v>0.1649482414795562</v>
      </c>
      <c r="L20" s="2">
        <f>F20*$C$6/1000</f>
        <v>0.16296689919730434</v>
      </c>
      <c r="M20" s="2"/>
      <c r="N20" s="2"/>
      <c r="O20" s="2"/>
      <c r="P20" s="2"/>
      <c r="Q20" s="2"/>
      <c r="R20" s="15">
        <f>AVERAGE(R10:R19)</f>
        <v>3.3890000000000002</v>
      </c>
      <c r="S20" s="15">
        <f>R20*46.7672</f>
        <v>158.49404080000002</v>
      </c>
      <c r="T20" s="2"/>
      <c r="U20" s="2"/>
      <c r="V20" s="2">
        <f>R20*$C$4/1000</f>
        <v>0.16043310593052751</v>
      </c>
      <c r="W20" s="2">
        <f>R20*$C$5/1000</f>
        <v>0.15849435508200058</v>
      </c>
      <c r="X20" s="2">
        <f>R20*$C$6/1000</f>
        <v>0.15659053625734745</v>
      </c>
    </row>
    <row r="21" spans="3:26" x14ac:dyDescent="0.25">
      <c r="F21" s="3">
        <f>STDEVA(F10:F19)</f>
        <v>0.15340940142130938</v>
      </c>
      <c r="J21" s="2">
        <f>STDEVA(J10:J19)</f>
        <v>7.2623035553153591E-3</v>
      </c>
      <c r="K21" s="2">
        <f>STDEVA(K10:K19)</f>
        <v>7.1745423847111803E-3</v>
      </c>
      <c r="L21" s="2">
        <f>STDEVA(L10:L19)</f>
        <v>7.0883624772739842E-3</v>
      </c>
      <c r="M21" s="2"/>
      <c r="N21" s="2"/>
      <c r="O21" s="2"/>
      <c r="P21" s="2"/>
      <c r="Q21" s="2"/>
      <c r="R21" s="2">
        <f>STDEVA(R10:R19)</f>
        <v>0.10846914563854337</v>
      </c>
      <c r="S21" s="2"/>
      <c r="T21" s="2"/>
      <c r="U21" s="2"/>
      <c r="V21" s="2">
        <f>STDEVA(V10:V19)</f>
        <v>5.1348604108652244E-3</v>
      </c>
      <c r="W21" s="2">
        <f>STDEVA(W10:W19)</f>
        <v>5.0728082868918643E-3</v>
      </c>
      <c r="X21" s="2">
        <f>STDEVA(X10:X19)</f>
        <v>5.0118742056405527E-3</v>
      </c>
      <c r="Z21" s="2">
        <f>STDEVA(Z10:Z19)</f>
        <v>3.3763984479272882E-3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0.1649482414795562</v>
      </c>
      <c r="E41" s="11">
        <f>$K$20</f>
        <v>0.1649482414795562</v>
      </c>
      <c r="F41">
        <f>C41*AVERAGE($K$20,$W$20)</f>
        <v>0.16172129828077839</v>
      </c>
      <c r="G41" s="14">
        <f>ABS((F41-E41)/E41)</f>
        <v>1.9563368301672737E-2</v>
      </c>
    </row>
    <row r="42" spans="3:7" x14ac:dyDescent="0.25">
      <c r="C42">
        <v>2</v>
      </c>
      <c r="D42" s="2">
        <f>$W$20</f>
        <v>0.15849435508200058</v>
      </c>
      <c r="E42" s="11">
        <f>SUM(D42,E41)</f>
        <v>0.32344259656155677</v>
      </c>
      <c r="F42">
        <f>C42*AVERAGE($K$20,$W$20)</f>
        <v>0.32344259656155677</v>
      </c>
      <c r="G42" s="14">
        <f>ABS((F42-E42)/E42)</f>
        <v>0</v>
      </c>
    </row>
    <row r="43" spans="3:7" x14ac:dyDescent="0.25">
      <c r="C43">
        <v>3</v>
      </c>
      <c r="D43" s="2">
        <f>$K$20</f>
        <v>0.1649482414795562</v>
      </c>
      <c r="E43" s="11">
        <f>SUM(D43,E42)</f>
        <v>0.48839083804111294</v>
      </c>
      <c r="F43">
        <f>C43*AVERAGE($K$20,$W$20)</f>
        <v>0.48516389484233513</v>
      </c>
      <c r="G43" s="14">
        <f>ABS((F43-E43)/E43)</f>
        <v>6.6072967538063528E-3</v>
      </c>
    </row>
    <row r="44" spans="3:7" x14ac:dyDescent="0.25">
      <c r="C44">
        <v>4</v>
      </c>
      <c r="D44" s="2">
        <f>$W$20</f>
        <v>0.15849435508200058</v>
      </c>
      <c r="E44" s="11">
        <f>SUM(D44,E43)</f>
        <v>0.64688519312311354</v>
      </c>
      <c r="F44">
        <f>C44*AVERAGE($K$20,$W$20)</f>
        <v>0.64688519312311354</v>
      </c>
      <c r="G44" s="14">
        <f>ABS((F44-E44)/E44)</f>
        <v>0</v>
      </c>
    </row>
    <row r="45" spans="3:7" x14ac:dyDescent="0.25">
      <c r="C45">
        <v>5</v>
      </c>
      <c r="D45" s="2">
        <f>$K$20</f>
        <v>0.1649482414795562</v>
      </c>
      <c r="E45" s="11">
        <f>SUM(D45,E44)</f>
        <v>0.81183343460266977</v>
      </c>
      <c r="F45">
        <f>C45*AVERAGE($K$20,$W$20)</f>
        <v>0.80860649140389196</v>
      </c>
      <c r="G45" s="14">
        <f>ABS((F45-E45)/E45)</f>
        <v>3.9748833458148353E-3</v>
      </c>
    </row>
    <row r="46" spans="3:7" x14ac:dyDescent="0.25">
      <c r="C46">
        <v>6</v>
      </c>
      <c r="D46" s="2">
        <f>$W$20</f>
        <v>0.15849435508200058</v>
      </c>
      <c r="E46" s="11">
        <f>SUM(D46,E45)</f>
        <v>0.97032778968467037</v>
      </c>
      <c r="F46">
        <f>C46*AVERAGE($K$20,$W$20)</f>
        <v>0.97032778968467026</v>
      </c>
      <c r="G46" s="14">
        <f>ABS((F46-E46)/E46)</f>
        <v>1.1441731716103363E-16</v>
      </c>
    </row>
    <row r="47" spans="3:7" x14ac:dyDescent="0.25">
      <c r="C47">
        <v>7</v>
      </c>
      <c r="D47" s="2">
        <f>$K$20</f>
        <v>0.1649482414795562</v>
      </c>
      <c r="E47" s="11">
        <f>SUM(D47,E46)</f>
        <v>1.1352760311642265</v>
      </c>
      <c r="F47">
        <f>C47*AVERAGE($K$20,$W$20)</f>
        <v>1.1320490879654488</v>
      </c>
      <c r="G47" s="14">
        <f>ABS((F47-E47)/E47)</f>
        <v>2.8424304840369667E-3</v>
      </c>
    </row>
    <row r="48" spans="3:7" x14ac:dyDescent="0.25">
      <c r="C48">
        <v>8</v>
      </c>
      <c r="D48" s="2">
        <f>$W$20</f>
        <v>0.15849435508200058</v>
      </c>
      <c r="E48" s="11">
        <f>SUM(D48,E47)</f>
        <v>1.2937703862462271</v>
      </c>
      <c r="F48">
        <f>C48*AVERAGE($K$20,$W$20)</f>
        <v>1.2937703862462271</v>
      </c>
      <c r="G48" s="14">
        <f>ABS((F48-E48)/E48)</f>
        <v>0</v>
      </c>
    </row>
    <row r="49" spans="3:7" x14ac:dyDescent="0.25">
      <c r="C49">
        <v>9</v>
      </c>
      <c r="D49" s="2">
        <f>$K$20</f>
        <v>0.1649482414795562</v>
      </c>
      <c r="E49" s="11">
        <f>SUM(D49,E48)</f>
        <v>1.4587186277257833</v>
      </c>
      <c r="F49">
        <f>C49*AVERAGE($K$20,$W$20)</f>
        <v>1.4554916845270054</v>
      </c>
      <c r="G49" s="14">
        <f>ABS((F49-E49)/E49)</f>
        <v>2.2121765894008564E-3</v>
      </c>
    </row>
    <row r="50" spans="3:7" x14ac:dyDescent="0.25">
      <c r="C50">
        <v>10</v>
      </c>
      <c r="D50" s="2">
        <f>$W$20</f>
        <v>0.15849435508200058</v>
      </c>
      <c r="E50" s="11">
        <f>SUM(D50,E49)</f>
        <v>1.6172129828077839</v>
      </c>
      <c r="F50">
        <f>C50*AVERAGE($K$20,$W$20)</f>
        <v>1.6172129828077839</v>
      </c>
      <c r="G50" s="14">
        <f>ABS((F50-E50)/E50)</f>
        <v>0</v>
      </c>
    </row>
    <row r="51" spans="3:7" x14ac:dyDescent="0.25">
      <c r="C51">
        <v>11</v>
      </c>
      <c r="D51" s="2">
        <f>$K$20</f>
        <v>0.1649482414795562</v>
      </c>
      <c r="E51" s="11">
        <f>SUM(D51,E50)</f>
        <v>1.7821612242873401</v>
      </c>
      <c r="F51">
        <f>C51*AVERAGE($K$20,$W$20)</f>
        <v>1.7789342810885622</v>
      </c>
      <c r="G51" s="14">
        <f>ABS((F51-E51)/E51)</f>
        <v>1.8106909491694993E-3</v>
      </c>
    </row>
    <row r="52" spans="3:7" x14ac:dyDescent="0.25">
      <c r="C52">
        <v>12</v>
      </c>
      <c r="D52" s="2">
        <f>$W$20</f>
        <v>0.15849435508200058</v>
      </c>
      <c r="E52" s="11">
        <f>SUM(D52,E51)</f>
        <v>1.9406555793693407</v>
      </c>
      <c r="F52">
        <f>C52*AVERAGE($K$20,$W$20)</f>
        <v>1.9406555793693405</v>
      </c>
      <c r="G52" s="14">
        <f>ABS((F52-E52)/E52)</f>
        <v>1.1441731716103363E-16</v>
      </c>
    </row>
    <row r="53" spans="3:7" x14ac:dyDescent="0.25">
      <c r="C53">
        <v>13</v>
      </c>
      <c r="D53" s="2">
        <f>$K$20</f>
        <v>0.1649482414795562</v>
      </c>
      <c r="E53" s="11">
        <f>SUM(D53,E52)</f>
        <v>2.1056038208488967</v>
      </c>
      <c r="F53">
        <f>C53*AVERAGE($K$20,$W$20)</f>
        <v>2.1023768776501188</v>
      </c>
      <c r="G53" s="14">
        <f>ABS((F53-E53)/E53)</f>
        <v>1.5325500299847214E-3</v>
      </c>
    </row>
    <row r="54" spans="3:7" x14ac:dyDescent="0.25">
      <c r="C54">
        <v>14</v>
      </c>
      <c r="D54" s="2">
        <f>$W$20</f>
        <v>0.15849435508200058</v>
      </c>
      <c r="E54" s="11">
        <f>SUM(D54,E53)</f>
        <v>2.2640981759308971</v>
      </c>
      <c r="F54">
        <f>C54*AVERAGE($K$20,$W$20)</f>
        <v>2.2640981759308976</v>
      </c>
      <c r="G54" s="14">
        <f>ABS((F54-E54)/E54)</f>
        <v>1.9614397227605767E-16</v>
      </c>
    </row>
    <row r="55" spans="3:7" x14ac:dyDescent="0.25">
      <c r="C55">
        <v>15</v>
      </c>
      <c r="D55" s="2">
        <f>$K$20</f>
        <v>0.1649482414795562</v>
      </c>
      <c r="E55" s="11">
        <f>SUM(D55,E54)</f>
        <v>2.4290464174104534</v>
      </c>
      <c r="F55">
        <f>C55*AVERAGE($K$20,$W$20)</f>
        <v>2.4258194742116759</v>
      </c>
      <c r="G55" s="14">
        <f>ABS((F55-E55)/E55)</f>
        <v>1.3284814878991244E-3</v>
      </c>
    </row>
    <row r="56" spans="3:7" x14ac:dyDescent="0.25">
      <c r="C56">
        <v>16</v>
      </c>
      <c r="D56" s="2">
        <f>$W$20</f>
        <v>0.15849435508200058</v>
      </c>
      <c r="E56" s="11">
        <f>SUM(D56,E55)</f>
        <v>2.5875407724924537</v>
      </c>
      <c r="F56">
        <f>C56*AVERAGE($K$20,$W$20)</f>
        <v>2.5875407724924542</v>
      </c>
      <c r="G56" s="14">
        <f>ABS((F56-E56)/E56)</f>
        <v>1.7162597574155048E-16</v>
      </c>
    </row>
    <row r="57" spans="3:7" x14ac:dyDescent="0.25">
      <c r="C57">
        <v>17</v>
      </c>
      <c r="D57" s="2">
        <f>$K$20</f>
        <v>0.1649482414795562</v>
      </c>
      <c r="E57" s="11">
        <f>SUM(D57,E56)</f>
        <v>2.75248901397201</v>
      </c>
      <c r="F57">
        <f>C57*AVERAGE($K$20,$W$20)</f>
        <v>2.7492620707732325</v>
      </c>
      <c r="G57" s="14">
        <f>ABS((F57-E57)/E57)</f>
        <v>1.1723727805622738E-3</v>
      </c>
    </row>
    <row r="58" spans="3:7" x14ac:dyDescent="0.25">
      <c r="C58">
        <v>18</v>
      </c>
      <c r="D58" s="2">
        <f>$W$20</f>
        <v>0.15849435508200058</v>
      </c>
      <c r="E58" s="11">
        <f>SUM(D58,E57)</f>
        <v>2.9109833690540103</v>
      </c>
      <c r="F58">
        <f>C58*AVERAGE($K$20,$W$20)</f>
        <v>2.9109833690540108</v>
      </c>
      <c r="G58" s="14">
        <f>ABS((F58-E58)/E58)</f>
        <v>1.5255642288137819E-16</v>
      </c>
    </row>
    <row r="59" spans="3:7" x14ac:dyDescent="0.25">
      <c r="C59">
        <v>19</v>
      </c>
      <c r="D59" s="2">
        <f>$K$20</f>
        <v>0.1649482414795562</v>
      </c>
      <c r="E59" s="11">
        <f>SUM(D59,E58)</f>
        <v>3.0759316105335666</v>
      </c>
      <c r="F59">
        <f>C59*AVERAGE($K$20,$W$20)</f>
        <v>3.0727046673347895</v>
      </c>
      <c r="G59" s="14">
        <f>ABS((F59-E59)/E59)</f>
        <v>1.0490945857594249E-3</v>
      </c>
    </row>
    <row r="60" spans="3:7" x14ac:dyDescent="0.25">
      <c r="C60">
        <v>20</v>
      </c>
      <c r="D60" s="2">
        <f>$W$20</f>
        <v>0.15849435508200058</v>
      </c>
      <c r="E60" s="11">
        <f>SUM(D60,E59)</f>
        <v>3.2344259656155669</v>
      </c>
      <c r="F60">
        <f>C60*AVERAGE($K$20,$W$20)</f>
        <v>3.2344259656155678</v>
      </c>
      <c r="G60" s="14">
        <f>ABS((F60-E60)/E60)</f>
        <v>2.7460156118648075E-16</v>
      </c>
    </row>
    <row r="61" spans="3:7" x14ac:dyDescent="0.25">
      <c r="C61">
        <v>21</v>
      </c>
      <c r="D61" s="2">
        <f>$K$20</f>
        <v>0.1649482414795562</v>
      </c>
      <c r="E61" s="11">
        <f>SUM(D61,E60)</f>
        <v>3.3993742070951232</v>
      </c>
      <c r="F61">
        <f>C61*AVERAGE($K$20,$W$20)</f>
        <v>3.3961472638963461</v>
      </c>
      <c r="G61" s="14">
        <f>ABS((F61-E61)/E61)</f>
        <v>9.4927566139726678E-4</v>
      </c>
    </row>
    <row r="62" spans="3:7" x14ac:dyDescent="0.25">
      <c r="C62">
        <v>22</v>
      </c>
      <c r="D62" s="2">
        <f>$W$20</f>
        <v>0.15849435508200058</v>
      </c>
      <c r="E62" s="11">
        <f>SUM(D62,E61)</f>
        <v>3.5578685621771236</v>
      </c>
      <c r="F62">
        <f>C62*AVERAGE($K$20,$W$20)</f>
        <v>3.5578685621771244</v>
      </c>
      <c r="G62" s="14">
        <f>ABS((F62-E62)/E62)</f>
        <v>2.4963778289680069E-16</v>
      </c>
    </row>
    <row r="63" spans="3:7" x14ac:dyDescent="0.25">
      <c r="C63">
        <v>23</v>
      </c>
      <c r="D63" s="2">
        <f>$K$20</f>
        <v>0.1649482414795562</v>
      </c>
      <c r="E63" s="11">
        <f>SUM(D63,E62)</f>
        <v>3.7228168036566798</v>
      </c>
      <c r="F63">
        <f>C63*AVERAGE($K$20,$W$20)</f>
        <v>3.7195898604579027</v>
      </c>
      <c r="G63" s="14">
        <f>ABS((F63-E63)/E63)</f>
        <v>8.6680150245572573E-4</v>
      </c>
    </row>
    <row r="64" spans="3:7" x14ac:dyDescent="0.25">
      <c r="C64">
        <v>24</v>
      </c>
      <c r="D64" s="2">
        <f>$W$20</f>
        <v>0.15849435508200058</v>
      </c>
      <c r="E64" s="11">
        <f>SUM(D64,E63)</f>
        <v>3.8813111587386802</v>
      </c>
      <c r="F64">
        <f>C64*AVERAGE($K$20,$W$20)</f>
        <v>3.881311158738681</v>
      </c>
      <c r="G64" s="14">
        <f>ABS((F64-E64)/E64)</f>
        <v>2.288346343220673E-16</v>
      </c>
    </row>
    <row r="65" spans="3:7" x14ac:dyDescent="0.25">
      <c r="C65">
        <v>25</v>
      </c>
      <c r="D65" s="2">
        <f>$K$20</f>
        <v>0.1649482414795562</v>
      </c>
      <c r="E65" s="11">
        <f>SUM(D65,E64)</f>
        <v>4.0462594002182364</v>
      </c>
      <c r="F65">
        <f>C65*AVERAGE($K$20,$W$20)</f>
        <v>4.0430324570194598</v>
      </c>
      <c r="G65" s="14">
        <f>ABS((F65-E65)/E65)</f>
        <v>7.9751268507465001E-4</v>
      </c>
    </row>
    <row r="66" spans="3:7" x14ac:dyDescent="0.25">
      <c r="C66">
        <v>26</v>
      </c>
      <c r="D66" s="2">
        <f>$W$20</f>
        <v>0.15849435508200058</v>
      </c>
      <c r="E66" s="11">
        <f>SUM(D66,E65)</f>
        <v>4.2047537553002368</v>
      </c>
      <c r="F66">
        <f>C66*AVERAGE($K$20,$W$20)</f>
        <v>4.2047537553002376</v>
      </c>
      <c r="G66" s="14">
        <f>ABS((F66-E66)/E66)</f>
        <v>2.1123197014344676E-16</v>
      </c>
    </row>
    <row r="67" spans="3:7" x14ac:dyDescent="0.25">
      <c r="C67">
        <v>27</v>
      </c>
      <c r="D67" s="2">
        <f>$K$20</f>
        <v>0.1649482414795562</v>
      </c>
      <c r="E67" s="11">
        <f>SUM(D67,E66)</f>
        <v>4.369701996779793</v>
      </c>
      <c r="F67">
        <f>C67*AVERAGE($K$20,$W$20)</f>
        <v>4.3664750535810164</v>
      </c>
      <c r="G67" s="14">
        <f>ABS((F67-E67)/E67)</f>
        <v>7.3848129715817028E-4</v>
      </c>
    </row>
    <row r="68" spans="3:7" x14ac:dyDescent="0.25">
      <c r="C68">
        <v>28</v>
      </c>
      <c r="D68" s="2">
        <f>$W$20</f>
        <v>0.15849435508200058</v>
      </c>
      <c r="E68" s="11">
        <f>SUM(D68,E67)</f>
        <v>4.5281963518617934</v>
      </c>
      <c r="F68">
        <f>C68*AVERAGE($K$20,$W$20)</f>
        <v>4.5281963518617951</v>
      </c>
      <c r="G68" s="14">
        <f>ABS((F68-E68)/E68)</f>
        <v>3.9228794455211543E-16</v>
      </c>
    </row>
    <row r="69" spans="3:7" x14ac:dyDescent="0.25">
      <c r="C69">
        <v>29</v>
      </c>
      <c r="D69" s="2">
        <f>$K$20</f>
        <v>0.1649482414795562</v>
      </c>
      <c r="E69" s="11">
        <f>SUM(D69,E68)</f>
        <v>4.6931445933413496</v>
      </c>
      <c r="F69">
        <f>C69*AVERAGE($K$20,$W$20)</f>
        <v>4.689917650142573</v>
      </c>
      <c r="G69" s="14">
        <f>ABS((F69-E69)/E69)</f>
        <v>6.8758657113505235E-4</v>
      </c>
    </row>
    <row r="70" spans="3:7" x14ac:dyDescent="0.25">
      <c r="C70">
        <v>30</v>
      </c>
      <c r="D70" s="2">
        <f>$W$20</f>
        <v>0.15849435508200058</v>
      </c>
      <c r="E70" s="11">
        <f>SUM(D70,E69)</f>
        <v>4.85163894842335</v>
      </c>
      <c r="F70">
        <f>C70*AVERAGE($K$20,$W$20)</f>
        <v>4.8516389484233517</v>
      </c>
      <c r="G70" s="14">
        <f>ABS((F70-E70)/E70)</f>
        <v>3.661354149153077E-16</v>
      </c>
    </row>
    <row r="71" spans="3:7" x14ac:dyDescent="0.25">
      <c r="C71">
        <v>31</v>
      </c>
      <c r="D71" s="2">
        <f>$K$20</f>
        <v>0.1649482414795562</v>
      </c>
      <c r="E71" s="11">
        <f>SUM(D71,E70)</f>
        <v>5.0165871899029062</v>
      </c>
      <c r="F71">
        <f>C71*AVERAGE($K$20,$W$20)</f>
        <v>5.0133602467041296</v>
      </c>
      <c r="G71" s="14">
        <f>ABS((F71-E71)/E71)</f>
        <v>6.4325468224126381E-4</v>
      </c>
    </row>
    <row r="72" spans="3:7" x14ac:dyDescent="0.25">
      <c r="C72">
        <v>32</v>
      </c>
      <c r="D72" s="2">
        <f>$W$20</f>
        <v>0.15849435508200058</v>
      </c>
      <c r="E72" s="11">
        <f>SUM(D72,E71)</f>
        <v>5.1750815449849066</v>
      </c>
      <c r="F72">
        <f>C72*AVERAGE($K$20,$W$20)</f>
        <v>5.1750815449849084</v>
      </c>
      <c r="G72" s="14">
        <f>ABS((F72-E72)/E72)</f>
        <v>3.43251951483101E-16</v>
      </c>
    </row>
    <row r="73" spans="3:7" x14ac:dyDescent="0.25">
      <c r="C73">
        <v>33</v>
      </c>
      <c r="D73" s="2">
        <f>$K$20</f>
        <v>0.1649482414795562</v>
      </c>
      <c r="E73" s="11">
        <f>SUM(D73,E72)</f>
        <v>5.3400297864644628</v>
      </c>
      <c r="F73">
        <f>C73*AVERAGE($K$20,$W$20)</f>
        <v>5.3368028432656871</v>
      </c>
      <c r="G73" s="14">
        <f>ABS((F73-E73)/E73)</f>
        <v>6.0429310843080545E-4</v>
      </c>
    </row>
    <row r="74" spans="3:7" x14ac:dyDescent="0.25">
      <c r="C74">
        <v>34</v>
      </c>
      <c r="D74" s="2">
        <f>$W$20</f>
        <v>0.15849435508200058</v>
      </c>
      <c r="E74" s="11">
        <f>SUM(D74,E73)</f>
        <v>5.4985241415464632</v>
      </c>
      <c r="F74">
        <f>C74*AVERAGE($K$20,$W$20)</f>
        <v>5.498524141546465</v>
      </c>
      <c r="G74" s="14">
        <f>ABS((F74-E74)/E74)</f>
        <v>3.2306066021938917E-16</v>
      </c>
    </row>
    <row r="75" spans="3:7" x14ac:dyDescent="0.25">
      <c r="C75">
        <v>35</v>
      </c>
      <c r="D75" s="2">
        <f>$K$20</f>
        <v>0.1649482414795562</v>
      </c>
      <c r="E75" s="11">
        <f>SUM(D75,E74)</f>
        <v>5.6634723830260194</v>
      </c>
      <c r="F75">
        <f>C75*AVERAGE($K$20,$W$20)</f>
        <v>5.6602454398272437</v>
      </c>
      <c r="G75" s="14">
        <f>ABS((F75-E75)/E75)</f>
        <v>5.6978174881670905E-4</v>
      </c>
    </row>
    <row r="76" spans="3:7" x14ac:dyDescent="0.25">
      <c r="C76">
        <v>36</v>
      </c>
      <c r="D76" s="2">
        <f>$W$20</f>
        <v>0.15849435508200058</v>
      </c>
      <c r="E76" s="11">
        <f>SUM(D76,E75)</f>
        <v>5.8219667381080198</v>
      </c>
      <c r="F76">
        <f>C76*AVERAGE($K$20,$W$20)</f>
        <v>5.8219667381080216</v>
      </c>
      <c r="G76" s="14">
        <f>ABS((F76-E76)/E76)</f>
        <v>3.0511284576275644E-16</v>
      </c>
    </row>
    <row r="77" spans="3:7" x14ac:dyDescent="0.25">
      <c r="C77">
        <v>37</v>
      </c>
      <c r="D77" s="2">
        <f>$K$20</f>
        <v>0.1649482414795562</v>
      </c>
      <c r="E77" s="11">
        <f>SUM(D77,E76)</f>
        <v>5.986914979587576</v>
      </c>
      <c r="F77">
        <f>C77*AVERAGE($K$20,$W$20)</f>
        <v>5.9836880363888003</v>
      </c>
      <c r="G77" s="14">
        <f>ABS((F77-E77)/E77)</f>
        <v>5.3899933601495649E-4</v>
      </c>
    </row>
    <row r="78" spans="3:7" x14ac:dyDescent="0.25">
      <c r="C78">
        <v>38</v>
      </c>
      <c r="D78" s="2">
        <f>$W$20</f>
        <v>0.15849435508200058</v>
      </c>
      <c r="E78" s="11">
        <f>SUM(D78,E77)</f>
        <v>6.1454093346695764</v>
      </c>
      <c r="F78">
        <f>C78*AVERAGE($K$20,$W$20)</f>
        <v>6.1454093346695791</v>
      </c>
      <c r="G78" s="14">
        <f>ABS((F78-E78)/E78)</f>
        <v>4.3358141239970652E-16</v>
      </c>
    </row>
    <row r="79" spans="3:7" x14ac:dyDescent="0.25">
      <c r="C79">
        <v>39</v>
      </c>
      <c r="D79" s="2">
        <f>$K$20</f>
        <v>0.1649482414795562</v>
      </c>
      <c r="E79" s="11">
        <f>SUM(D79,E78)</f>
        <v>6.3103575761491326</v>
      </c>
      <c r="F79">
        <f>C79*AVERAGE($K$20,$W$20)</f>
        <v>6.3071306329503569</v>
      </c>
      <c r="G79" s="14">
        <f>ABS((F79-E79)/E79)</f>
        <v>5.1137247926684492E-4</v>
      </c>
    </row>
    <row r="80" spans="3:7" x14ac:dyDescent="0.25">
      <c r="C80">
        <v>40</v>
      </c>
      <c r="D80" s="2">
        <f>$W$20</f>
        <v>0.15849435508200058</v>
      </c>
      <c r="E80" s="11">
        <f>SUM(D80,E79)</f>
        <v>6.468851931231133</v>
      </c>
      <c r="F80">
        <f>C80*AVERAGE($K$20,$W$20)</f>
        <v>6.4688519312311357</v>
      </c>
      <c r="G80" s="14">
        <f>ABS((F80-E80)/E80)</f>
        <v>4.119023417797212E-16</v>
      </c>
    </row>
    <row r="81" spans="3:7" x14ac:dyDescent="0.25">
      <c r="C81">
        <v>41</v>
      </c>
      <c r="D81" s="2">
        <f>$K$20</f>
        <v>0.1649482414795562</v>
      </c>
      <c r="E81" s="11">
        <f>SUM(D81,E80)</f>
        <v>6.6338001727106892</v>
      </c>
      <c r="F81">
        <f>C81*AVERAGE($K$20,$W$20)</f>
        <v>6.6305732295119135</v>
      </c>
      <c r="G81" s="14">
        <f>ABS((F81-E81)/E81)</f>
        <v>4.8643961451391043E-4</v>
      </c>
    </row>
    <row r="82" spans="3:7" x14ac:dyDescent="0.25">
      <c r="C82">
        <v>42</v>
      </c>
      <c r="D82" s="2">
        <f>$W$20</f>
        <v>0.15849435508200058</v>
      </c>
      <c r="E82" s="11">
        <f>SUM(D82,E81)</f>
        <v>6.7922945277926896</v>
      </c>
      <c r="F82">
        <f>C82*AVERAGE($K$20,$W$20)</f>
        <v>6.7922945277926923</v>
      </c>
      <c r="G82" s="14">
        <f>ABS((F82-E82)/E82)</f>
        <v>3.9228794455211543E-16</v>
      </c>
    </row>
    <row r="83" spans="3:7" x14ac:dyDescent="0.25">
      <c r="C83">
        <v>43</v>
      </c>
      <c r="D83" s="2">
        <f>$K$20</f>
        <v>0.1649482414795562</v>
      </c>
      <c r="E83" s="11">
        <f>SUM(D83,E82)</f>
        <v>6.9572427692722458</v>
      </c>
      <c r="F83">
        <f>C83*AVERAGE($K$20,$W$20)</f>
        <v>6.954015826073471</v>
      </c>
      <c r="G83" s="14">
        <f>ABS((F83-E83)/E83)</f>
        <v>4.6382501025077247E-4</v>
      </c>
    </row>
    <row r="84" spans="3:7" x14ac:dyDescent="0.25">
      <c r="C84">
        <v>44</v>
      </c>
      <c r="D84" s="2">
        <f>$W$20</f>
        <v>0.15849435508200058</v>
      </c>
      <c r="E84" s="11">
        <f>SUM(D84,E83)</f>
        <v>7.1157371243542462</v>
      </c>
      <c r="F84">
        <f>C84*AVERAGE($K$20,$W$20)</f>
        <v>7.1157371243542489</v>
      </c>
      <c r="G84" s="14">
        <f>ABS((F84-E84)/E84)</f>
        <v>3.7445667434520111E-16</v>
      </c>
    </row>
    <row r="85" spans="3:7" x14ac:dyDescent="0.25">
      <c r="C85">
        <v>45</v>
      </c>
      <c r="D85" s="2">
        <f>$K$20</f>
        <v>0.1649482414795562</v>
      </c>
      <c r="E85" s="11">
        <f>SUM(D85,E84)</f>
        <v>7.2806853658338024</v>
      </c>
      <c r="F85">
        <f>C85*AVERAGE($K$20,$W$20)</f>
        <v>7.2774584226350276</v>
      </c>
      <c r="G85" s="14">
        <f>ABS((F85-E85)/E85)</f>
        <v>4.4321970207886527E-4</v>
      </c>
    </row>
    <row r="86" spans="3:7" x14ac:dyDescent="0.25">
      <c r="C86">
        <v>46</v>
      </c>
      <c r="D86" s="2">
        <f>$W$20</f>
        <v>0.15849435508200058</v>
      </c>
      <c r="E86" s="11">
        <f>SUM(D86,E85)</f>
        <v>7.4391797209158028</v>
      </c>
      <c r="F86">
        <f>C86*AVERAGE($K$20,$W$20)</f>
        <v>7.4391797209158055</v>
      </c>
      <c r="G86" s="14">
        <f>ABS((F86-E86)/E86)</f>
        <v>3.581759493736706E-16</v>
      </c>
    </row>
    <row r="87" spans="3:7" x14ac:dyDescent="0.25">
      <c r="C87">
        <v>47</v>
      </c>
      <c r="D87" s="2">
        <f>$K$20</f>
        <v>0.1649482414795562</v>
      </c>
      <c r="E87" s="11">
        <f>SUM(D87,E86)</f>
        <v>7.604127962395359</v>
      </c>
      <c r="F87">
        <f>C87*AVERAGE($K$20,$W$20)</f>
        <v>7.6009010191965842</v>
      </c>
      <c r="G87" s="14">
        <f>ABS((F87-E87)/E87)</f>
        <v>4.2436729296679274E-4</v>
      </c>
    </row>
    <row r="88" spans="3:7" x14ac:dyDescent="0.25">
      <c r="C88">
        <v>48</v>
      </c>
      <c r="D88" s="2">
        <f>$W$20</f>
        <v>0.15849435508200058</v>
      </c>
      <c r="E88" s="11">
        <f>SUM(D88,E87)</f>
        <v>7.7626223174773594</v>
      </c>
      <c r="F88">
        <f>C88*AVERAGE($K$20,$W$20)</f>
        <v>7.7626223174773621</v>
      </c>
      <c r="G88" s="14">
        <f>ABS((F88-E88)/E88)</f>
        <v>3.43251951483101E-16</v>
      </c>
    </row>
    <row r="89" spans="3:7" x14ac:dyDescent="0.25">
      <c r="C89">
        <v>49</v>
      </c>
      <c r="D89" s="2">
        <f>$K$20</f>
        <v>0.1649482414795562</v>
      </c>
      <c r="E89" s="11">
        <f>SUM(D89,E88)</f>
        <v>7.9275705589569156</v>
      </c>
      <c r="F89">
        <f>C89*AVERAGE($K$20,$W$20)</f>
        <v>7.9243436157581408</v>
      </c>
      <c r="G89" s="14">
        <f>ABS((F89-E89)/E89)</f>
        <v>4.070532295835413E-4</v>
      </c>
    </row>
    <row r="90" spans="3:7" x14ac:dyDescent="0.25">
      <c r="C90">
        <v>50</v>
      </c>
      <c r="D90" s="2">
        <f>$W$20</f>
        <v>0.15849435508200058</v>
      </c>
      <c r="E90" s="11">
        <f>SUM(D90,E89)</f>
        <v>8.086064914038916</v>
      </c>
      <c r="F90">
        <f>C90*AVERAGE($K$20,$W$20)</f>
        <v>8.0860649140389196</v>
      </c>
      <c r="G90" s="14">
        <f>ABS((F90-E90)/E90)</f>
        <v>4.3936249789836928E-16</v>
      </c>
    </row>
  </sheetData>
  <pageMargins left="0.7" right="0.7" top="0.78740157499999996" bottom="0.78740157499999996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3.16</v>
      </c>
      <c r="G10" s="3">
        <f>AVERAGE(F10)</f>
        <v>3.16</v>
      </c>
      <c r="H10" s="3">
        <f>G10-$F$20</f>
        <v>-0.11599999999999966</v>
      </c>
      <c r="J10" s="2">
        <f>F10*$C$4/1000</f>
        <v>0.14959239148435141</v>
      </c>
      <c r="K10" s="2">
        <f>F10*$C$5/1000</f>
        <v>0.14778464504547709</v>
      </c>
      <c r="L10" s="2">
        <f>F10*$C$6/1000</f>
        <v>0.14600947021930302</v>
      </c>
      <c r="O10" s="4">
        <v>1</v>
      </c>
      <c r="P10" s="3"/>
      <c r="Q10" s="3"/>
      <c r="R10" s="3">
        <v>4.12</v>
      </c>
      <c r="S10" s="3">
        <f>AVERAGE(R10)</f>
        <v>4.12</v>
      </c>
      <c r="T10" s="3">
        <f>S10-$R$20</f>
        <v>-0.10400000000000009</v>
      </c>
      <c r="V10" s="2">
        <f>R10*$C$4/1000</f>
        <v>0.19503818130238221</v>
      </c>
      <c r="W10" s="2">
        <f>R10*$C$5/1000</f>
        <v>0.19268124607195114</v>
      </c>
      <c r="X10" s="2">
        <f>R10*$C$6/1000</f>
        <v>0.19036677762769888</v>
      </c>
      <c r="Z10" s="2">
        <f>AVERAGE(W10,K10)</f>
        <v>0.1702329455587141</v>
      </c>
    </row>
    <row r="11" spans="1:26" x14ac:dyDescent="0.25">
      <c r="C11">
        <v>2</v>
      </c>
      <c r="D11" s="3"/>
      <c r="E11" s="3"/>
      <c r="F11" s="3">
        <v>3.54</v>
      </c>
      <c r="G11" s="3">
        <f>AVERAGE(F10:F11)</f>
        <v>3.35</v>
      </c>
      <c r="H11" s="3">
        <f>G11-$F$20</f>
        <v>7.4000000000000288E-2</v>
      </c>
      <c r="I11" s="3">
        <f>STDEVA(F10:F11)</f>
        <v>0.268700576850888</v>
      </c>
      <c r="J11" s="2">
        <f>F11*$C$4/1000</f>
        <v>0.1675813499539886</v>
      </c>
      <c r="K11" s="2">
        <f>F11*$C$5/1000</f>
        <v>0.16555621628512304</v>
      </c>
      <c r="L11" s="2">
        <f>F11*$C$6/1000</f>
        <v>0.16356757106845971</v>
      </c>
      <c r="O11" s="4">
        <v>2</v>
      </c>
      <c r="P11" s="3"/>
      <c r="Q11" s="3"/>
      <c r="R11" s="3">
        <v>3.67</v>
      </c>
      <c r="S11" s="3">
        <f>AVERAGE(R10:R11)</f>
        <v>3.895</v>
      </c>
      <c r="T11" s="3">
        <f>S11-$R$20</f>
        <v>-0.32900000000000018</v>
      </c>
      <c r="U11" s="3">
        <f>STDEVA(R10:R11)</f>
        <v>0.31819805153394648</v>
      </c>
      <c r="V11" s="2">
        <f>R11*$C$4/1000</f>
        <v>0.17373546732518028</v>
      </c>
      <c r="W11" s="2">
        <f>R11*$C$5/1000</f>
        <v>0.17163596434079142</v>
      </c>
      <c r="X11" s="2">
        <f>R11*$C$6/1000</f>
        <v>0.16957428978001332</v>
      </c>
      <c r="Z11" s="2">
        <f>AVERAGE(W11,K11)</f>
        <v>0.16859609031295725</v>
      </c>
    </row>
    <row r="12" spans="1:26" x14ac:dyDescent="0.25">
      <c r="C12">
        <v>3</v>
      </c>
      <c r="D12" s="3"/>
      <c r="E12" s="3"/>
      <c r="F12" s="3">
        <v>3.21</v>
      </c>
      <c r="G12" s="3">
        <f>AVERAGE(F10:F12)</f>
        <v>3.3033333333333332</v>
      </c>
      <c r="H12" s="3">
        <f>G12-$F$20</f>
        <v>2.7333333333333432E-2</v>
      </c>
      <c r="I12" s="3">
        <f>STDEVA(F10:F12)</f>
        <v>0.20647840887931437</v>
      </c>
      <c r="J12" s="2">
        <f>F12*$C$4/1000</f>
        <v>0.15195935970404051</v>
      </c>
      <c r="K12" s="2">
        <f>F12*$C$5/1000</f>
        <v>0.1501230096822726</v>
      </c>
      <c r="L12" s="2">
        <f>F12*$C$6/1000</f>
        <v>0.14831974664682362</v>
      </c>
      <c r="O12" s="4">
        <v>3</v>
      </c>
      <c r="P12" s="3"/>
      <c r="Q12" s="3"/>
      <c r="R12" s="3">
        <v>3.85</v>
      </c>
      <c r="S12" s="3">
        <f>AVERAGE(R10:R12)</f>
        <v>3.8800000000000003</v>
      </c>
      <c r="T12" s="3">
        <f>S12-$R$20</f>
        <v>-0.34399999999999986</v>
      </c>
      <c r="U12" s="3">
        <f>STDEVA(R10:R12)</f>
        <v>0.22649503305812257</v>
      </c>
      <c r="V12" s="2">
        <f>R12*$C$4/1000</f>
        <v>0.18225655291606105</v>
      </c>
      <c r="W12" s="2">
        <f>R12*$C$5/1000</f>
        <v>0.18005407703325532</v>
      </c>
      <c r="X12" s="2">
        <f>R12*$C$6/1000</f>
        <v>0.17789128491908751</v>
      </c>
      <c r="Z12" s="2">
        <f>AVERAGE(W12,K12)</f>
        <v>0.16508854335776396</v>
      </c>
    </row>
    <row r="13" spans="1:26" x14ac:dyDescent="0.25">
      <c r="C13">
        <v>4</v>
      </c>
      <c r="D13" s="3"/>
      <c r="E13" s="3"/>
      <c r="F13" s="3">
        <v>3.3</v>
      </c>
      <c r="G13" s="3">
        <f>AVERAGE(F10:F13)</f>
        <v>3.3025000000000002</v>
      </c>
      <c r="H13" s="3">
        <f>G13-$F$20</f>
        <v>2.6500000000000412E-2</v>
      </c>
      <c r="I13" s="3">
        <f>STDEVA(F10:F13)</f>
        <v>0.16859715300087363</v>
      </c>
      <c r="J13" s="2">
        <f>F13*$C$4/1000</f>
        <v>0.15621990249948089</v>
      </c>
      <c r="K13" s="2">
        <f>F13*$C$5/1000</f>
        <v>0.15433206602850452</v>
      </c>
      <c r="L13" s="2">
        <f>F13*$C$6/1000</f>
        <v>0.15247824421636075</v>
      </c>
      <c r="O13" s="4">
        <v>4</v>
      </c>
      <c r="P13" s="3"/>
      <c r="Q13" s="3"/>
      <c r="R13" s="3">
        <v>3.87</v>
      </c>
      <c r="S13" s="3">
        <f>AVERAGE(R10:R13)</f>
        <v>3.8775000000000004</v>
      </c>
      <c r="T13" s="3">
        <f>S13-$R$20</f>
        <v>-0.34649999999999981</v>
      </c>
      <c r="U13" s="3">
        <f>STDEVA(R10:R13)</f>
        <v>0.18500000000000008</v>
      </c>
      <c r="V13" s="2">
        <f>R13*$C$4/1000</f>
        <v>0.18320334020393669</v>
      </c>
      <c r="W13" s="2">
        <f>R13*$C$5/1000</f>
        <v>0.18098942288797351</v>
      </c>
      <c r="X13" s="2">
        <f>R13*$C$6/1000</f>
        <v>0.17881539549009579</v>
      </c>
      <c r="Z13" s="2">
        <f>AVERAGE(W13,K13)</f>
        <v>0.16766074445823903</v>
      </c>
    </row>
    <row r="14" spans="1:26" x14ac:dyDescent="0.25">
      <c r="C14">
        <v>5</v>
      </c>
      <c r="D14" s="3"/>
      <c r="E14" s="3"/>
      <c r="F14" s="3">
        <v>3.33</v>
      </c>
      <c r="G14" s="3">
        <f>AVERAGE(F10:F14)</f>
        <v>3.3079999999999998</v>
      </c>
      <c r="H14" s="3">
        <f>G14-$F$20</f>
        <v>3.2000000000000028E-2</v>
      </c>
      <c r="I14" s="3">
        <f>STDEVA(F10:F14)</f>
        <v>0.14652644812456211</v>
      </c>
      <c r="J14" s="2">
        <f>F14*$C$4/1000</f>
        <v>0.15764008343129435</v>
      </c>
      <c r="K14" s="2">
        <f>F14*$C$5/1000</f>
        <v>0.15573508481058188</v>
      </c>
      <c r="L14" s="2">
        <f>F14*$C$6/1000</f>
        <v>0.1538644100728731</v>
      </c>
      <c r="O14" s="4">
        <v>5</v>
      </c>
      <c r="P14" s="3"/>
      <c r="Q14" s="3"/>
      <c r="R14" s="3">
        <v>4.6500000000000004</v>
      </c>
      <c r="S14" s="3">
        <f>AVERAGE(R10:R14)</f>
        <v>4.0320000000000009</v>
      </c>
      <c r="T14" s="3">
        <f>S14-$R$20</f>
        <v>-0.19199999999999928</v>
      </c>
      <c r="U14" s="3">
        <f>STDEVA(R10:R14)</f>
        <v>0.38081491567426834</v>
      </c>
      <c r="V14" s="2">
        <f>R14*$C$4/1000</f>
        <v>0.22012804443108674</v>
      </c>
      <c r="W14" s="2">
        <f>R14*$C$5/1000</f>
        <v>0.2174679112219837</v>
      </c>
      <c r="X14" s="2">
        <f>R14*$C$6/1000</f>
        <v>0.21485570775941742</v>
      </c>
      <c r="Z14" s="2">
        <f>AVERAGE(W14,K14)</f>
        <v>0.18660149801628279</v>
      </c>
    </row>
    <row r="15" spans="1:26" x14ac:dyDescent="0.25">
      <c r="C15">
        <v>6</v>
      </c>
      <c r="D15" s="3"/>
      <c r="E15" s="3"/>
      <c r="F15" s="3">
        <v>3.31</v>
      </c>
      <c r="G15" s="3">
        <f>AVERAGE(F10:F15)</f>
        <v>3.3083333333333331</v>
      </c>
      <c r="H15" s="3">
        <f>G15-$F$20</f>
        <v>3.2333333333333325E-2</v>
      </c>
      <c r="I15" s="3">
        <f>STDEVA(F10:F15)</f>
        <v>0.13105978279650346</v>
      </c>
      <c r="J15" s="2">
        <f>F15*$C$4/1000</f>
        <v>0.15669329614341873</v>
      </c>
      <c r="K15" s="2">
        <f>F15*$C$5/1000</f>
        <v>0.15479973895586363</v>
      </c>
      <c r="L15" s="2">
        <f>F15*$C$6/1000</f>
        <v>0.15294029950186488</v>
      </c>
      <c r="O15" s="4">
        <v>6</v>
      </c>
      <c r="P15" s="3"/>
      <c r="Q15" s="3"/>
      <c r="R15" s="3">
        <v>4.63</v>
      </c>
      <c r="S15" s="3">
        <f>AVERAGE(R10:R15)</f>
        <v>4.1316666666666668</v>
      </c>
      <c r="T15" s="3">
        <f>S15-$R$20</f>
        <v>-9.2333333333333378E-2</v>
      </c>
      <c r="U15" s="3">
        <f>STDEVA(R10:R15)</f>
        <v>0.41906642273828942</v>
      </c>
      <c r="V15" s="2">
        <f>R15*$C$4/1000</f>
        <v>0.21918125714321107</v>
      </c>
      <c r="W15" s="2">
        <f>R15*$C$5/1000</f>
        <v>0.21653256536726545</v>
      </c>
      <c r="X15" s="2">
        <f>R15*$C$6/1000</f>
        <v>0.21393159718840918</v>
      </c>
      <c r="Z15" s="2">
        <f>AVERAGE(W15,K15)</f>
        <v>0.18566615216156454</v>
      </c>
    </row>
    <row r="16" spans="1:26" x14ac:dyDescent="0.25">
      <c r="C16">
        <v>7</v>
      </c>
      <c r="D16" s="3"/>
      <c r="E16" s="3"/>
      <c r="F16" s="3">
        <v>3.01</v>
      </c>
      <c r="G16" s="3">
        <f>AVERAGE(F10:F16)</f>
        <v>3.2657142857142856</v>
      </c>
      <c r="H16" s="3">
        <f>G16-$F$20</f>
        <v>-1.0285714285714231E-2</v>
      </c>
      <c r="I16" s="3">
        <f>STDEVA(F10:F16)</f>
        <v>0.16440368435218064</v>
      </c>
      <c r="J16" s="2">
        <f>F16*$C$4/1000</f>
        <v>0.14249148682528409</v>
      </c>
      <c r="K16" s="2">
        <f>F16*$C$5/1000</f>
        <v>0.14076955113509049</v>
      </c>
      <c r="L16" s="2">
        <f>F16*$C$6/1000</f>
        <v>0.13907864093674116</v>
      </c>
      <c r="O16" s="4">
        <v>7</v>
      </c>
      <c r="P16" s="3"/>
      <c r="Q16" s="3"/>
      <c r="R16" s="3">
        <v>5.26</v>
      </c>
      <c r="S16" s="3">
        <f>AVERAGE(R10:R16)</f>
        <v>4.2928571428571436</v>
      </c>
      <c r="T16" s="3">
        <f>S16-$R$20</f>
        <v>6.8857142857143394E-2</v>
      </c>
      <c r="U16" s="3">
        <f>STDEVA(R10:R16)</f>
        <v>0.57290820340068527</v>
      </c>
      <c r="V16" s="2">
        <f>R16*$C$4/1000</f>
        <v>0.24900505671129378</v>
      </c>
      <c r="W16" s="2">
        <f>R16*$C$5/1000</f>
        <v>0.24599595979088903</v>
      </c>
      <c r="X16" s="2">
        <f>R16*$C$6/1000</f>
        <v>0.24304108017516893</v>
      </c>
      <c r="Z16" s="2">
        <f>AVERAGE(W16,K16)</f>
        <v>0.19338275546298977</v>
      </c>
    </row>
    <row r="17" spans="3:26" x14ac:dyDescent="0.25">
      <c r="C17">
        <v>8</v>
      </c>
      <c r="D17" s="3"/>
      <c r="E17" s="3"/>
      <c r="F17" s="3">
        <v>3.2</v>
      </c>
      <c r="G17" s="3">
        <f>AVERAGE(F10:F17)</f>
        <v>3.2574999999999998</v>
      </c>
      <c r="H17" s="3">
        <f>G17-$F$20</f>
        <v>-1.8499999999999961E-2</v>
      </c>
      <c r="I17" s="3">
        <f>STDEVA(F10:F17)</f>
        <v>0.15397124035722667</v>
      </c>
      <c r="J17" s="2">
        <f>F17*$C$4/1000</f>
        <v>0.1514859660601027</v>
      </c>
      <c r="K17" s="2">
        <f>F17*$C$5/1000</f>
        <v>0.14965533675491349</v>
      </c>
      <c r="L17" s="2">
        <f>F17*$C$6/1000</f>
        <v>0.14785769136131952</v>
      </c>
      <c r="O17" s="4">
        <v>8</v>
      </c>
      <c r="P17" s="3"/>
      <c r="Q17" s="3"/>
      <c r="R17" s="3">
        <v>4.07</v>
      </c>
      <c r="S17" s="3">
        <f>AVERAGE(R10:R17)</f>
        <v>4.2650000000000006</v>
      </c>
      <c r="T17" s="3">
        <f>S17-$R$20</f>
        <v>4.1000000000000369E-2</v>
      </c>
      <c r="U17" s="3">
        <f>STDEVA(R10:R17)</f>
        <v>0.5362302277407055</v>
      </c>
      <c r="V17" s="2">
        <f>R17*$C$4/1000</f>
        <v>0.19267121308269314</v>
      </c>
      <c r="W17" s="2">
        <f>R17*$C$5/1000</f>
        <v>0.19034288143515563</v>
      </c>
      <c r="X17" s="2">
        <f>R17*$C$6/1000</f>
        <v>0.18805650120017828</v>
      </c>
      <c r="Z17" s="2">
        <f>AVERAGE(W17,K17)</f>
        <v>0.16999910909503457</v>
      </c>
    </row>
    <row r="18" spans="3:26" x14ac:dyDescent="0.25">
      <c r="C18">
        <v>9</v>
      </c>
      <c r="D18" s="3"/>
      <c r="E18" s="3"/>
      <c r="F18" s="3">
        <v>3.42</v>
      </c>
      <c r="G18" s="3">
        <f>AVERAGE(F10:F18)</f>
        <v>3.2755555555555551</v>
      </c>
      <c r="H18" s="3">
        <f>G18-$F$20</f>
        <v>-4.4444444444469156E-4</v>
      </c>
      <c r="I18" s="3">
        <f>STDEVA(F10:F18)</f>
        <v>0.15387585183445057</v>
      </c>
      <c r="J18" s="2">
        <f>F18*$C$4/1000</f>
        <v>0.16190062622673473</v>
      </c>
      <c r="K18" s="2">
        <f>F18*$C$5/1000</f>
        <v>0.1599441411568138</v>
      </c>
      <c r="L18" s="2">
        <f>F18*$C$6/1000</f>
        <v>0.15802290764241023</v>
      </c>
      <c r="O18" s="4">
        <v>9</v>
      </c>
      <c r="P18" s="3"/>
      <c r="Q18" s="3"/>
      <c r="R18" s="3">
        <v>4.1900000000000004</v>
      </c>
      <c r="S18" s="3">
        <f>AVERAGE(R10:R18)</f>
        <v>4.2566666666666668</v>
      </c>
      <c r="T18" s="3">
        <f>S18-$R$20</f>
        <v>3.2666666666666622E-2</v>
      </c>
      <c r="U18" s="3">
        <f>STDEVA(R10:R18)</f>
        <v>0.50222007128349544</v>
      </c>
      <c r="V18" s="2">
        <f>R18*$C$4/1000</f>
        <v>0.19835193680994698</v>
      </c>
      <c r="W18" s="2">
        <f>R18*$C$5/1000</f>
        <v>0.19595495656346487</v>
      </c>
      <c r="X18" s="2">
        <f>R18*$C$6/1000</f>
        <v>0.19360116462622776</v>
      </c>
      <c r="Z18" s="2">
        <f>AVERAGE(W18,K18)</f>
        <v>0.17794954886013933</v>
      </c>
    </row>
    <row r="19" spans="3:26" x14ac:dyDescent="0.25">
      <c r="C19" s="5">
        <v>10</v>
      </c>
      <c r="D19" s="6"/>
      <c r="E19" s="6"/>
      <c r="F19" s="6">
        <v>3.28</v>
      </c>
      <c r="G19" s="6">
        <f>AVERAGE(F10:F19)</f>
        <v>3.2759999999999998</v>
      </c>
      <c r="H19" s="6">
        <f>G19-$F$20</f>
        <v>0</v>
      </c>
      <c r="I19" s="6">
        <f>STDEVA(F10:F19)</f>
        <v>0.1450823520931781</v>
      </c>
      <c r="J19" s="7">
        <f>F19*$C$4/1000</f>
        <v>0.15527311521160525</v>
      </c>
      <c r="K19" s="7">
        <f>F19*$C$5/1000</f>
        <v>0.15339672017378633</v>
      </c>
      <c r="L19" s="7">
        <f>F19*$C$6/1000</f>
        <v>0.1515541336453525</v>
      </c>
      <c r="O19" s="8">
        <v>10</v>
      </c>
      <c r="P19" s="6"/>
      <c r="Q19" s="6"/>
      <c r="R19" s="6">
        <v>3.93</v>
      </c>
      <c r="S19" s="6">
        <f>AVERAGE(R10:R19)</f>
        <v>4.2240000000000002</v>
      </c>
      <c r="T19" s="6">
        <f>S19-$R$20</f>
        <v>0</v>
      </c>
      <c r="U19" s="6">
        <f>STDEVA(R10:R19)</f>
        <v>0.48463502877021708</v>
      </c>
      <c r="V19" s="7">
        <f>R19*$C$4/1000</f>
        <v>0.18604370206756363</v>
      </c>
      <c r="W19" s="7">
        <f>R19*$C$5/1000</f>
        <v>0.18379546045212813</v>
      </c>
      <c r="X19" s="7">
        <f>R19*$C$6/1000</f>
        <v>0.18158772720312052</v>
      </c>
      <c r="Z19" s="2">
        <f>AVERAGE(W19,K19)</f>
        <v>0.16859609031295725</v>
      </c>
    </row>
    <row r="20" spans="3:26" x14ac:dyDescent="0.25">
      <c r="F20" s="9">
        <f>AVERAGE(F10:F19)</f>
        <v>3.2759999999999998</v>
      </c>
      <c r="G20" s="9">
        <f>F20*46.7672</f>
        <v>153.2093472</v>
      </c>
      <c r="J20" s="2">
        <f>F20*$C$4/1000</f>
        <v>0.15508375775403013</v>
      </c>
      <c r="K20" s="2">
        <f>F20*$C$5/1000</f>
        <v>0.1532096510028427</v>
      </c>
      <c r="L20" s="2">
        <f>F20*$C$6/1000</f>
        <v>0.15136931153115082</v>
      </c>
      <c r="M20" s="2"/>
      <c r="N20" s="2"/>
      <c r="O20" s="2"/>
      <c r="P20" s="2"/>
      <c r="Q20" s="2"/>
      <c r="R20" s="15">
        <f>AVERAGE(R10:R19)</f>
        <v>4.2240000000000002</v>
      </c>
      <c r="S20" s="15">
        <f>R20*46.7672</f>
        <v>197.54465280000002</v>
      </c>
      <c r="T20" s="2"/>
      <c r="U20" s="2"/>
      <c r="V20" s="2">
        <f>R20*$C$4/1000</f>
        <v>0.19996147519933555</v>
      </c>
      <c r="W20" s="2">
        <f>R20*$C$5/1000</f>
        <v>0.19754504451648583</v>
      </c>
      <c r="X20" s="2">
        <f>R20*$C$6/1000</f>
        <v>0.19517215259694176</v>
      </c>
    </row>
    <row r="21" spans="3:26" x14ac:dyDescent="0.25">
      <c r="F21" s="3">
        <f>STDEVA(F10:F19)</f>
        <v>0.1450823520931781</v>
      </c>
      <c r="J21" s="2">
        <f>STDEVA(J10:J19)</f>
        <v>6.8681063328459475E-3</v>
      </c>
      <c r="K21" s="2">
        <f>STDEVA(K10:K19)</f>
        <v>6.7851088311560916E-3</v>
      </c>
      <c r="L21" s="2">
        <f>STDEVA(L10:L19)</f>
        <v>6.7036067618023156E-3</v>
      </c>
      <c r="M21" s="2"/>
      <c r="N21" s="2"/>
      <c r="O21" s="2"/>
      <c r="P21" s="2"/>
      <c r="Q21" s="2"/>
      <c r="R21" s="2">
        <f>STDEVA(R10:R19)</f>
        <v>0.48463502877021708</v>
      </c>
      <c r="S21" s="2"/>
      <c r="T21" s="2"/>
      <c r="U21" s="2"/>
      <c r="V21" s="2">
        <f>STDEVA(V10:V19)</f>
        <v>2.2942314224944783E-2</v>
      </c>
      <c r="W21" s="2">
        <f>STDEVA(W10:W19)</f>
        <v>2.266506826057333E-2</v>
      </c>
      <c r="X21" s="2">
        <f>STDEVA(X10:X19)</f>
        <v>2.2392817658372272E-2</v>
      </c>
      <c r="Z21" s="2">
        <f>STDEVA(Z10:Z19)</f>
        <v>9.8624915876939102E-3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0.1532096510028427</v>
      </c>
      <c r="E41" s="11">
        <f>$K$20</f>
        <v>0.1532096510028427</v>
      </c>
      <c r="F41">
        <f>C41*AVERAGE($K$20,$W$20)</f>
        <v>0.17537734775966426</v>
      </c>
      <c r="G41" s="14">
        <f>ABS((F41-E41)/E41)</f>
        <v>0.1446886446886447</v>
      </c>
    </row>
    <row r="42" spans="3:7" x14ac:dyDescent="0.25">
      <c r="C42">
        <v>2</v>
      </c>
      <c r="D42" s="2">
        <f>$W$20</f>
        <v>0.19754504451648583</v>
      </c>
      <c r="E42" s="11">
        <f>SUM(D42,E41)</f>
        <v>0.35075469551932853</v>
      </c>
      <c r="F42">
        <f>C42*AVERAGE($K$20,$W$20)</f>
        <v>0.35075469551932853</v>
      </c>
      <c r="G42" s="14">
        <f>ABS((F42-E42)/E42)</f>
        <v>0</v>
      </c>
    </row>
    <row r="43" spans="3:7" x14ac:dyDescent="0.25">
      <c r="C43">
        <v>3</v>
      </c>
      <c r="D43" s="2">
        <f>$K$20</f>
        <v>0.1532096510028427</v>
      </c>
      <c r="E43" s="11">
        <f>SUM(D43,E42)</f>
        <v>0.50396434652217126</v>
      </c>
      <c r="F43">
        <f>C43*AVERAGE($K$20,$W$20)</f>
        <v>0.52613204327899277</v>
      </c>
      <c r="G43" s="14">
        <f>ABS((F43-E43)/E43)</f>
        <v>4.3986636971046662E-2</v>
      </c>
    </row>
    <row r="44" spans="3:7" x14ac:dyDescent="0.25">
      <c r="C44">
        <v>4</v>
      </c>
      <c r="D44" s="2">
        <f>$W$20</f>
        <v>0.19754504451648583</v>
      </c>
      <c r="E44" s="11">
        <f>SUM(D44,E43)</f>
        <v>0.70150939103865706</v>
      </c>
      <c r="F44">
        <f>C44*AVERAGE($K$20,$W$20)</f>
        <v>0.70150939103865706</v>
      </c>
      <c r="G44" s="14">
        <f>ABS((F44-E44)/E44)</f>
        <v>0</v>
      </c>
    </row>
    <row r="45" spans="3:7" x14ac:dyDescent="0.25">
      <c r="C45">
        <v>5</v>
      </c>
      <c r="D45" s="2">
        <f>$K$20</f>
        <v>0.1532096510028427</v>
      </c>
      <c r="E45" s="11">
        <f>SUM(D45,E44)</f>
        <v>0.85471904204149973</v>
      </c>
      <c r="F45">
        <f>C45*AVERAGE($K$20,$W$20)</f>
        <v>0.87688673879832135</v>
      </c>
      <c r="G45" s="14">
        <f>ABS((F45-E45)/E45)</f>
        <v>2.5935653315824099E-2</v>
      </c>
    </row>
    <row r="46" spans="3:7" x14ac:dyDescent="0.25">
      <c r="C46">
        <v>6</v>
      </c>
      <c r="D46" s="2">
        <f>$W$20</f>
        <v>0.19754504451648583</v>
      </c>
      <c r="E46" s="11">
        <f>SUM(D46,E45)</f>
        <v>1.0522640865579855</v>
      </c>
      <c r="F46">
        <f>C46*AVERAGE($K$20,$W$20)</f>
        <v>1.0522640865579855</v>
      </c>
      <c r="G46" s="14">
        <f>ABS((F46-E46)/E46)</f>
        <v>0</v>
      </c>
    </row>
    <row r="47" spans="3:7" x14ac:dyDescent="0.25">
      <c r="C47">
        <v>7</v>
      </c>
      <c r="D47" s="2">
        <f>$K$20</f>
        <v>0.1532096510028427</v>
      </c>
      <c r="E47" s="11">
        <f>SUM(D47,E46)</f>
        <v>1.2054737375608282</v>
      </c>
      <c r="F47">
        <f>C47*AVERAGE($K$20,$W$20)</f>
        <v>1.2276414343176498</v>
      </c>
      <c r="G47" s="14">
        <f>ABS((F47-E47)/E47)</f>
        <v>1.8389199255121093E-2</v>
      </c>
    </row>
    <row r="48" spans="3:7" x14ac:dyDescent="0.25">
      <c r="C48">
        <v>8</v>
      </c>
      <c r="D48" s="2">
        <f>$W$20</f>
        <v>0.19754504451648583</v>
      </c>
      <c r="E48" s="11">
        <f>SUM(D48,E47)</f>
        <v>1.4030187820773141</v>
      </c>
      <c r="F48">
        <f>C48*AVERAGE($K$20,$W$20)</f>
        <v>1.4030187820773141</v>
      </c>
      <c r="G48" s="14">
        <f>ABS((F48-E48)/E48)</f>
        <v>0</v>
      </c>
    </row>
    <row r="49" spans="3:7" x14ac:dyDescent="0.25">
      <c r="C49">
        <v>9</v>
      </c>
      <c r="D49" s="2">
        <f>$K$20</f>
        <v>0.1532096510028427</v>
      </c>
      <c r="E49" s="11">
        <f>SUM(D49,E48)</f>
        <v>1.5562284330801568</v>
      </c>
      <c r="F49">
        <f>C49*AVERAGE($K$20,$W$20)</f>
        <v>1.5783961298369784</v>
      </c>
      <c r="G49" s="14">
        <f>ABS((F49-E49)/E49)</f>
        <v>1.4244500540930438E-2</v>
      </c>
    </row>
    <row r="50" spans="3:7" x14ac:dyDescent="0.25">
      <c r="C50">
        <v>10</v>
      </c>
      <c r="D50" s="2">
        <f>$W$20</f>
        <v>0.19754504451648583</v>
      </c>
      <c r="E50" s="11">
        <f>SUM(D50,E49)</f>
        <v>1.7537734775966427</v>
      </c>
      <c r="F50">
        <f>C50*AVERAGE($K$20,$W$20)</f>
        <v>1.7537734775966427</v>
      </c>
      <c r="G50" s="14">
        <f>ABS((F50-E50)/E50)</f>
        <v>0</v>
      </c>
    </row>
    <row r="51" spans="3:7" x14ac:dyDescent="0.25">
      <c r="C51">
        <v>11</v>
      </c>
      <c r="D51" s="2">
        <f>$K$20</f>
        <v>0.1532096510028427</v>
      </c>
      <c r="E51" s="11">
        <f>SUM(D51,E50)</f>
        <v>1.9069831285994854</v>
      </c>
      <c r="F51">
        <f>C51*AVERAGE($K$20,$W$20)</f>
        <v>1.929150825356307</v>
      </c>
      <c r="G51" s="14">
        <f>ABS((F51-E51)/E51)</f>
        <v>1.1624484991171307E-2</v>
      </c>
    </row>
    <row r="52" spans="3:7" x14ac:dyDescent="0.25">
      <c r="C52">
        <v>12</v>
      </c>
      <c r="D52" s="2">
        <f>$W$20</f>
        <v>0.19754504451648583</v>
      </c>
      <c r="E52" s="11">
        <f>SUM(D52,E51)</f>
        <v>2.1045281731159711</v>
      </c>
      <c r="F52">
        <f>C52*AVERAGE($K$20,$W$20)</f>
        <v>2.1045281731159711</v>
      </c>
      <c r="G52" s="14">
        <f>ABS((F52-E52)/E52)</f>
        <v>0</v>
      </c>
    </row>
    <row r="53" spans="3:7" x14ac:dyDescent="0.25">
      <c r="C53">
        <v>13</v>
      </c>
      <c r="D53" s="2">
        <f>$K$20</f>
        <v>0.1532096510028427</v>
      </c>
      <c r="E53" s="11">
        <f>SUM(D53,E52)</f>
        <v>2.2577378241188137</v>
      </c>
      <c r="F53">
        <f>C53*AVERAGE($K$20,$W$20)</f>
        <v>2.2799055208756354</v>
      </c>
      <c r="G53" s="14">
        <f>ABS((F53-E53)/E53)</f>
        <v>9.8185433755903807E-3</v>
      </c>
    </row>
    <row r="54" spans="3:7" x14ac:dyDescent="0.25">
      <c r="C54">
        <v>14</v>
      </c>
      <c r="D54" s="2">
        <f>$W$20</f>
        <v>0.19754504451648583</v>
      </c>
      <c r="E54" s="11">
        <f>SUM(D54,E53)</f>
        <v>2.4552828686352997</v>
      </c>
      <c r="F54">
        <f>C54*AVERAGE($K$20,$W$20)</f>
        <v>2.4552828686352997</v>
      </c>
      <c r="G54" s="14">
        <f>ABS((F54-E54)/E54)</f>
        <v>0</v>
      </c>
    </row>
    <row r="55" spans="3:7" x14ac:dyDescent="0.25">
      <c r="C55">
        <v>15</v>
      </c>
      <c r="D55" s="2">
        <f>$K$20</f>
        <v>0.1532096510028427</v>
      </c>
      <c r="E55" s="11">
        <f>SUM(D55,E54)</f>
        <v>2.6084925196381423</v>
      </c>
      <c r="F55">
        <f>C55*AVERAGE($K$20,$W$20)</f>
        <v>2.6306602163949639</v>
      </c>
      <c r="G55" s="14">
        <f>ABS((F55-E55)/E55)</f>
        <v>8.4982788296041525E-3</v>
      </c>
    </row>
    <row r="56" spans="3:7" x14ac:dyDescent="0.25">
      <c r="C56">
        <v>16</v>
      </c>
      <c r="D56" s="2">
        <f>$W$20</f>
        <v>0.19754504451648583</v>
      </c>
      <c r="E56" s="11">
        <f>SUM(D56,E55)</f>
        <v>2.8060375641546282</v>
      </c>
      <c r="F56">
        <f>C56*AVERAGE($K$20,$W$20)</f>
        <v>2.8060375641546282</v>
      </c>
      <c r="G56" s="14">
        <f>ABS((F56-E56)/E56)</f>
        <v>0</v>
      </c>
    </row>
    <row r="57" spans="3:7" x14ac:dyDescent="0.25">
      <c r="C57">
        <v>17</v>
      </c>
      <c r="D57" s="2">
        <f>$K$20</f>
        <v>0.1532096510028427</v>
      </c>
      <c r="E57" s="11">
        <f>SUM(D57,E56)</f>
        <v>2.9592472151574709</v>
      </c>
      <c r="F57">
        <f>C57*AVERAGE($K$20,$W$20)</f>
        <v>2.9814149119142925</v>
      </c>
      <c r="G57" s="14">
        <f>ABS((F57-E57)/E57)</f>
        <v>7.4909918452494033E-3</v>
      </c>
    </row>
    <row r="58" spans="3:7" x14ac:dyDescent="0.25">
      <c r="C58">
        <v>18</v>
      </c>
      <c r="D58" s="2">
        <f>$W$20</f>
        <v>0.19754504451648583</v>
      </c>
      <c r="E58" s="11">
        <f>SUM(D58,E57)</f>
        <v>3.1567922596739568</v>
      </c>
      <c r="F58">
        <f>C58*AVERAGE($K$20,$W$20)</f>
        <v>3.1567922596739568</v>
      </c>
      <c r="G58" s="14">
        <f>ABS((F58-E58)/E58)</f>
        <v>0</v>
      </c>
    </row>
    <row r="59" spans="3:7" x14ac:dyDescent="0.25">
      <c r="C59">
        <v>19</v>
      </c>
      <c r="D59" s="2">
        <f>$K$20</f>
        <v>0.1532096510028427</v>
      </c>
      <c r="E59" s="11">
        <f>SUM(D59,E58)</f>
        <v>3.3100019106767995</v>
      </c>
      <c r="F59">
        <f>C59*AVERAGE($K$20,$W$20)</f>
        <v>3.3321696074336211</v>
      </c>
      <c r="G59" s="14">
        <f>ABS((F59-E59)/E59)</f>
        <v>6.697185486605646E-3</v>
      </c>
    </row>
    <row r="60" spans="3:7" x14ac:dyDescent="0.25">
      <c r="C60">
        <v>20</v>
      </c>
      <c r="D60" s="2">
        <f>$W$20</f>
        <v>0.19754504451648583</v>
      </c>
      <c r="E60" s="11">
        <f>SUM(D60,E59)</f>
        <v>3.5075469551932854</v>
      </c>
      <c r="F60">
        <f>C60*AVERAGE($K$20,$W$20)</f>
        <v>3.5075469551932854</v>
      </c>
      <c r="G60" s="14">
        <f>ABS((F60-E60)/E60)</f>
        <v>0</v>
      </c>
    </row>
    <row r="61" spans="3:7" x14ac:dyDescent="0.25">
      <c r="C61">
        <v>21</v>
      </c>
      <c r="D61" s="2">
        <f>$K$20</f>
        <v>0.1532096510028427</v>
      </c>
      <c r="E61" s="11">
        <f>SUM(D61,E60)</f>
        <v>3.6607566061961281</v>
      </c>
      <c r="F61">
        <f>C61*AVERAGE($K$20,$W$20)</f>
        <v>3.6829243029529497</v>
      </c>
      <c r="G61" s="14">
        <f>ABS((F61-E61)/E61)</f>
        <v>6.0554959374521083E-3</v>
      </c>
    </row>
    <row r="62" spans="3:7" x14ac:dyDescent="0.25">
      <c r="C62">
        <v>22</v>
      </c>
      <c r="D62" s="2">
        <f>$W$20</f>
        <v>0.19754504451648583</v>
      </c>
      <c r="E62" s="11">
        <f>SUM(D62,E61)</f>
        <v>3.858301650712614</v>
      </c>
      <c r="F62">
        <f>C62*AVERAGE($K$20,$W$20)</f>
        <v>3.858301650712614</v>
      </c>
      <c r="G62" s="14">
        <f>ABS((F62-E62)/E62)</f>
        <v>0</v>
      </c>
    </row>
    <row r="63" spans="3:7" x14ac:dyDescent="0.25">
      <c r="C63">
        <v>23</v>
      </c>
      <c r="D63" s="2">
        <f>$K$20</f>
        <v>0.1532096510028427</v>
      </c>
      <c r="E63" s="11">
        <f>SUM(D63,E62)</f>
        <v>4.0115113017154567</v>
      </c>
      <c r="F63">
        <f>C63*AVERAGE($K$20,$W$20)</f>
        <v>4.0336789984722783</v>
      </c>
      <c r="G63" s="14">
        <f>ABS((F63-E63)/E63)</f>
        <v>5.5260212646894378E-3</v>
      </c>
    </row>
    <row r="64" spans="3:7" x14ac:dyDescent="0.25">
      <c r="C64">
        <v>24</v>
      </c>
      <c r="D64" s="2">
        <f>$W$20</f>
        <v>0.19754504451648583</v>
      </c>
      <c r="E64" s="11">
        <f>SUM(D64,E63)</f>
        <v>4.2090563462319421</v>
      </c>
      <c r="F64">
        <f>C64*AVERAGE($K$20,$W$20)</f>
        <v>4.2090563462319421</v>
      </c>
      <c r="G64" s="14">
        <f>ABS((F64-E64)/E64)</f>
        <v>0</v>
      </c>
    </row>
    <row r="65" spans="3:7" x14ac:dyDescent="0.25">
      <c r="C65">
        <v>25</v>
      </c>
      <c r="D65" s="2">
        <f>$K$20</f>
        <v>0.1532096510028427</v>
      </c>
      <c r="E65" s="11">
        <f>SUM(D65,E64)</f>
        <v>4.3622659972347853</v>
      </c>
      <c r="F65">
        <f>C65*AVERAGE($K$20,$W$20)</f>
        <v>4.3844336939916069</v>
      </c>
      <c r="G65" s="14">
        <f>ABS((F65-E65)/E65)</f>
        <v>5.0816930400103049E-3</v>
      </c>
    </row>
    <row r="66" spans="3:7" x14ac:dyDescent="0.25">
      <c r="C66">
        <v>26</v>
      </c>
      <c r="D66" s="2">
        <f>$W$20</f>
        <v>0.19754504451648583</v>
      </c>
      <c r="E66" s="11">
        <f>SUM(D66,E65)</f>
        <v>4.5598110417512707</v>
      </c>
      <c r="F66">
        <f>C66*AVERAGE($K$20,$W$20)</f>
        <v>4.5598110417512707</v>
      </c>
      <c r="G66" s="14">
        <f>ABS((F66-E66)/E66)</f>
        <v>0</v>
      </c>
    </row>
    <row r="67" spans="3:7" x14ac:dyDescent="0.25">
      <c r="C67">
        <v>27</v>
      </c>
      <c r="D67" s="2">
        <f>$K$20</f>
        <v>0.1532096510028427</v>
      </c>
      <c r="E67" s="11">
        <f>SUM(D67,E66)</f>
        <v>4.7130206927541138</v>
      </c>
      <c r="F67">
        <f>C67*AVERAGE($K$20,$W$20)</f>
        <v>4.7351883895109355</v>
      </c>
      <c r="G67" s="14">
        <f>ABS((F67-E67)/E67)</f>
        <v>4.7035008335318054E-3</v>
      </c>
    </row>
    <row r="68" spans="3:7" x14ac:dyDescent="0.25">
      <c r="C68">
        <v>28</v>
      </c>
      <c r="D68" s="2">
        <f>$W$20</f>
        <v>0.19754504451648583</v>
      </c>
      <c r="E68" s="11">
        <f>SUM(D68,E67)</f>
        <v>4.9105657372705993</v>
      </c>
      <c r="F68">
        <f>C68*AVERAGE($K$20,$W$20)</f>
        <v>4.9105657372705993</v>
      </c>
      <c r="G68" s="14">
        <f>ABS((F68-E68)/E68)</f>
        <v>0</v>
      </c>
    </row>
    <row r="69" spans="3:7" x14ac:dyDescent="0.25">
      <c r="C69">
        <v>29</v>
      </c>
      <c r="D69" s="2">
        <f>$K$20</f>
        <v>0.1532096510028427</v>
      </c>
      <c r="E69" s="11">
        <f>SUM(D69,E68)</f>
        <v>5.0637753882734424</v>
      </c>
      <c r="F69">
        <f>C69*AVERAGE($K$20,$W$20)</f>
        <v>5.085943085030264</v>
      </c>
      <c r="G69" s="14">
        <f>ABS((F69-E69)/E69)</f>
        <v>4.3777014296797184E-3</v>
      </c>
    </row>
    <row r="70" spans="3:7" x14ac:dyDescent="0.25">
      <c r="C70">
        <v>30</v>
      </c>
      <c r="D70" s="2">
        <f>$W$20</f>
        <v>0.19754504451648583</v>
      </c>
      <c r="E70" s="11">
        <f>SUM(D70,E69)</f>
        <v>5.2613204327899279</v>
      </c>
      <c r="F70">
        <f>C70*AVERAGE($K$20,$W$20)</f>
        <v>5.2613204327899279</v>
      </c>
      <c r="G70" s="14">
        <f>ABS((F70-E70)/E70)</f>
        <v>0</v>
      </c>
    </row>
    <row r="71" spans="3:7" x14ac:dyDescent="0.25">
      <c r="C71">
        <v>31</v>
      </c>
      <c r="D71" s="2">
        <f>$K$20</f>
        <v>0.1532096510028427</v>
      </c>
      <c r="E71" s="11">
        <f>SUM(D71,E70)</f>
        <v>5.414530083792771</v>
      </c>
      <c r="F71">
        <f>C71*AVERAGE($K$20,$W$20)</f>
        <v>5.4366977805495926</v>
      </c>
      <c r="G71" s="14">
        <f>ABS((F71-E71)/E71)</f>
        <v>4.0941127694859138E-3</v>
      </c>
    </row>
    <row r="72" spans="3:7" x14ac:dyDescent="0.25">
      <c r="C72">
        <v>32</v>
      </c>
      <c r="D72" s="2">
        <f>$W$20</f>
        <v>0.19754504451648583</v>
      </c>
      <c r="E72" s="11">
        <f>SUM(D72,E71)</f>
        <v>5.6120751283092565</v>
      </c>
      <c r="F72">
        <f>C72*AVERAGE($K$20,$W$20)</f>
        <v>5.6120751283092565</v>
      </c>
      <c r="G72" s="14">
        <f>ABS((F72-E72)/E72)</f>
        <v>0</v>
      </c>
    </row>
    <row r="73" spans="3:7" x14ac:dyDescent="0.25">
      <c r="C73">
        <v>33</v>
      </c>
      <c r="D73" s="2">
        <f>$K$20</f>
        <v>0.1532096510028427</v>
      </c>
      <c r="E73" s="11">
        <f>SUM(D73,E72)</f>
        <v>5.7652847793120996</v>
      </c>
      <c r="F73">
        <f>C73*AVERAGE($K$20,$W$20)</f>
        <v>5.7874524760689203</v>
      </c>
      <c r="G73" s="14">
        <f>ABS((F73-E73)/E73)</f>
        <v>3.8450306629026101E-3</v>
      </c>
    </row>
    <row r="74" spans="3:7" x14ac:dyDescent="0.25">
      <c r="C74">
        <v>34</v>
      </c>
      <c r="D74" s="2">
        <f>$W$20</f>
        <v>0.19754504451648583</v>
      </c>
      <c r="E74" s="11">
        <f>SUM(D74,E73)</f>
        <v>5.9628298238285851</v>
      </c>
      <c r="F74">
        <f>C74*AVERAGE($K$20,$W$20)</f>
        <v>5.9628298238285851</v>
      </c>
      <c r="G74" s="14">
        <f>ABS((F74-E74)/E74)</f>
        <v>0</v>
      </c>
    </row>
    <row r="75" spans="3:7" x14ac:dyDescent="0.25">
      <c r="C75">
        <v>35</v>
      </c>
      <c r="D75" s="2">
        <f>$K$20</f>
        <v>0.1532096510028427</v>
      </c>
      <c r="E75" s="11">
        <f>SUM(D75,E74)</f>
        <v>6.1160394748314282</v>
      </c>
      <c r="F75">
        <f>C75*AVERAGE($K$20,$W$20)</f>
        <v>6.1382071715882489</v>
      </c>
      <c r="G75" s="14">
        <f>ABS((F75-E75)/E75)</f>
        <v>3.624518260231099E-3</v>
      </c>
    </row>
    <row r="76" spans="3:7" x14ac:dyDescent="0.25">
      <c r="C76">
        <v>36</v>
      </c>
      <c r="D76" s="2">
        <f>$W$20</f>
        <v>0.19754504451648583</v>
      </c>
      <c r="E76" s="11">
        <f>SUM(D76,E75)</f>
        <v>6.3135845193479136</v>
      </c>
      <c r="F76">
        <f>C76*AVERAGE($K$20,$W$20)</f>
        <v>6.3135845193479136</v>
      </c>
      <c r="G76" s="14">
        <f>ABS((F76-E76)/E76)</f>
        <v>0</v>
      </c>
    </row>
    <row r="77" spans="3:7" x14ac:dyDescent="0.25">
      <c r="C77">
        <v>37</v>
      </c>
      <c r="D77" s="2">
        <f>$K$20</f>
        <v>0.1532096510028427</v>
      </c>
      <c r="E77" s="11">
        <f>SUM(D77,E76)</f>
        <v>6.4667941703507568</v>
      </c>
      <c r="F77">
        <f>C77*AVERAGE($K$20,$W$20)</f>
        <v>6.4889618671075775</v>
      </c>
      <c r="G77" s="14">
        <f>ABS((F77-E77)/E77)</f>
        <v>3.4279267551851527E-3</v>
      </c>
    </row>
    <row r="78" spans="3:7" x14ac:dyDescent="0.25">
      <c r="C78">
        <v>38</v>
      </c>
      <c r="D78" s="2">
        <f>$W$20</f>
        <v>0.19754504451648583</v>
      </c>
      <c r="E78" s="11">
        <f>SUM(D78,E77)</f>
        <v>6.6643392148672422</v>
      </c>
      <c r="F78">
        <f>C78*AVERAGE($K$20,$W$20)</f>
        <v>6.6643392148672422</v>
      </c>
      <c r="G78" s="14">
        <f>ABS((F78-E78)/E78)</f>
        <v>0</v>
      </c>
    </row>
    <row r="79" spans="3:7" x14ac:dyDescent="0.25">
      <c r="C79">
        <v>39</v>
      </c>
      <c r="D79" s="2">
        <f>$K$20</f>
        <v>0.1532096510028427</v>
      </c>
      <c r="E79" s="11">
        <f>SUM(D79,E78)</f>
        <v>6.8175488658700854</v>
      </c>
      <c r="F79">
        <f>C79*AVERAGE($K$20,$W$20)</f>
        <v>6.8397165626269061</v>
      </c>
      <c r="G79" s="14">
        <f>ABS((F79-E79)/E79)</f>
        <v>3.2515640434638226E-3</v>
      </c>
    </row>
    <row r="80" spans="3:7" x14ac:dyDescent="0.25">
      <c r="C80">
        <v>40</v>
      </c>
      <c r="D80" s="2">
        <f>$W$20</f>
        <v>0.19754504451648583</v>
      </c>
      <c r="E80" s="11">
        <f>SUM(D80,E79)</f>
        <v>7.0150939103865708</v>
      </c>
      <c r="F80">
        <f>C80*AVERAGE($K$20,$W$20)</f>
        <v>7.0150939103865708</v>
      </c>
      <c r="G80" s="14">
        <f>ABS((F80-E80)/E80)</f>
        <v>0</v>
      </c>
    </row>
    <row r="81" spans="3:7" x14ac:dyDescent="0.25">
      <c r="C81">
        <v>41</v>
      </c>
      <c r="D81" s="2">
        <f>$K$20</f>
        <v>0.1532096510028427</v>
      </c>
      <c r="E81" s="11">
        <f>SUM(D81,E80)</f>
        <v>7.1683035613894139</v>
      </c>
      <c r="F81">
        <f>C81*AVERAGE($K$20,$W$20)</f>
        <v>7.1904712581462347</v>
      </c>
      <c r="G81" s="14">
        <f>ABS((F81-E81)/E81)</f>
        <v>3.0924606592028902E-3</v>
      </c>
    </row>
    <row r="82" spans="3:7" x14ac:dyDescent="0.25">
      <c r="C82">
        <v>42</v>
      </c>
      <c r="D82" s="2">
        <f>$W$20</f>
        <v>0.19754504451648583</v>
      </c>
      <c r="E82" s="11">
        <f>SUM(D82,E81)</f>
        <v>7.3658486059058994</v>
      </c>
      <c r="F82">
        <f>C82*AVERAGE($K$20,$W$20)</f>
        <v>7.3658486059058994</v>
      </c>
      <c r="G82" s="14">
        <f>ABS((F82-E82)/E82)</f>
        <v>0</v>
      </c>
    </row>
    <row r="83" spans="3:7" x14ac:dyDescent="0.25">
      <c r="C83">
        <v>43</v>
      </c>
      <c r="D83" s="2">
        <f>$K$20</f>
        <v>0.1532096510028427</v>
      </c>
      <c r="E83" s="11">
        <f>SUM(D83,E82)</f>
        <v>7.5190582569087425</v>
      </c>
      <c r="F83">
        <f>C83*AVERAGE($K$20,$W$20)</f>
        <v>7.5412259536655633</v>
      </c>
      <c r="G83" s="14">
        <f>ABS((F83-E83)/E83)</f>
        <v>2.9482012240631822E-3</v>
      </c>
    </row>
    <row r="84" spans="3:7" x14ac:dyDescent="0.25">
      <c r="C84">
        <v>44</v>
      </c>
      <c r="D84" s="2">
        <f>$W$20</f>
        <v>0.19754504451648583</v>
      </c>
      <c r="E84" s="11">
        <f>SUM(D84,E83)</f>
        <v>7.716603301425228</v>
      </c>
      <c r="F84">
        <f>C84*AVERAGE($K$20,$W$20)</f>
        <v>7.716603301425228</v>
      </c>
      <c r="G84" s="14">
        <f>ABS((F84-E84)/E84)</f>
        <v>0</v>
      </c>
    </row>
    <row r="85" spans="3:7" x14ac:dyDescent="0.25">
      <c r="C85">
        <v>45</v>
      </c>
      <c r="D85" s="2">
        <f>$K$20</f>
        <v>0.1532096510028427</v>
      </c>
      <c r="E85" s="11">
        <f>SUM(D85,E84)</f>
        <v>7.8698129524280711</v>
      </c>
      <c r="F85">
        <f>C85*AVERAGE($K$20,$W$20)</f>
        <v>7.8919806491848918</v>
      </c>
      <c r="G85" s="14">
        <f>ABS((F85-E85)/E85)</f>
        <v>2.8168009698351648E-3</v>
      </c>
    </row>
    <row r="86" spans="3:7" x14ac:dyDescent="0.25">
      <c r="C86">
        <v>46</v>
      </c>
      <c r="D86" s="2">
        <f>$W$20</f>
        <v>0.19754504451648583</v>
      </c>
      <c r="E86" s="11">
        <f>SUM(D86,E85)</f>
        <v>8.0673579969445566</v>
      </c>
      <c r="F86">
        <f>C86*AVERAGE($K$20,$W$20)</f>
        <v>8.0673579969445566</v>
      </c>
      <c r="G86" s="14">
        <f>ABS((F86-E86)/E86)</f>
        <v>0</v>
      </c>
    </row>
    <row r="87" spans="3:7" x14ac:dyDescent="0.25">
      <c r="C87">
        <v>47</v>
      </c>
      <c r="D87" s="2">
        <f>$K$20</f>
        <v>0.1532096510028427</v>
      </c>
      <c r="E87" s="11">
        <f>SUM(D87,E86)</f>
        <v>8.2205676479473997</v>
      </c>
      <c r="F87">
        <f>C87*AVERAGE($K$20,$W$20)</f>
        <v>8.2427353447042204</v>
      </c>
      <c r="G87" s="14">
        <f>ABS((F87-E87)/E87)</f>
        <v>2.6966138722008819E-3</v>
      </c>
    </row>
    <row r="88" spans="3:7" x14ac:dyDescent="0.25">
      <c r="C88">
        <v>48</v>
      </c>
      <c r="D88" s="2">
        <f>$W$20</f>
        <v>0.19754504451648583</v>
      </c>
      <c r="E88" s="11">
        <f>SUM(D88,E87)</f>
        <v>8.418112692463886</v>
      </c>
      <c r="F88">
        <f>C88*AVERAGE($K$20,$W$20)</f>
        <v>8.4181126924638843</v>
      </c>
      <c r="G88" s="14">
        <f>ABS((F88-E88)/E88)</f>
        <v>2.1101604412952221E-16</v>
      </c>
    </row>
    <row r="89" spans="3:7" x14ac:dyDescent="0.25">
      <c r="C89">
        <v>49</v>
      </c>
      <c r="D89" s="2">
        <f>$K$20</f>
        <v>0.1532096510028427</v>
      </c>
      <c r="E89" s="11">
        <f>SUM(D89,E88)</f>
        <v>8.5713223434667292</v>
      </c>
      <c r="F89">
        <f>C89*AVERAGE($K$20,$W$20)</f>
        <v>8.5934900402235481</v>
      </c>
      <c r="G89" s="14">
        <f>ABS((F89-E89)/E89)</f>
        <v>2.5862633405352811E-3</v>
      </c>
    </row>
    <row r="90" spans="3:7" x14ac:dyDescent="0.25">
      <c r="C90">
        <v>50</v>
      </c>
      <c r="D90" s="2">
        <f>$W$20</f>
        <v>0.19754504451648583</v>
      </c>
      <c r="E90" s="11">
        <f>SUM(D90,E89)</f>
        <v>8.7688673879832155</v>
      </c>
      <c r="F90">
        <f>C90*AVERAGE($K$20,$W$20)</f>
        <v>8.7688673879832137</v>
      </c>
      <c r="G90" s="14">
        <f>ABS((F90-E90)/E90)</f>
        <v>2.0257540236434131E-16</v>
      </c>
    </row>
  </sheetData>
  <pageMargins left="0.7" right="0.7" top="0.78740157499999996" bottom="0.78740157499999996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4.0999999999999996</v>
      </c>
      <c r="G10" s="3">
        <f>AVERAGE(F10)</f>
        <v>4.0999999999999996</v>
      </c>
      <c r="H10" s="3">
        <f>G10-$F$20</f>
        <v>-0.41499999999999915</v>
      </c>
      <c r="J10" s="2">
        <f>F10*$C$4/1000</f>
        <v>0.19409139401450656</v>
      </c>
      <c r="K10" s="2">
        <f>F10*$C$5/1000</f>
        <v>0.1917459002172329</v>
      </c>
      <c r="L10" s="2">
        <f>F10*$C$6/1000</f>
        <v>0.18944266705669061</v>
      </c>
      <c r="O10" s="4">
        <v>1</v>
      </c>
      <c r="P10" s="3"/>
      <c r="Q10" s="3"/>
      <c r="R10" s="3">
        <v>3.24</v>
      </c>
      <c r="S10" s="3">
        <f>AVERAGE(R10)</f>
        <v>3.24</v>
      </c>
      <c r="T10" s="3">
        <f>S10-$R$20</f>
        <v>-1.399999999999979E-2</v>
      </c>
      <c r="V10" s="2">
        <f>R10*$C$4/1000</f>
        <v>0.15337954063585399</v>
      </c>
      <c r="W10" s="2">
        <f>R10*$C$5/1000</f>
        <v>0.15152602846434993</v>
      </c>
      <c r="X10" s="2">
        <f>R10*$C$6/1000</f>
        <v>0.14970591250333601</v>
      </c>
      <c r="Z10" s="2">
        <f>AVERAGE(W10,K10)</f>
        <v>0.17163596434079142</v>
      </c>
    </row>
    <row r="11" spans="1:26" x14ac:dyDescent="0.25">
      <c r="C11">
        <v>2</v>
      </c>
      <c r="D11" s="3"/>
      <c r="E11" s="3"/>
      <c r="F11" s="3">
        <v>4.1100000000000003</v>
      </c>
      <c r="G11" s="3">
        <f>AVERAGE(F10:F11)</f>
        <v>4.1050000000000004</v>
      </c>
      <c r="H11" s="3">
        <f>G11-$F$20</f>
        <v>-0.40999999999999837</v>
      </c>
      <c r="I11" s="3">
        <f>STDEVA(F10:F11)</f>
        <v>7.0710678118659524E-3</v>
      </c>
      <c r="J11" s="2">
        <f>F11*$C$4/1000</f>
        <v>0.1945647876584444</v>
      </c>
      <c r="K11" s="2">
        <f>F11*$C$5/1000</f>
        <v>0.19221357314459203</v>
      </c>
      <c r="L11" s="2">
        <f>F11*$C$6/1000</f>
        <v>0.18990472234219477</v>
      </c>
      <c r="O11" s="4">
        <v>2</v>
      </c>
      <c r="P11" s="3"/>
      <c r="Q11" s="3"/>
      <c r="R11" s="3">
        <v>3.27</v>
      </c>
      <c r="S11" s="3">
        <f>AVERAGE(R10:R11)</f>
        <v>3.2549999999999999</v>
      </c>
      <c r="T11" s="3">
        <f>S11-$R$20</f>
        <v>9.9999999999988987E-4</v>
      </c>
      <c r="U11" s="3">
        <f>STDEVA(R10:R11)</f>
        <v>2.1213203435596288E-2</v>
      </c>
      <c r="V11" s="2">
        <f>R11*$C$4/1000</f>
        <v>0.15479972156766744</v>
      </c>
      <c r="W11" s="2">
        <f>R11*$C$5/1000</f>
        <v>0.15292904724642722</v>
      </c>
      <c r="X11" s="2">
        <f>R11*$C$6/1000</f>
        <v>0.15109207835984839</v>
      </c>
      <c r="Z11" s="2">
        <f>AVERAGE(W11,K11)</f>
        <v>0.17257131019550964</v>
      </c>
    </row>
    <row r="12" spans="1:26" x14ac:dyDescent="0.25">
      <c r="C12">
        <v>3</v>
      </c>
      <c r="D12" s="3"/>
      <c r="E12" s="3"/>
      <c r="F12" s="3">
        <v>4.2</v>
      </c>
      <c r="G12" s="3">
        <f>AVERAGE(F10:F12)</f>
        <v>4.1366666666666667</v>
      </c>
      <c r="H12" s="3">
        <f>G12-$F$20</f>
        <v>-0.37833333333333208</v>
      </c>
      <c r="I12" s="3">
        <f>STDEVA(F10:F12)</f>
        <v>5.5075705472861163E-2</v>
      </c>
      <c r="J12" s="2">
        <f>F12*$C$4/1000</f>
        <v>0.19882533045388479</v>
      </c>
      <c r="K12" s="2">
        <f>F12*$C$5/1000</f>
        <v>0.19642262949082395</v>
      </c>
      <c r="L12" s="2">
        <f>F12*$C$6/1000</f>
        <v>0.19406321991173187</v>
      </c>
      <c r="O12" s="4">
        <v>3</v>
      </c>
      <c r="P12" s="3"/>
      <c r="Q12" s="3"/>
      <c r="R12" s="3">
        <v>3.33</v>
      </c>
      <c r="S12" s="3">
        <f>AVERAGE(R10:R12)</f>
        <v>3.28</v>
      </c>
      <c r="T12" s="3">
        <f>S12-$R$20</f>
        <v>2.5999999999999801E-2</v>
      </c>
      <c r="U12" s="3">
        <f>STDEVA(R10:R12)</f>
        <v>4.5825756949558344E-2</v>
      </c>
      <c r="V12" s="2">
        <f>R12*$C$4/1000</f>
        <v>0.15764008343129435</v>
      </c>
      <c r="W12" s="2">
        <f>R12*$C$5/1000</f>
        <v>0.15573508481058188</v>
      </c>
      <c r="X12" s="2">
        <f>R12*$C$6/1000</f>
        <v>0.1538644100728731</v>
      </c>
      <c r="Z12" s="2">
        <f>AVERAGE(W12,K12)</f>
        <v>0.17607885715070293</v>
      </c>
    </row>
    <row r="13" spans="1:26" x14ac:dyDescent="0.25">
      <c r="C13">
        <v>4</v>
      </c>
      <c r="D13" s="3"/>
      <c r="E13" s="3"/>
      <c r="F13" s="3">
        <v>5.56</v>
      </c>
      <c r="G13" s="3">
        <f>AVERAGE(F10:F13)</f>
        <v>4.4924999999999997</v>
      </c>
      <c r="H13" s="3">
        <f>G13-$F$20</f>
        <v>-2.2499999999999076E-2</v>
      </c>
      <c r="I13" s="3">
        <f>STDEVA(F10:F13)</f>
        <v>0.7130860163168723</v>
      </c>
      <c r="J13" s="2">
        <f>F13*$C$4/1000</f>
        <v>0.26320686602942839</v>
      </c>
      <c r="K13" s="2">
        <f>F13*$C$5/1000</f>
        <v>0.26002614761166215</v>
      </c>
      <c r="L13" s="2">
        <f>F13*$C$6/1000</f>
        <v>0.25690273874029262</v>
      </c>
      <c r="O13" s="4">
        <v>4</v>
      </c>
      <c r="P13" s="3"/>
      <c r="Q13" s="3"/>
      <c r="R13" s="3">
        <v>3.44</v>
      </c>
      <c r="S13" s="3">
        <f>AVERAGE(R10:R13)</f>
        <v>3.32</v>
      </c>
      <c r="T13" s="3">
        <f>S13-$R$20</f>
        <v>6.5999999999999837E-2</v>
      </c>
      <c r="U13" s="3">
        <f>STDEVA(R10:R13)</f>
        <v>8.8317608663278382E-2</v>
      </c>
      <c r="V13" s="2">
        <f>R13*$C$4/1000</f>
        <v>0.16284741351461041</v>
      </c>
      <c r="W13" s="2">
        <f>R13*$C$5/1000</f>
        <v>0.16087948701153201</v>
      </c>
      <c r="X13" s="2">
        <f>R13*$C$6/1000</f>
        <v>0.15894701821341847</v>
      </c>
      <c r="Z13" s="2">
        <f>AVERAGE(W13,K13)</f>
        <v>0.2104528173115971</v>
      </c>
    </row>
    <row r="14" spans="1:26" x14ac:dyDescent="0.25">
      <c r="C14">
        <v>5</v>
      </c>
      <c r="D14" s="3"/>
      <c r="E14" s="3"/>
      <c r="F14" s="3">
        <v>4.29</v>
      </c>
      <c r="G14" s="3">
        <f>AVERAGE(F10:F14)</f>
        <v>4.452</v>
      </c>
      <c r="H14" s="3">
        <f>G14-$F$20</f>
        <v>-6.2999999999998835E-2</v>
      </c>
      <c r="I14" s="3">
        <f>STDEVA(F10:F14)</f>
        <v>0.62415542936034984</v>
      </c>
      <c r="J14" s="2">
        <f>F14*$C$4/1000</f>
        <v>0.20308587324932517</v>
      </c>
      <c r="K14" s="2">
        <f>F14*$C$5/1000</f>
        <v>0.2006316858370559</v>
      </c>
      <c r="L14" s="2">
        <f>F14*$C$6/1000</f>
        <v>0.19822171748126896</v>
      </c>
      <c r="O14" s="4">
        <v>5</v>
      </c>
      <c r="P14" s="3"/>
      <c r="Q14" s="3"/>
      <c r="R14" s="3">
        <v>3.23</v>
      </c>
      <c r="S14" s="3">
        <f>AVERAGE(R10:R14)</f>
        <v>3.3019999999999996</v>
      </c>
      <c r="T14" s="3">
        <f>S14-$R$20</f>
        <v>4.7999999999999599E-2</v>
      </c>
      <c r="U14" s="3">
        <f>STDEVA(R10:R14)</f>
        <v>8.6429161745327554E-2</v>
      </c>
      <c r="V14" s="2">
        <f>R14*$C$4/1000</f>
        <v>0.15290614699191615</v>
      </c>
      <c r="W14" s="2">
        <f>R14*$C$5/1000</f>
        <v>0.15105835553699079</v>
      </c>
      <c r="X14" s="2">
        <f>R14*$C$6/1000</f>
        <v>0.14924385721783187</v>
      </c>
      <c r="Z14" s="2">
        <f>AVERAGE(W14,K14)</f>
        <v>0.17584502068702335</v>
      </c>
    </row>
    <row r="15" spans="1:26" x14ac:dyDescent="0.25">
      <c r="C15">
        <v>6</v>
      </c>
      <c r="D15" s="3"/>
      <c r="E15" s="3"/>
      <c r="F15" s="3">
        <v>3.77</v>
      </c>
      <c r="G15" s="3">
        <f>AVERAGE(F10:F15)</f>
        <v>4.3383333333333329</v>
      </c>
      <c r="H15" s="3">
        <f>G15-$F$20</f>
        <v>-0.17666666666666586</v>
      </c>
      <c r="I15" s="3">
        <f>STDEVA(F10:F15)</f>
        <v>0.6238402573308901</v>
      </c>
      <c r="J15" s="2">
        <f>F15*$C$4/1000</f>
        <v>0.17846940376455847</v>
      </c>
      <c r="K15" s="2">
        <f>F15*$C$5/1000</f>
        <v>0.17631269361438245</v>
      </c>
      <c r="L15" s="2">
        <f>F15*$C$6/1000</f>
        <v>0.17419484263505455</v>
      </c>
      <c r="O15" s="4">
        <v>6</v>
      </c>
      <c r="P15" s="3"/>
      <c r="Q15" s="3"/>
      <c r="R15" s="3">
        <v>2.94</v>
      </c>
      <c r="S15" s="3">
        <f>AVERAGE(R10:R15)</f>
        <v>3.2416666666666667</v>
      </c>
      <c r="T15" s="3">
        <f>S15-$R$20</f>
        <v>-1.2333333333333307E-2</v>
      </c>
      <c r="U15" s="3">
        <f>STDEVA(R10:R15)</f>
        <v>0.16678329252855834</v>
      </c>
      <c r="V15" s="2">
        <f>R15*$C$4/1000</f>
        <v>0.13917773131771935</v>
      </c>
      <c r="W15" s="2">
        <f>R15*$C$5/1000</f>
        <v>0.13749584064357678</v>
      </c>
      <c r="X15" s="2">
        <f>R15*$C$6/1000</f>
        <v>0.13584425393821228</v>
      </c>
      <c r="Z15" s="2">
        <f>AVERAGE(W15,K15)</f>
        <v>0.15690426712897962</v>
      </c>
    </row>
    <row r="16" spans="1:26" x14ac:dyDescent="0.25">
      <c r="C16">
        <v>7</v>
      </c>
      <c r="D16" s="3"/>
      <c r="E16" s="3"/>
      <c r="F16" s="3">
        <v>4.22</v>
      </c>
      <c r="G16" s="3">
        <f>AVERAGE(F10:F16)</f>
        <v>4.3214285714285712</v>
      </c>
      <c r="H16" s="3">
        <f>G16-$F$20</f>
        <v>-0.19357142857142762</v>
      </c>
      <c r="I16" s="3">
        <f>STDEVA(F10:F16)</f>
        <v>0.57123925435345346</v>
      </c>
      <c r="J16" s="2">
        <f>F16*$C$4/1000</f>
        <v>0.1997721177417604</v>
      </c>
      <c r="K16" s="2">
        <f>F16*$C$5/1000</f>
        <v>0.19735797534554214</v>
      </c>
      <c r="L16" s="2">
        <f>F16*$C$6/1000</f>
        <v>0.19498733048274008</v>
      </c>
      <c r="O16" s="4">
        <v>7</v>
      </c>
      <c r="P16" s="3"/>
      <c r="Q16" s="3"/>
      <c r="R16" s="3">
        <v>2.86</v>
      </c>
      <c r="S16" s="3">
        <f>AVERAGE(R10:R16)</f>
        <v>3.1871428571428568</v>
      </c>
      <c r="T16" s="3">
        <f>S16-$R$20</f>
        <v>-6.685714285714317E-2</v>
      </c>
      <c r="U16" s="3">
        <f>STDEVA(R10:R16)</f>
        <v>0.20973906691524163</v>
      </c>
      <c r="V16" s="2">
        <f>R16*$C$4/1000</f>
        <v>0.13539058216621677</v>
      </c>
      <c r="W16" s="2">
        <f>R16*$C$5/1000</f>
        <v>0.13375445722470394</v>
      </c>
      <c r="X16" s="2">
        <f>R16*$C$6/1000</f>
        <v>0.1321478116541793</v>
      </c>
      <c r="Z16" s="2">
        <f>AVERAGE(W16,K16)</f>
        <v>0.16555621628512304</v>
      </c>
    </row>
    <row r="17" spans="3:26" x14ac:dyDescent="0.25">
      <c r="C17">
        <v>8</v>
      </c>
      <c r="D17" s="3"/>
      <c r="E17" s="3"/>
      <c r="F17" s="3">
        <v>5.34</v>
      </c>
      <c r="G17" s="3">
        <f>AVERAGE(F10:F17)</f>
        <v>4.4487499999999995</v>
      </c>
      <c r="H17" s="3">
        <f>G17-$F$20</f>
        <v>-6.6249999999999254E-2</v>
      </c>
      <c r="I17" s="3">
        <f>STDEVA(F10:F17)</f>
        <v>0.63983117192852801</v>
      </c>
      <c r="J17" s="2">
        <f>F17*$C$4/1000</f>
        <v>0.25279220586279633</v>
      </c>
      <c r="K17" s="2">
        <f>F17*$C$5/1000</f>
        <v>0.24973734320976188</v>
      </c>
      <c r="L17" s="2">
        <f>F17*$C$6/1000</f>
        <v>0.24673752245920191</v>
      </c>
      <c r="O17" s="4">
        <v>8</v>
      </c>
      <c r="P17" s="3"/>
      <c r="Q17" s="3"/>
      <c r="R17" s="3">
        <v>3.13</v>
      </c>
      <c r="S17" s="3">
        <f>AVERAGE(R10:R17)</f>
        <v>3.1799999999999997</v>
      </c>
      <c r="T17" s="3">
        <f>S17-$R$20</f>
        <v>-7.4000000000000288E-2</v>
      </c>
      <c r="U17" s="3">
        <f>STDEVA(R10:R17)</f>
        <v>0.19522880349550303</v>
      </c>
      <c r="V17" s="2">
        <f>R17*$C$4/1000</f>
        <v>0.14817221055253793</v>
      </c>
      <c r="W17" s="2">
        <f>R17*$C$5/1000</f>
        <v>0.14638162626339976</v>
      </c>
      <c r="X17" s="2">
        <f>R17*$C$6/1000</f>
        <v>0.14462330436279064</v>
      </c>
      <c r="Z17" s="2">
        <f>AVERAGE(W17,K17)</f>
        <v>0.1980594847365808</v>
      </c>
    </row>
    <row r="18" spans="3:26" x14ac:dyDescent="0.25">
      <c r="C18">
        <v>9</v>
      </c>
      <c r="D18" s="3"/>
      <c r="E18" s="3"/>
      <c r="F18" s="3">
        <v>5.44</v>
      </c>
      <c r="G18" s="3">
        <f>AVERAGE(F10:F18)</f>
        <v>4.5588888888888883</v>
      </c>
      <c r="H18" s="3">
        <f>G18-$F$20</f>
        <v>4.3888888888889532E-2</v>
      </c>
      <c r="I18" s="3">
        <f>STDEVA(F10:F18)</f>
        <v>0.6836564276821494</v>
      </c>
      <c r="J18" s="2">
        <f>F18*$C$4/1000</f>
        <v>0.25752614230217463</v>
      </c>
      <c r="K18" s="2">
        <f>F18*$C$5/1000</f>
        <v>0.25441407248335296</v>
      </c>
      <c r="L18" s="2">
        <f>F18*$C$6/1000</f>
        <v>0.2513580753142432</v>
      </c>
      <c r="O18" s="4">
        <v>9</v>
      </c>
      <c r="P18" s="3"/>
      <c r="Q18" s="3"/>
      <c r="R18" s="3">
        <v>3.67</v>
      </c>
      <c r="S18" s="3">
        <f>AVERAGE(R10:R18)</f>
        <v>3.2344444444444442</v>
      </c>
      <c r="T18" s="3">
        <f>S18-$R$20</f>
        <v>-1.955555555555577E-2</v>
      </c>
      <c r="U18" s="3">
        <f>STDEVA(R10:R18)</f>
        <v>0.24500566886865657</v>
      </c>
      <c r="V18" s="2">
        <f>R18*$C$4/1000</f>
        <v>0.17373546732518028</v>
      </c>
      <c r="W18" s="2">
        <f>R18*$C$5/1000</f>
        <v>0.17163596434079142</v>
      </c>
      <c r="X18" s="2">
        <f>R18*$C$6/1000</f>
        <v>0.16957428978001332</v>
      </c>
      <c r="Z18" s="2">
        <f>AVERAGE(W18,K18)</f>
        <v>0.21302501841207219</v>
      </c>
    </row>
    <row r="19" spans="3:26" x14ac:dyDescent="0.25">
      <c r="C19" s="5">
        <v>10</v>
      </c>
      <c r="D19" s="6"/>
      <c r="E19" s="6"/>
      <c r="F19" s="6">
        <v>4.12</v>
      </c>
      <c r="G19" s="6">
        <f>AVERAGE(F10:F19)</f>
        <v>4.5149999999999988</v>
      </c>
      <c r="H19" s="6">
        <f>G19-$F$20</f>
        <v>0</v>
      </c>
      <c r="I19" s="6">
        <f>STDEVA(F10:F19)</f>
        <v>0.65933046848047061</v>
      </c>
      <c r="J19" s="7">
        <f>F19*$C$4/1000</f>
        <v>0.19503818130238221</v>
      </c>
      <c r="K19" s="7">
        <f>F19*$C$5/1000</f>
        <v>0.19268124607195114</v>
      </c>
      <c r="L19" s="7">
        <f>F19*$C$6/1000</f>
        <v>0.19036677762769888</v>
      </c>
      <c r="O19" s="8">
        <v>10</v>
      </c>
      <c r="P19" s="6"/>
      <c r="Q19" s="6"/>
      <c r="R19" s="6">
        <v>3.43</v>
      </c>
      <c r="S19" s="6">
        <f>AVERAGE(R10:R19)</f>
        <v>3.254</v>
      </c>
      <c r="T19" s="6">
        <f>S19-$R$20</f>
        <v>0</v>
      </c>
      <c r="U19" s="6">
        <f>STDEVA(R10:R19)</f>
        <v>0.23912804566219795</v>
      </c>
      <c r="V19" s="7">
        <f>R19*$C$4/1000</f>
        <v>0.16237401987067257</v>
      </c>
      <c r="W19" s="7">
        <f>R19*$C$5/1000</f>
        <v>0.1604118140841729</v>
      </c>
      <c r="X19" s="7">
        <f>R19*$C$6/1000</f>
        <v>0.15848496292791436</v>
      </c>
      <c r="Z19" s="2">
        <f>AVERAGE(W19,K19)</f>
        <v>0.17654653007806204</v>
      </c>
    </row>
    <row r="20" spans="3:26" x14ac:dyDescent="0.25">
      <c r="F20" s="9">
        <f>AVERAGE(F10:F19)</f>
        <v>4.5149999999999988</v>
      </c>
      <c r="G20" s="9">
        <f>F20*46.7672</f>
        <v>211.15390799999994</v>
      </c>
      <c r="J20" s="2">
        <f>F20*$C$4/1000</f>
        <v>0.21373723023792607</v>
      </c>
      <c r="K20" s="2">
        <f>F20*$C$5/1000</f>
        <v>0.2111543267026357</v>
      </c>
      <c r="L20" s="2">
        <f>F20*$C$6/1000</f>
        <v>0.20861796140511168</v>
      </c>
      <c r="M20" s="2"/>
      <c r="N20" s="2"/>
      <c r="O20" s="2"/>
      <c r="P20" s="2"/>
      <c r="Q20" s="2"/>
      <c r="R20" s="15">
        <f>AVERAGE(R10:R19)</f>
        <v>3.254</v>
      </c>
      <c r="S20" s="15">
        <f>R20*46.7672</f>
        <v>152.1804688</v>
      </c>
      <c r="T20" s="2"/>
      <c r="U20" s="2"/>
      <c r="V20" s="2">
        <f>R20*$C$4/1000</f>
        <v>0.15404229173736692</v>
      </c>
      <c r="W20" s="2">
        <f>R20*$C$5/1000</f>
        <v>0.15218077056265267</v>
      </c>
      <c r="X20" s="2">
        <f>R20*$C$6/1000</f>
        <v>0.15035278990304179</v>
      </c>
    </row>
    <row r="21" spans="3:26" x14ac:dyDescent="0.25">
      <c r="F21" s="3">
        <f>STDEVA(F10:F19)</f>
        <v>0.65933046848047061</v>
      </c>
      <c r="J21" s="2">
        <f>STDEVA(J10:J19)</f>
        <v>3.1212285303319778E-2</v>
      </c>
      <c r="K21" s="2">
        <f>STDEVA(K10:K19)</f>
        <v>3.0835101029130941E-2</v>
      </c>
      <c r="L21" s="2">
        <f>STDEVA(L10:L19)</f>
        <v>3.0464712785530805E-2</v>
      </c>
      <c r="M21" s="2"/>
      <c r="N21" s="2"/>
      <c r="O21" s="2"/>
      <c r="P21" s="2"/>
      <c r="Q21" s="2"/>
      <c r="R21" s="2">
        <f>STDEVA(R10:R19)</f>
        <v>0.23912804566219795</v>
      </c>
      <c r="S21" s="2"/>
      <c r="T21" s="2"/>
      <c r="U21" s="2"/>
      <c r="V21" s="2">
        <f>STDEVA(V10:V19)</f>
        <v>1.1320169690375755E-2</v>
      </c>
      <c r="W21" s="2">
        <f>STDEVA(W10:W19)</f>
        <v>1.1183371312850177E-2</v>
      </c>
      <c r="X21" s="2">
        <f>STDEVA(X10:X19)</f>
        <v>1.1049037741049003E-2</v>
      </c>
      <c r="Z21" s="2">
        <f>STDEVA(Z10:Z19)</f>
        <v>1.893881284050411E-2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0.2111543267026357</v>
      </c>
      <c r="E41" s="11">
        <f>$K$20</f>
        <v>0.2111543267026357</v>
      </c>
      <c r="F41">
        <f>C41*AVERAGE($K$20,$W$20)</f>
        <v>0.18166754863264417</v>
      </c>
      <c r="G41" s="14">
        <f>ABS((F41-E41)/E41)</f>
        <v>0.13964562569213726</v>
      </c>
    </row>
    <row r="42" spans="3:7" x14ac:dyDescent="0.25">
      <c r="C42">
        <v>2</v>
      </c>
      <c r="D42" s="2">
        <f>$W$20</f>
        <v>0.15218077056265267</v>
      </c>
      <c r="E42" s="11">
        <f>SUM(D42,E41)</f>
        <v>0.36333509726528834</v>
      </c>
      <c r="F42">
        <f>C42*AVERAGE($K$20,$W$20)</f>
        <v>0.36333509726528834</v>
      </c>
      <c r="G42" s="14">
        <f>ABS((F42-E42)/E42)</f>
        <v>0</v>
      </c>
    </row>
    <row r="43" spans="3:7" x14ac:dyDescent="0.25">
      <c r="C43">
        <v>3</v>
      </c>
      <c r="D43" s="2">
        <f>$K$20</f>
        <v>0.2111543267026357</v>
      </c>
      <c r="E43" s="11">
        <f>SUM(D43,E42)</f>
        <v>0.57448942396792402</v>
      </c>
      <c r="F43">
        <f>C43*AVERAGE($K$20,$W$20)</f>
        <v>0.54500264589793246</v>
      </c>
      <c r="G43" s="14">
        <f>ABS((F43-E43)/E43)</f>
        <v>5.1326929338977562E-2</v>
      </c>
    </row>
    <row r="44" spans="3:7" x14ac:dyDescent="0.25">
      <c r="C44">
        <v>4</v>
      </c>
      <c r="D44" s="2">
        <f>$W$20</f>
        <v>0.15218077056265267</v>
      </c>
      <c r="E44" s="11">
        <f>SUM(D44,E43)</f>
        <v>0.72667019453057669</v>
      </c>
      <c r="F44">
        <f>C44*AVERAGE($K$20,$W$20)</f>
        <v>0.72667019453057669</v>
      </c>
      <c r="G44" s="14">
        <f>ABS((F44-E44)/E44)</f>
        <v>0</v>
      </c>
    </row>
    <row r="45" spans="3:7" x14ac:dyDescent="0.25">
      <c r="C45">
        <v>5</v>
      </c>
      <c r="D45" s="2">
        <f>$K$20</f>
        <v>0.2111543267026357</v>
      </c>
      <c r="E45" s="11">
        <f>SUM(D45,E44)</f>
        <v>0.93782452123321236</v>
      </c>
      <c r="F45">
        <f>C45*AVERAGE($K$20,$W$20)</f>
        <v>0.90833774316322091</v>
      </c>
      <c r="G45" s="14">
        <f>ABS((F45-E45)/E45)</f>
        <v>3.1441679549194537E-2</v>
      </c>
    </row>
    <row r="46" spans="3:7" x14ac:dyDescent="0.25">
      <c r="C46">
        <v>6</v>
      </c>
      <c r="D46" s="2">
        <f>$W$20</f>
        <v>0.15218077056265267</v>
      </c>
      <c r="E46" s="11">
        <f>SUM(D46,E45)</f>
        <v>1.0900052917958649</v>
      </c>
      <c r="F46">
        <f>C46*AVERAGE($K$20,$W$20)</f>
        <v>1.0900052917958649</v>
      </c>
      <c r="G46" s="14">
        <f>ABS((F46-E46)/E46)</f>
        <v>0</v>
      </c>
    </row>
    <row r="47" spans="3:7" x14ac:dyDescent="0.25">
      <c r="C47">
        <v>7</v>
      </c>
      <c r="D47" s="2">
        <f>$K$20</f>
        <v>0.2111543267026357</v>
      </c>
      <c r="E47" s="11">
        <f>SUM(D47,E46)</f>
        <v>1.3011596184985006</v>
      </c>
      <c r="F47">
        <f>C47*AVERAGE($K$20,$W$20)</f>
        <v>1.2716728404285091</v>
      </c>
      <c r="G47" s="14">
        <f>ABS((F47-E47)/E47)</f>
        <v>2.2661922219825967E-2</v>
      </c>
    </row>
    <row r="48" spans="3:7" x14ac:dyDescent="0.25">
      <c r="C48">
        <v>8</v>
      </c>
      <c r="D48" s="2">
        <f>$W$20</f>
        <v>0.15218077056265267</v>
      </c>
      <c r="E48" s="11">
        <f>SUM(D48,E47)</f>
        <v>1.4533403890611534</v>
      </c>
      <c r="F48">
        <f>C48*AVERAGE($K$20,$W$20)</f>
        <v>1.4533403890611534</v>
      </c>
      <c r="G48" s="14">
        <f>ABS((F48-E48)/E48)</f>
        <v>0</v>
      </c>
    </row>
    <row r="49" spans="3:7" x14ac:dyDescent="0.25">
      <c r="C49">
        <v>9</v>
      </c>
      <c r="D49" s="2">
        <f>$K$20</f>
        <v>0.2111543267026357</v>
      </c>
      <c r="E49" s="11">
        <f>SUM(D49,E48)</f>
        <v>1.664494715763789</v>
      </c>
      <c r="F49">
        <f>C49*AVERAGE($K$20,$W$20)</f>
        <v>1.6350079376937976</v>
      </c>
      <c r="G49" s="14">
        <f>ABS((F49-E49)/E49)</f>
        <v>1.7715152707145007E-2</v>
      </c>
    </row>
    <row r="50" spans="3:7" x14ac:dyDescent="0.25">
      <c r="C50">
        <v>10</v>
      </c>
      <c r="D50" s="2">
        <f>$W$20</f>
        <v>0.15218077056265267</v>
      </c>
      <c r="E50" s="11">
        <f>SUM(D50,E49)</f>
        <v>1.8166754863264418</v>
      </c>
      <c r="F50">
        <f>C50*AVERAGE($K$20,$W$20)</f>
        <v>1.8166754863264418</v>
      </c>
      <c r="G50" s="14">
        <f>ABS((F50-E50)/E50)</f>
        <v>0</v>
      </c>
    </row>
    <row r="51" spans="3:7" x14ac:dyDescent="0.25">
      <c r="C51">
        <v>11</v>
      </c>
      <c r="D51" s="2">
        <f>$K$20</f>
        <v>0.2111543267026357</v>
      </c>
      <c r="E51" s="11">
        <f>SUM(D51,E50)</f>
        <v>2.0278298130290775</v>
      </c>
      <c r="F51">
        <f>C51*AVERAGE($K$20,$W$20)</f>
        <v>1.9983430349590858</v>
      </c>
      <c r="G51" s="14">
        <f>ABS((F51-E51)/E51)</f>
        <v>1.4541051660516667E-2</v>
      </c>
    </row>
    <row r="52" spans="3:7" x14ac:dyDescent="0.25">
      <c r="C52">
        <v>12</v>
      </c>
      <c r="D52" s="2">
        <f>$W$20</f>
        <v>0.15218077056265267</v>
      </c>
      <c r="E52" s="11">
        <f>SUM(D52,E51)</f>
        <v>2.1800105835917303</v>
      </c>
      <c r="F52">
        <f>C52*AVERAGE($K$20,$W$20)</f>
        <v>2.1800105835917298</v>
      </c>
      <c r="G52" s="14">
        <f>ABS((F52-E52)/E52)</f>
        <v>2.037096577386301E-16</v>
      </c>
    </row>
    <row r="53" spans="3:7" x14ac:dyDescent="0.25">
      <c r="C53">
        <v>13</v>
      </c>
      <c r="D53" s="2">
        <f>$K$20</f>
        <v>0.2111543267026357</v>
      </c>
      <c r="E53" s="11">
        <f>SUM(D53,E52)</f>
        <v>2.391164910294366</v>
      </c>
      <c r="F53">
        <f>C53*AVERAGE($K$20,$W$20)</f>
        <v>2.3616781322243741</v>
      </c>
      <c r="G53" s="14">
        <f>ABS((F53-E53)/E53)</f>
        <v>1.2331553521485017E-2</v>
      </c>
    </row>
    <row r="54" spans="3:7" x14ac:dyDescent="0.25">
      <c r="C54">
        <v>14</v>
      </c>
      <c r="D54" s="2">
        <f>$W$20</f>
        <v>0.15218077056265267</v>
      </c>
      <c r="E54" s="11">
        <f>SUM(D54,E53)</f>
        <v>2.5433456808570187</v>
      </c>
      <c r="F54">
        <f>C54*AVERAGE($K$20,$W$20)</f>
        <v>2.5433456808570183</v>
      </c>
      <c r="G54" s="14">
        <f>ABS((F54-E54)/E54)</f>
        <v>1.7460827806168292E-16</v>
      </c>
    </row>
    <row r="55" spans="3:7" x14ac:dyDescent="0.25">
      <c r="C55">
        <v>15</v>
      </c>
      <c r="D55" s="2">
        <f>$K$20</f>
        <v>0.2111543267026357</v>
      </c>
      <c r="E55" s="11">
        <f>SUM(D55,E54)</f>
        <v>2.7545000075596544</v>
      </c>
      <c r="F55">
        <f>C55*AVERAGE($K$20,$W$20)</f>
        <v>2.7250132294896625</v>
      </c>
      <c r="G55" s="14">
        <f>ABS((F55-E55)/E55)</f>
        <v>1.070494753641902E-2</v>
      </c>
    </row>
    <row r="56" spans="3:7" x14ac:dyDescent="0.25">
      <c r="C56">
        <v>16</v>
      </c>
      <c r="D56" s="2">
        <f>$W$20</f>
        <v>0.15218077056265267</v>
      </c>
      <c r="E56" s="11">
        <f>SUM(D56,E55)</f>
        <v>2.9066807781223072</v>
      </c>
      <c r="F56">
        <f>C56*AVERAGE($K$20,$W$20)</f>
        <v>2.9066807781223067</v>
      </c>
      <c r="G56" s="14">
        <f>ABS((F56-E56)/E56)</f>
        <v>1.5278224330397255E-16</v>
      </c>
    </row>
    <row r="57" spans="3:7" x14ac:dyDescent="0.25">
      <c r="C57">
        <v>17</v>
      </c>
      <c r="D57" s="2">
        <f>$K$20</f>
        <v>0.2111543267026357</v>
      </c>
      <c r="E57" s="11">
        <f>SUM(D57,E56)</f>
        <v>3.1178351048249429</v>
      </c>
      <c r="F57">
        <f>C57*AVERAGE($K$20,$W$20)</f>
        <v>3.088348326754951</v>
      </c>
      <c r="G57" s="14">
        <f>ABS((F57-E57)/E57)</f>
        <v>9.4574527127365467E-3</v>
      </c>
    </row>
    <row r="58" spans="3:7" x14ac:dyDescent="0.25">
      <c r="C58">
        <v>18</v>
      </c>
      <c r="D58" s="2">
        <f>$W$20</f>
        <v>0.15218077056265267</v>
      </c>
      <c r="E58" s="11">
        <f>SUM(D58,E57)</f>
        <v>3.2700158753875956</v>
      </c>
      <c r="F58">
        <f>C58*AVERAGE($K$20,$W$20)</f>
        <v>3.2700158753875952</v>
      </c>
      <c r="G58" s="14">
        <f>ABS((F58-E58)/E58)</f>
        <v>1.3580643849242006E-16</v>
      </c>
    </row>
    <row r="59" spans="3:7" x14ac:dyDescent="0.25">
      <c r="C59">
        <v>19</v>
      </c>
      <c r="D59" s="2">
        <f>$K$20</f>
        <v>0.2111543267026357</v>
      </c>
      <c r="E59" s="11">
        <f>SUM(D59,E58)</f>
        <v>3.4811702020902313</v>
      </c>
      <c r="F59">
        <f>C59*AVERAGE($K$20,$W$20)</f>
        <v>3.4516834240202394</v>
      </c>
      <c r="G59" s="14">
        <f>ABS((F59-E59)/E59)</f>
        <v>8.4703638024612744E-3</v>
      </c>
    </row>
    <row r="60" spans="3:7" x14ac:dyDescent="0.25">
      <c r="C60">
        <v>20</v>
      </c>
      <c r="D60" s="2">
        <f>$W$20</f>
        <v>0.15218077056265267</v>
      </c>
      <c r="E60" s="11">
        <f>SUM(D60,E59)</f>
        <v>3.6333509726528841</v>
      </c>
      <c r="F60">
        <f>C60*AVERAGE($K$20,$W$20)</f>
        <v>3.6333509726528836</v>
      </c>
      <c r="G60" s="14">
        <f>ABS((F60-E60)/E60)</f>
        <v>1.2222579464317806E-16</v>
      </c>
    </row>
    <row r="61" spans="3:7" x14ac:dyDescent="0.25">
      <c r="C61">
        <v>21</v>
      </c>
      <c r="D61" s="2">
        <f>$K$20</f>
        <v>0.2111543267026357</v>
      </c>
      <c r="E61" s="11">
        <f>SUM(D61,E60)</f>
        <v>3.8445052993555198</v>
      </c>
      <c r="F61">
        <f>C61*AVERAGE($K$20,$W$20)</f>
        <v>3.8150185212855274</v>
      </c>
      <c r="G61" s="14">
        <f>ABS((F61-E61)/E61)</f>
        <v>7.6698497658295346E-3</v>
      </c>
    </row>
    <row r="62" spans="3:7" x14ac:dyDescent="0.25">
      <c r="C62">
        <v>22</v>
      </c>
      <c r="D62" s="2">
        <f>$W$20</f>
        <v>0.15218077056265267</v>
      </c>
      <c r="E62" s="11">
        <f>SUM(D62,E61)</f>
        <v>3.9966860699181725</v>
      </c>
      <c r="F62">
        <f>C62*AVERAGE($K$20,$W$20)</f>
        <v>3.9966860699181717</v>
      </c>
      <c r="G62" s="14">
        <f>ABS((F62-E62)/E62)</f>
        <v>2.22228717533051E-16</v>
      </c>
    </row>
    <row r="63" spans="3:7" x14ac:dyDescent="0.25">
      <c r="C63">
        <v>23</v>
      </c>
      <c r="D63" s="2">
        <f>$K$20</f>
        <v>0.2111543267026357</v>
      </c>
      <c r="E63" s="11">
        <f>SUM(D63,E62)</f>
        <v>4.2078403966208082</v>
      </c>
      <c r="F63">
        <f>C63*AVERAGE($K$20,$W$20)</f>
        <v>4.1783536185508163</v>
      </c>
      <c r="G63" s="14">
        <f>ABS((F63-E63)/E63)</f>
        <v>7.0075799675462618E-3</v>
      </c>
    </row>
    <row r="64" spans="3:7" x14ac:dyDescent="0.25">
      <c r="C64">
        <v>24</v>
      </c>
      <c r="D64" s="2">
        <f>$W$20</f>
        <v>0.15218077056265267</v>
      </c>
      <c r="E64" s="11">
        <f>SUM(D64,E63)</f>
        <v>4.3600211671834606</v>
      </c>
      <c r="F64">
        <f>C64*AVERAGE($K$20,$W$20)</f>
        <v>4.3600211671834597</v>
      </c>
      <c r="G64" s="14">
        <f>ABS((F64-E64)/E64)</f>
        <v>2.037096577386301E-16</v>
      </c>
    </row>
    <row r="65" spans="3:7" x14ac:dyDescent="0.25">
      <c r="C65">
        <v>25</v>
      </c>
      <c r="D65" s="2">
        <f>$K$20</f>
        <v>0.2111543267026357</v>
      </c>
      <c r="E65" s="11">
        <f>SUM(D65,E64)</f>
        <v>4.5711754938860967</v>
      </c>
      <c r="F65">
        <f>C65*AVERAGE($K$20,$W$20)</f>
        <v>4.5416887158161039</v>
      </c>
      <c r="G65" s="14">
        <f>ABS((F65-E65)/E65)</f>
        <v>6.4505898120584219E-3</v>
      </c>
    </row>
    <row r="66" spans="3:7" x14ac:dyDescent="0.25">
      <c r="C66">
        <v>26</v>
      </c>
      <c r="D66" s="2">
        <f>$W$20</f>
        <v>0.15218077056265267</v>
      </c>
      <c r="E66" s="11">
        <f>SUM(D66,E65)</f>
        <v>4.723356264448749</v>
      </c>
      <c r="F66">
        <f>C66*AVERAGE($K$20,$W$20)</f>
        <v>4.7233562644487481</v>
      </c>
      <c r="G66" s="14">
        <f>ABS((F66-E66)/E66)</f>
        <v>1.8803968406642777E-16</v>
      </c>
    </row>
    <row r="67" spans="3:7" x14ac:dyDescent="0.25">
      <c r="C67">
        <v>27</v>
      </c>
      <c r="D67" s="2">
        <f>$K$20</f>
        <v>0.2111543267026357</v>
      </c>
      <c r="E67" s="11">
        <f>SUM(D67,E66)</f>
        <v>4.9345105911513851</v>
      </c>
      <c r="F67">
        <f>C67*AVERAGE($K$20,$W$20)</f>
        <v>4.9050238130813923</v>
      </c>
      <c r="G67" s="14">
        <f>ABS((F67-E67)/E67)</f>
        <v>5.9756236257489798E-3</v>
      </c>
    </row>
    <row r="68" spans="3:7" x14ac:dyDescent="0.25">
      <c r="C68">
        <v>28</v>
      </c>
      <c r="D68" s="2">
        <f>$W$20</f>
        <v>0.15218077056265267</v>
      </c>
      <c r="E68" s="11">
        <f>SUM(D68,E67)</f>
        <v>5.0866913617140375</v>
      </c>
      <c r="F68">
        <f>C68*AVERAGE($K$20,$W$20)</f>
        <v>5.0866913617140366</v>
      </c>
      <c r="G68" s="14">
        <f>ABS((F68-E68)/E68)</f>
        <v>1.7460827806168292E-16</v>
      </c>
    </row>
    <row r="69" spans="3:7" x14ac:dyDescent="0.25">
      <c r="C69">
        <v>29</v>
      </c>
      <c r="D69" s="2">
        <f>$K$20</f>
        <v>0.2111543267026357</v>
      </c>
      <c r="E69" s="11">
        <f>SUM(D69,E68)</f>
        <v>5.2978456884166736</v>
      </c>
      <c r="F69">
        <f>C69*AVERAGE($K$20,$W$20)</f>
        <v>5.2683589103466808</v>
      </c>
      <c r="G69" s="14">
        <f>ABS((F69-E69)/E69)</f>
        <v>5.5658053866052236E-3</v>
      </c>
    </row>
    <row r="70" spans="3:7" x14ac:dyDescent="0.25">
      <c r="C70">
        <v>30</v>
      </c>
      <c r="D70" s="2">
        <f>$W$20</f>
        <v>0.15218077056265267</v>
      </c>
      <c r="E70" s="11">
        <f>SUM(D70,E69)</f>
        <v>5.4500264589793259</v>
      </c>
      <c r="F70">
        <f>C70*AVERAGE($K$20,$W$20)</f>
        <v>5.450026458979325</v>
      </c>
      <c r="G70" s="14">
        <f>ABS((F70-E70)/E70)</f>
        <v>1.6296772619090407E-16</v>
      </c>
    </row>
    <row r="71" spans="3:7" x14ac:dyDescent="0.25">
      <c r="C71">
        <v>31</v>
      </c>
      <c r="D71" s="2">
        <f>$K$20</f>
        <v>0.2111543267026357</v>
      </c>
      <c r="E71" s="11">
        <f>SUM(D71,E70)</f>
        <v>5.661180785681962</v>
      </c>
      <c r="F71">
        <f>C71*AVERAGE($K$20,$W$20)</f>
        <v>5.6316940076119693</v>
      </c>
      <c r="G71" s="14">
        <f>ABS((F71-E71)/E71)</f>
        <v>5.2085914911195897E-3</v>
      </c>
    </row>
    <row r="72" spans="3:7" x14ac:dyDescent="0.25">
      <c r="C72">
        <v>32</v>
      </c>
      <c r="D72" s="2">
        <f>$W$20</f>
        <v>0.15218077056265267</v>
      </c>
      <c r="E72" s="11">
        <f>SUM(D72,E71)</f>
        <v>5.8133615562446144</v>
      </c>
      <c r="F72">
        <f>C72*AVERAGE($K$20,$W$20)</f>
        <v>5.8133615562446135</v>
      </c>
      <c r="G72" s="14">
        <f>ABS((F72-E72)/E72)</f>
        <v>1.5278224330397255E-16</v>
      </c>
    </row>
    <row r="73" spans="3:7" x14ac:dyDescent="0.25">
      <c r="C73">
        <v>33</v>
      </c>
      <c r="D73" s="2">
        <f>$K$20</f>
        <v>0.2111543267026357</v>
      </c>
      <c r="E73" s="11">
        <f>SUM(D73,E72)</f>
        <v>6.0245158829472505</v>
      </c>
      <c r="F73">
        <f>C73*AVERAGE($K$20,$W$20)</f>
        <v>5.9950291048772577</v>
      </c>
      <c r="G73" s="14">
        <f>ABS((F73-E73)/E73)</f>
        <v>4.8944643259148596E-3</v>
      </c>
    </row>
    <row r="74" spans="3:7" x14ac:dyDescent="0.25">
      <c r="C74">
        <v>34</v>
      </c>
      <c r="D74" s="2">
        <f>$W$20</f>
        <v>0.15218077056265267</v>
      </c>
      <c r="E74" s="11">
        <f>SUM(D74,E73)</f>
        <v>6.1766966535099028</v>
      </c>
      <c r="F74">
        <f>C74*AVERAGE($K$20,$W$20)</f>
        <v>6.1766966535099019</v>
      </c>
      <c r="G74" s="14">
        <f>ABS((F74-E74)/E74)</f>
        <v>1.4379505252138594E-16</v>
      </c>
    </row>
    <row r="75" spans="3:7" x14ac:dyDescent="0.25">
      <c r="C75">
        <v>35</v>
      </c>
      <c r="D75" s="2">
        <f>$K$20</f>
        <v>0.2111543267026357</v>
      </c>
      <c r="E75" s="11">
        <f>SUM(D75,E74)</f>
        <v>6.3878509802125389</v>
      </c>
      <c r="F75">
        <f>C75*AVERAGE($K$20,$W$20)</f>
        <v>6.3583642021425462</v>
      </c>
      <c r="G75" s="14">
        <f>ABS((F75-E75)/E75)</f>
        <v>4.6160716900461706E-3</v>
      </c>
    </row>
    <row r="76" spans="3:7" x14ac:dyDescent="0.25">
      <c r="C76">
        <v>36</v>
      </c>
      <c r="D76" s="2">
        <f>$W$20</f>
        <v>0.15218077056265267</v>
      </c>
      <c r="E76" s="11">
        <f>SUM(D76,E75)</f>
        <v>6.5400317507751913</v>
      </c>
      <c r="F76">
        <f>C76*AVERAGE($K$20,$W$20)</f>
        <v>6.5400317507751904</v>
      </c>
      <c r="G76" s="14">
        <f>ABS((F76-E76)/E76)</f>
        <v>1.3580643849242006E-16</v>
      </c>
    </row>
    <row r="77" spans="3:7" x14ac:dyDescent="0.25">
      <c r="C77">
        <v>37</v>
      </c>
      <c r="D77" s="2">
        <f>$K$20</f>
        <v>0.2111543267026357</v>
      </c>
      <c r="E77" s="11">
        <f>SUM(D77,E76)</f>
        <v>6.7511860774778274</v>
      </c>
      <c r="F77">
        <f>C77*AVERAGE($K$20,$W$20)</f>
        <v>6.7216992994078346</v>
      </c>
      <c r="G77" s="14">
        <f>ABS((F77-E77)/E77)</f>
        <v>4.3676441045465498E-3</v>
      </c>
    </row>
    <row r="78" spans="3:7" x14ac:dyDescent="0.25">
      <c r="C78">
        <v>38</v>
      </c>
      <c r="D78" s="2">
        <f>$W$20</f>
        <v>0.15218077056265267</v>
      </c>
      <c r="E78" s="11">
        <f>SUM(D78,E77)</f>
        <v>6.9033668480404797</v>
      </c>
      <c r="F78">
        <f>C78*AVERAGE($K$20,$W$20)</f>
        <v>6.9033668480404788</v>
      </c>
      <c r="G78" s="14">
        <f>ABS((F78-E78)/E78)</f>
        <v>1.2865873120334532E-16</v>
      </c>
    </row>
    <row r="79" spans="3:7" x14ac:dyDescent="0.25">
      <c r="C79">
        <v>39</v>
      </c>
      <c r="D79" s="2">
        <f>$K$20</f>
        <v>0.2111543267026357</v>
      </c>
      <c r="E79" s="11">
        <f>SUM(D79,E78)</f>
        <v>7.1145211747431158</v>
      </c>
      <c r="F79">
        <f>C79*AVERAGE($K$20,$W$20)</f>
        <v>7.0850343966731231</v>
      </c>
      <c r="G79" s="14">
        <f>ABS((F79-E79)/E79)</f>
        <v>4.1445906682620083E-3</v>
      </c>
    </row>
    <row r="80" spans="3:7" x14ac:dyDescent="0.25">
      <c r="C80">
        <v>40</v>
      </c>
      <c r="D80" s="2">
        <f>$W$20</f>
        <v>0.15218077056265267</v>
      </c>
      <c r="E80" s="11">
        <f>SUM(D80,E79)</f>
        <v>7.2667019453057682</v>
      </c>
      <c r="F80">
        <f>C80*AVERAGE($K$20,$W$20)</f>
        <v>7.2667019453057673</v>
      </c>
      <c r="G80" s="14">
        <f>ABS((F80-E80)/E80)</f>
        <v>1.2222579464317806E-16</v>
      </c>
    </row>
    <row r="81" spans="3:7" x14ac:dyDescent="0.25">
      <c r="C81">
        <v>41</v>
      </c>
      <c r="D81" s="2">
        <f>$K$20</f>
        <v>0.2111543267026357</v>
      </c>
      <c r="E81" s="11">
        <f>SUM(D81,E80)</f>
        <v>7.4778562720084043</v>
      </c>
      <c r="F81">
        <f>C81*AVERAGE($K$20,$W$20)</f>
        <v>7.4483694939384106</v>
      </c>
      <c r="G81" s="14">
        <f>ABS((F81-E81)/E81)</f>
        <v>3.943212733356548E-3</v>
      </c>
    </row>
    <row r="82" spans="3:7" x14ac:dyDescent="0.25">
      <c r="C82">
        <v>42</v>
      </c>
      <c r="D82" s="2">
        <f>$W$20</f>
        <v>0.15218077056265267</v>
      </c>
      <c r="E82" s="11">
        <f>SUM(D82,E81)</f>
        <v>7.6300370425710566</v>
      </c>
      <c r="F82">
        <f>C82*AVERAGE($K$20,$W$20)</f>
        <v>7.6300370425710549</v>
      </c>
      <c r="G82" s="14">
        <f>ABS((F82-E82)/E82)</f>
        <v>2.3281103741557723E-16</v>
      </c>
    </row>
    <row r="83" spans="3:7" x14ac:dyDescent="0.25">
      <c r="C83">
        <v>43</v>
      </c>
      <c r="D83" s="2">
        <f>$K$20</f>
        <v>0.2111543267026357</v>
      </c>
      <c r="E83" s="11">
        <f>SUM(D83,E82)</f>
        <v>7.8411913692736928</v>
      </c>
      <c r="F83">
        <f>C83*AVERAGE($K$20,$W$20)</f>
        <v>7.8117045912036991</v>
      </c>
      <c r="G83" s="14">
        <f>ABS((F83-E83)/E83)</f>
        <v>3.7604971848461525E-3</v>
      </c>
    </row>
    <row r="84" spans="3:7" x14ac:dyDescent="0.25">
      <c r="C84">
        <v>44</v>
      </c>
      <c r="D84" s="2">
        <f>$W$20</f>
        <v>0.15218077056265267</v>
      </c>
      <c r="E84" s="11">
        <f>SUM(D84,E83)</f>
        <v>7.9933721398363451</v>
      </c>
      <c r="F84">
        <f>C84*AVERAGE($K$20,$W$20)</f>
        <v>7.9933721398363433</v>
      </c>
      <c r="G84" s="14">
        <f>ABS((F84-E84)/E84)</f>
        <v>2.22228717533051E-16</v>
      </c>
    </row>
    <row r="85" spans="3:7" x14ac:dyDescent="0.25">
      <c r="C85">
        <v>45</v>
      </c>
      <c r="D85" s="2">
        <f>$K$20</f>
        <v>0.2111543267026357</v>
      </c>
      <c r="E85" s="11">
        <f>SUM(D85,E84)</f>
        <v>8.2045264665389812</v>
      </c>
      <c r="F85">
        <f>C85*AVERAGE($K$20,$W$20)</f>
        <v>8.1750396884689884</v>
      </c>
      <c r="G85" s="14">
        <f>ABS((F85-E85)/E85)</f>
        <v>3.5939646474724045E-3</v>
      </c>
    </row>
    <row r="86" spans="3:7" x14ac:dyDescent="0.25">
      <c r="C86">
        <v>46</v>
      </c>
      <c r="D86" s="2">
        <f>$W$20</f>
        <v>0.15218077056265267</v>
      </c>
      <c r="E86" s="11">
        <f>SUM(D86,E85)</f>
        <v>8.3567072371016344</v>
      </c>
      <c r="F86">
        <f>C86*AVERAGE($K$20,$W$20)</f>
        <v>8.3567072371016327</v>
      </c>
      <c r="G86" s="14">
        <f>ABS((F86-E86)/E86)</f>
        <v>2.1256659937944005E-16</v>
      </c>
    </row>
    <row r="87" spans="3:7" x14ac:dyDescent="0.25">
      <c r="C87">
        <v>47</v>
      </c>
      <c r="D87" s="2">
        <f>$K$20</f>
        <v>0.2111543267026357</v>
      </c>
      <c r="E87" s="11">
        <f>SUM(D87,E86)</f>
        <v>8.5678615638042697</v>
      </c>
      <c r="F87">
        <f>C87*AVERAGE($K$20,$W$20)</f>
        <v>8.5383747857342769</v>
      </c>
      <c r="G87" s="14">
        <f>ABS((F87-E87)/E87)</f>
        <v>3.4415563148875354E-3</v>
      </c>
    </row>
    <row r="88" spans="3:7" x14ac:dyDescent="0.25">
      <c r="C88">
        <v>48</v>
      </c>
      <c r="D88" s="2">
        <f>$W$20</f>
        <v>0.15218077056265267</v>
      </c>
      <c r="E88" s="11">
        <f>SUM(D88,E87)</f>
        <v>8.7200423343669229</v>
      </c>
      <c r="F88">
        <f>C88*AVERAGE($K$20,$W$20)</f>
        <v>8.7200423343669193</v>
      </c>
      <c r="G88" s="14">
        <f>ABS((F88-E88)/E88)</f>
        <v>4.0741931547726011E-16</v>
      </c>
    </row>
    <row r="89" spans="3:7" x14ac:dyDescent="0.25">
      <c r="C89">
        <v>49</v>
      </c>
      <c r="D89" s="2">
        <f>$K$20</f>
        <v>0.2111543267026357</v>
      </c>
      <c r="E89" s="11">
        <f>SUM(D89,E88)</f>
        <v>8.9311966610695581</v>
      </c>
      <c r="F89">
        <f>C89*AVERAGE($K$20,$W$20)</f>
        <v>8.9017098829995636</v>
      </c>
      <c r="G89" s="14">
        <f>ABS((F89-E89)/E89)</f>
        <v>3.3015484026373862E-3</v>
      </c>
    </row>
    <row r="90" spans="3:7" x14ac:dyDescent="0.25">
      <c r="C90">
        <v>50</v>
      </c>
      <c r="D90" s="2">
        <f>$W$20</f>
        <v>0.15218077056265267</v>
      </c>
      <c r="E90" s="11">
        <f>SUM(D90,E89)</f>
        <v>9.0833774316322113</v>
      </c>
      <c r="F90">
        <f>C90*AVERAGE($K$20,$W$20)</f>
        <v>9.0833774316322078</v>
      </c>
      <c r="G90" s="14">
        <f>ABS((F90-E90)/E90)</f>
        <v>3.9112254285816969E-16</v>
      </c>
    </row>
  </sheetData>
  <pageMargins left="0.7" right="0.7" top="0.78740157499999996" bottom="0.78740157499999996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4.17</v>
      </c>
      <c r="G10" s="3">
        <f>AVERAGE(F10)</f>
        <v>4.17</v>
      </c>
      <c r="H10" s="3">
        <f>G10-$F$20</f>
        <v>3.2000000000000028E-2</v>
      </c>
      <c r="J10" s="2">
        <f>F10*$C$4/1000</f>
        <v>0.19740514952207133</v>
      </c>
      <c r="K10" s="2">
        <f>F10*$C$5/1000</f>
        <v>0.19501961070874665</v>
      </c>
      <c r="L10" s="2">
        <f>F10*$C$6/1000</f>
        <v>0.19267705405521948</v>
      </c>
      <c r="O10" s="4">
        <v>1</v>
      </c>
      <c r="P10" s="3"/>
      <c r="Q10" s="3"/>
      <c r="R10" s="3">
        <v>3.15</v>
      </c>
      <c r="S10" s="3">
        <f>AVERAGE(R10)</f>
        <v>3.15</v>
      </c>
      <c r="T10" s="3">
        <f>S10-$R$20</f>
        <v>-5.4999999999999716E-2</v>
      </c>
      <c r="V10" s="2">
        <f>R10*$C$4/1000</f>
        <v>0.14911899784041358</v>
      </c>
      <c r="W10" s="2">
        <f>R10*$C$5/1000</f>
        <v>0.14731697211811798</v>
      </c>
      <c r="X10" s="2">
        <f>R10*$C$6/1000</f>
        <v>0.14554741493379889</v>
      </c>
      <c r="Z10" s="2">
        <f>AVERAGE(W10,K10)</f>
        <v>0.17116829141343232</v>
      </c>
    </row>
    <row r="11" spans="1:26" x14ac:dyDescent="0.25">
      <c r="C11">
        <v>2</v>
      </c>
      <c r="D11" s="3"/>
      <c r="E11" s="3"/>
      <c r="F11" s="3">
        <v>4.08</v>
      </c>
      <c r="G11" s="3">
        <f>AVERAGE(F10:F11)</f>
        <v>4.125</v>
      </c>
      <c r="H11" s="3">
        <f>G11-$F$20</f>
        <v>-1.2999999999999901E-2</v>
      </c>
      <c r="I11" s="3">
        <f>STDEVA(F10:F11)</f>
        <v>6.3639610306789177E-2</v>
      </c>
      <c r="J11" s="2">
        <f>F11*$C$4/1000</f>
        <v>0.19314460672663095</v>
      </c>
      <c r="K11" s="2">
        <f>F11*$C$5/1000</f>
        <v>0.19081055436251471</v>
      </c>
      <c r="L11" s="2">
        <f>F11*$C$6/1000</f>
        <v>0.18851855648568239</v>
      </c>
      <c r="O11" s="4">
        <v>2</v>
      </c>
      <c r="P11" s="3"/>
      <c r="Q11" s="3"/>
      <c r="R11" s="3">
        <v>3.28</v>
      </c>
      <c r="S11" s="3">
        <f>AVERAGE(R10:R11)</f>
        <v>3.2149999999999999</v>
      </c>
      <c r="T11" s="3">
        <f>S11-$R$20</f>
        <v>1.0000000000000231E-2</v>
      </c>
      <c r="U11" s="3">
        <f>STDEVA(R10:R11)</f>
        <v>9.1923881554251102E-2</v>
      </c>
      <c r="V11" s="2">
        <f>R11*$C$4/1000</f>
        <v>0.15527311521160525</v>
      </c>
      <c r="W11" s="2">
        <f>R11*$C$5/1000</f>
        <v>0.15339672017378633</v>
      </c>
      <c r="X11" s="2">
        <f>R11*$C$6/1000</f>
        <v>0.1515541336453525</v>
      </c>
      <c r="Z11" s="2">
        <f>AVERAGE(W11,K11)</f>
        <v>0.17210363726815053</v>
      </c>
    </row>
    <row r="12" spans="1:26" x14ac:dyDescent="0.25">
      <c r="C12">
        <v>3</v>
      </c>
      <c r="D12" s="3"/>
      <c r="E12" s="3"/>
      <c r="F12" s="3">
        <v>4.25</v>
      </c>
      <c r="G12" s="3">
        <f>AVERAGE(F10:F12)</f>
        <v>4.166666666666667</v>
      </c>
      <c r="H12" s="3">
        <f>G12-$F$20</f>
        <v>2.8666666666667062E-2</v>
      </c>
      <c r="I12" s="3">
        <f>STDEVA(F10:F12)</f>
        <v>8.504900548115378E-2</v>
      </c>
      <c r="J12" s="2">
        <f>F12*$C$4/1000</f>
        <v>0.20119229867357388</v>
      </c>
      <c r="K12" s="2">
        <f>F12*$C$5/1000</f>
        <v>0.19876099412761949</v>
      </c>
      <c r="L12" s="2">
        <f>F12*$C$6/1000</f>
        <v>0.1963734963392525</v>
      </c>
      <c r="O12" s="4">
        <v>3</v>
      </c>
      <c r="P12" s="3"/>
      <c r="Q12" s="3"/>
      <c r="R12" s="3">
        <v>3.37</v>
      </c>
      <c r="S12" s="3">
        <f>AVERAGE(R10:R12)</f>
        <v>3.2666666666666671</v>
      </c>
      <c r="T12" s="3">
        <f>S12-$R$20</f>
        <v>6.1666666666667425E-2</v>
      </c>
      <c r="U12" s="3">
        <f>STDEVA(R10:R12)</f>
        <v>0.11060440015358047</v>
      </c>
      <c r="V12" s="2">
        <f>R12*$C$4/1000</f>
        <v>0.15953365800704566</v>
      </c>
      <c r="W12" s="2">
        <f>R12*$C$5/1000</f>
        <v>0.15760577652001828</v>
      </c>
      <c r="X12" s="2">
        <f>R12*$C$6/1000</f>
        <v>0.1557126312148896</v>
      </c>
      <c r="Z12" s="2">
        <f>AVERAGE(W12,K12)</f>
        <v>0.17818338532381889</v>
      </c>
    </row>
    <row r="13" spans="1:26" x14ac:dyDescent="0.25">
      <c r="C13">
        <v>4</v>
      </c>
      <c r="D13" s="3"/>
      <c r="E13" s="3"/>
      <c r="F13" s="3">
        <v>4.1900000000000004</v>
      </c>
      <c r="G13" s="3">
        <f>AVERAGE(F10:F13)</f>
        <v>4.1725000000000003</v>
      </c>
      <c r="H13" s="3">
        <f>G13-$F$20</f>
        <v>3.4500000000000419E-2</v>
      </c>
      <c r="I13" s="3">
        <f>STDEVA(F10:F13)</f>
        <v>7.0415433914258696E-2</v>
      </c>
      <c r="J13" s="2">
        <f>F13*$C$4/1000</f>
        <v>0.19835193680994698</v>
      </c>
      <c r="K13" s="2">
        <f>F13*$C$5/1000</f>
        <v>0.19595495656346487</v>
      </c>
      <c r="L13" s="2">
        <f>F13*$C$6/1000</f>
        <v>0.19360116462622776</v>
      </c>
      <c r="O13" s="4">
        <v>4</v>
      </c>
      <c r="P13" s="3"/>
      <c r="Q13" s="3"/>
      <c r="R13" s="3">
        <v>2.96</v>
      </c>
      <c r="S13" s="3">
        <f>AVERAGE(R10:R13)</f>
        <v>3.1900000000000004</v>
      </c>
      <c r="T13" s="3">
        <f>S13-$R$20</f>
        <v>-1.4999999999999236E-2</v>
      </c>
      <c r="U13" s="3">
        <f>STDEVA(R10:R13)</f>
        <v>0.17795130420052188</v>
      </c>
      <c r="V13" s="2">
        <f>R13*$C$4/1000</f>
        <v>0.14012451860559499</v>
      </c>
      <c r="W13" s="2">
        <f>R13*$C$5/1000</f>
        <v>0.13843118649829497</v>
      </c>
      <c r="X13" s="2">
        <f>R13*$C$6/1000</f>
        <v>0.13676836450922053</v>
      </c>
      <c r="Z13" s="2">
        <f>AVERAGE(W13,K13)</f>
        <v>0.16719307153087992</v>
      </c>
    </row>
    <row r="14" spans="1:26" x14ac:dyDescent="0.25">
      <c r="C14">
        <v>5</v>
      </c>
      <c r="D14" s="3"/>
      <c r="E14" s="3"/>
      <c r="F14" s="3">
        <v>4.17</v>
      </c>
      <c r="G14" s="3">
        <f>AVERAGE(F10:F14)</f>
        <v>4.1719999999999997</v>
      </c>
      <c r="H14" s="3">
        <f>G14-$F$20</f>
        <v>3.3999999999999808E-2</v>
      </c>
      <c r="I14" s="3">
        <f>STDEVA(F10:F14)</f>
        <v>6.0991802727907628E-2</v>
      </c>
      <c r="J14" s="2">
        <f>F14*$C$4/1000</f>
        <v>0.19740514952207133</v>
      </c>
      <c r="K14" s="2">
        <f>F14*$C$5/1000</f>
        <v>0.19501961070874665</v>
      </c>
      <c r="L14" s="2">
        <f>F14*$C$6/1000</f>
        <v>0.19267705405521948</v>
      </c>
      <c r="O14" s="4">
        <v>5</v>
      </c>
      <c r="P14" s="3"/>
      <c r="Q14" s="3"/>
      <c r="R14" s="3">
        <v>3.06</v>
      </c>
      <c r="S14" s="3">
        <f>AVERAGE(R10:R14)</f>
        <v>3.1640000000000006</v>
      </c>
      <c r="T14" s="3">
        <f>S14-$R$20</f>
        <v>-4.0999999999999037E-2</v>
      </c>
      <c r="U14" s="3">
        <f>STDEVA(R10:R14)</f>
        <v>0.16471186963907611</v>
      </c>
      <c r="V14" s="2">
        <f>R14*$C$4/1000</f>
        <v>0.14485845504497319</v>
      </c>
      <c r="W14" s="2">
        <f>R14*$C$5/1000</f>
        <v>0.14310791577188603</v>
      </c>
      <c r="X14" s="2">
        <f>R14*$C$6/1000</f>
        <v>0.14138891736426176</v>
      </c>
      <c r="Z14" s="2">
        <f>AVERAGE(W14,K14)</f>
        <v>0.16906376324031636</v>
      </c>
    </row>
    <row r="15" spans="1:26" x14ac:dyDescent="0.25">
      <c r="C15">
        <v>6</v>
      </c>
      <c r="D15" s="3"/>
      <c r="E15" s="3"/>
      <c r="F15" s="3">
        <v>4.07</v>
      </c>
      <c r="G15" s="3">
        <f>AVERAGE(F10:F15)</f>
        <v>4.1550000000000002</v>
      </c>
      <c r="H15" s="3">
        <f>G15-$F$20</f>
        <v>1.7000000000000348E-2</v>
      </c>
      <c r="I15" s="3">
        <f>STDEVA(F10:F15)</f>
        <v>6.8629439747093901E-2</v>
      </c>
      <c r="J15" s="2">
        <f>F15*$C$4/1000</f>
        <v>0.19267121308269314</v>
      </c>
      <c r="K15" s="2">
        <f>F15*$C$5/1000</f>
        <v>0.19034288143515563</v>
      </c>
      <c r="L15" s="2">
        <f>F15*$C$6/1000</f>
        <v>0.18805650120017828</v>
      </c>
      <c r="O15" s="4">
        <v>6</v>
      </c>
      <c r="P15" s="3"/>
      <c r="Q15" s="3"/>
      <c r="R15" s="3">
        <v>3.23</v>
      </c>
      <c r="S15" s="3">
        <f>AVERAGE(R10:R15)</f>
        <v>3.1750000000000003</v>
      </c>
      <c r="T15" s="3">
        <f>S15-$R$20</f>
        <v>-2.9999999999999361E-2</v>
      </c>
      <c r="U15" s="3">
        <f>STDEVA(R10:R15)</f>
        <v>0.14976648490233052</v>
      </c>
      <c r="V15" s="2">
        <f>R15*$C$4/1000</f>
        <v>0.15290614699191615</v>
      </c>
      <c r="W15" s="2">
        <f>R15*$C$5/1000</f>
        <v>0.15105835553699079</v>
      </c>
      <c r="X15" s="2">
        <f>R15*$C$6/1000</f>
        <v>0.14924385721783187</v>
      </c>
      <c r="Z15" s="2">
        <f>AVERAGE(W15,K15)</f>
        <v>0.17070061848607321</v>
      </c>
    </row>
    <row r="16" spans="1:26" x14ac:dyDescent="0.25">
      <c r="C16">
        <v>7</v>
      </c>
      <c r="D16" s="3"/>
      <c r="E16" s="3"/>
      <c r="F16" s="3">
        <v>4.0999999999999996</v>
      </c>
      <c r="G16" s="3">
        <f>AVERAGE(F10:F16)</f>
        <v>4.1471428571428577</v>
      </c>
      <c r="H16" s="3">
        <f>G16-$F$20</f>
        <v>9.1428571428577854E-3</v>
      </c>
      <c r="I16" s="3">
        <f>STDEVA(F10:F16)</f>
        <v>6.6008657440845275E-2</v>
      </c>
      <c r="J16" s="2">
        <f>F16*$C$4/1000</f>
        <v>0.19409139401450656</v>
      </c>
      <c r="K16" s="2">
        <f>F16*$C$5/1000</f>
        <v>0.1917459002172329</v>
      </c>
      <c r="L16" s="2">
        <f>F16*$C$6/1000</f>
        <v>0.18944266705669061</v>
      </c>
      <c r="O16" s="4">
        <v>7</v>
      </c>
      <c r="P16" s="3"/>
      <c r="Q16" s="3"/>
      <c r="R16" s="3">
        <v>2.82</v>
      </c>
      <c r="S16" s="3">
        <f>AVERAGE(R10:R16)</f>
        <v>3.1242857142857146</v>
      </c>
      <c r="T16" s="3">
        <f>S16-$R$20</f>
        <v>-8.0714285714285072E-2</v>
      </c>
      <c r="U16" s="3">
        <f>STDEVA(R10:R16)</f>
        <v>0.19156001173323756</v>
      </c>
      <c r="V16" s="2">
        <f>R16*$C$4/1000</f>
        <v>0.13349700759046551</v>
      </c>
      <c r="W16" s="2">
        <f>R16*$C$5/1000</f>
        <v>0.13188376551526751</v>
      </c>
      <c r="X16" s="2">
        <f>R16*$C$6/1000</f>
        <v>0.13029959051216281</v>
      </c>
      <c r="Z16" s="2">
        <f>AVERAGE(W16,K16)</f>
        <v>0.1618148328662502</v>
      </c>
    </row>
    <row r="17" spans="3:26" x14ac:dyDescent="0.25">
      <c r="C17">
        <v>8</v>
      </c>
      <c r="D17" s="3"/>
      <c r="E17" s="3"/>
      <c r="F17" s="3">
        <v>4.05</v>
      </c>
      <c r="G17" s="3">
        <f>AVERAGE(F10:F17)</f>
        <v>4.1349999999999998</v>
      </c>
      <c r="H17" s="3">
        <f>G17-$F$20</f>
        <v>-3.0000000000001137E-3</v>
      </c>
      <c r="I17" s="3">
        <f>STDEVA(F10:F17)</f>
        <v>7.0101966550773179E-2</v>
      </c>
      <c r="J17" s="2">
        <f>F17*$C$4/1000</f>
        <v>0.19172442579481744</v>
      </c>
      <c r="K17" s="2">
        <f>F17*$C$5/1000</f>
        <v>0.18940753558043738</v>
      </c>
      <c r="L17" s="2">
        <f>F17*$C$6/1000</f>
        <v>0.18713239062917</v>
      </c>
      <c r="O17" s="4">
        <v>8</v>
      </c>
      <c r="P17" s="3"/>
      <c r="Q17" s="3"/>
      <c r="R17" s="3">
        <v>3.2</v>
      </c>
      <c r="S17" s="3">
        <f>AVERAGE(R10:R17)</f>
        <v>3.13375</v>
      </c>
      <c r="T17" s="3">
        <f>S17-$R$20</f>
        <v>-7.1249999999999591E-2</v>
      </c>
      <c r="U17" s="3">
        <f>STDEVA(R10:R17)</f>
        <v>0.1793589776318511</v>
      </c>
      <c r="V17" s="2">
        <f>R17*$C$4/1000</f>
        <v>0.1514859660601027</v>
      </c>
      <c r="W17" s="2">
        <f>R17*$C$5/1000</f>
        <v>0.14965533675491349</v>
      </c>
      <c r="X17" s="2">
        <f>R17*$C$6/1000</f>
        <v>0.14785769136131952</v>
      </c>
      <c r="Z17" s="2">
        <f>AVERAGE(W17,K17)</f>
        <v>0.16953143616767544</v>
      </c>
    </row>
    <row r="18" spans="3:26" x14ac:dyDescent="0.25">
      <c r="C18">
        <v>9</v>
      </c>
      <c r="D18" s="3"/>
      <c r="E18" s="3"/>
      <c r="F18" s="3">
        <v>4.2</v>
      </c>
      <c r="G18" s="3">
        <f>AVERAGE(F10:F18)</f>
        <v>4.1422222222222222</v>
      </c>
      <c r="H18" s="3">
        <f>G18-$F$20</f>
        <v>4.2222222222223493E-3</v>
      </c>
      <c r="I18" s="3">
        <f>STDEVA(F10:F18)</f>
        <v>6.9061164517002255E-2</v>
      </c>
      <c r="J18" s="2">
        <f>F18*$C$4/1000</f>
        <v>0.19882533045388479</v>
      </c>
      <c r="K18" s="2">
        <f>F18*$C$5/1000</f>
        <v>0.19642262949082395</v>
      </c>
      <c r="L18" s="2">
        <f>F18*$C$6/1000</f>
        <v>0.19406321991173187</v>
      </c>
      <c r="O18" s="4">
        <v>9</v>
      </c>
      <c r="P18" s="3"/>
      <c r="Q18" s="3"/>
      <c r="R18" s="3">
        <v>3.15</v>
      </c>
      <c r="S18" s="3">
        <f>AVERAGE(R10:R18)</f>
        <v>3.1355555555555554</v>
      </c>
      <c r="T18" s="3">
        <f>S18-$R$20</f>
        <v>-6.9444444444444198E-2</v>
      </c>
      <c r="U18" s="3">
        <f>STDEVA(R10:R18)</f>
        <v>0.16786237749352234</v>
      </c>
      <c r="V18" s="2">
        <f>R18*$C$4/1000</f>
        <v>0.14911899784041358</v>
      </c>
      <c r="W18" s="2">
        <f>R18*$C$5/1000</f>
        <v>0.14731697211811798</v>
      </c>
      <c r="X18" s="2">
        <f>R18*$C$6/1000</f>
        <v>0.14554741493379889</v>
      </c>
      <c r="Z18" s="2">
        <f>AVERAGE(W18,K18)</f>
        <v>0.17186980080447095</v>
      </c>
    </row>
    <row r="19" spans="3:26" x14ac:dyDescent="0.25">
      <c r="C19" s="5">
        <v>10</v>
      </c>
      <c r="D19" s="6"/>
      <c r="E19" s="6"/>
      <c r="F19" s="6">
        <v>4.0999999999999996</v>
      </c>
      <c r="G19" s="6">
        <f>AVERAGE(F10:F19)</f>
        <v>4.1379999999999999</v>
      </c>
      <c r="H19" s="6">
        <f>G19-$F$20</f>
        <v>0</v>
      </c>
      <c r="I19" s="6">
        <f>STDEVA(F10:F19)</f>
        <v>6.6466365763277496E-2</v>
      </c>
      <c r="J19" s="7">
        <f>F19*$C$4/1000</f>
        <v>0.19409139401450656</v>
      </c>
      <c r="K19" s="7">
        <f>F19*$C$5/1000</f>
        <v>0.1917459002172329</v>
      </c>
      <c r="L19" s="7">
        <f>F19*$C$6/1000</f>
        <v>0.18944266705669061</v>
      </c>
      <c r="O19" s="8">
        <v>10</v>
      </c>
      <c r="P19" s="6"/>
      <c r="Q19" s="6"/>
      <c r="R19" s="6">
        <v>3.83</v>
      </c>
      <c r="S19" s="6">
        <f>AVERAGE(R10:R19)</f>
        <v>3.2049999999999996</v>
      </c>
      <c r="T19" s="6">
        <f>S19-$R$20</f>
        <v>0</v>
      </c>
      <c r="U19" s="6">
        <f>STDEVA(R10:R19)</f>
        <v>0.27068842277094568</v>
      </c>
      <c r="V19" s="7">
        <f>R19*$C$4/1000</f>
        <v>0.1813097656281854</v>
      </c>
      <c r="W19" s="7">
        <f>R19*$C$5/1000</f>
        <v>0.17911873117853708</v>
      </c>
      <c r="X19" s="7">
        <f>R19*$C$6/1000</f>
        <v>0.17696717434807929</v>
      </c>
      <c r="Z19" s="2">
        <f>AVERAGE(W19,K19)</f>
        <v>0.18543231569788499</v>
      </c>
    </row>
    <row r="20" spans="3:26" x14ac:dyDescent="0.25">
      <c r="F20" s="9">
        <f>AVERAGE(F10:F19)</f>
        <v>4.1379999999999999</v>
      </c>
      <c r="G20" s="9">
        <f>F20*46.7672</f>
        <v>193.52267360000002</v>
      </c>
      <c r="J20" s="2">
        <f>F20*$C$4/1000</f>
        <v>0.19589028986147028</v>
      </c>
      <c r="K20" s="2">
        <f>F20*$C$5/1000</f>
        <v>0.19352305734119751</v>
      </c>
      <c r="L20" s="2">
        <f>F20*$C$6/1000</f>
        <v>0.19119847714160629</v>
      </c>
      <c r="M20" s="2"/>
      <c r="N20" s="2"/>
      <c r="O20" s="2"/>
      <c r="P20" s="2"/>
      <c r="Q20" s="2"/>
      <c r="R20" s="15">
        <f>AVERAGE(R10:R19)</f>
        <v>3.2049999999999996</v>
      </c>
      <c r="S20" s="15">
        <f>R20*46.7672</f>
        <v>149.88887599999998</v>
      </c>
      <c r="T20" s="2"/>
      <c r="U20" s="2"/>
      <c r="V20" s="2">
        <f>R20*$C$4/1000</f>
        <v>0.15172266288207156</v>
      </c>
      <c r="W20" s="2">
        <f>R20*$C$5/1000</f>
        <v>0.14988917321859302</v>
      </c>
      <c r="X20" s="2">
        <f>R20*$C$6/1000</f>
        <v>0.14808871900407156</v>
      </c>
    </row>
    <row r="21" spans="3:26" x14ac:dyDescent="0.25">
      <c r="F21" s="3">
        <f>STDEVA(F10:F19)</f>
        <v>6.6466365763277496E-2</v>
      </c>
      <c r="J21" s="2">
        <f>STDEVA(J10:J19)</f>
        <v>3.146475508798196E-3</v>
      </c>
      <c r="K21" s="2">
        <f>STDEVA(K10:K19)</f>
        <v>3.1084519847432964E-3</v>
      </c>
      <c r="L21" s="2">
        <f>STDEVA(L10:L19)</f>
        <v>3.0711135609172695E-3</v>
      </c>
      <c r="M21" s="2"/>
      <c r="N21" s="2"/>
      <c r="O21" s="2"/>
      <c r="P21" s="2"/>
      <c r="Q21" s="2"/>
      <c r="R21" s="2">
        <f>STDEVA(R10:R19)</f>
        <v>0.27068842277094568</v>
      </c>
      <c r="S21" s="2"/>
      <c r="T21" s="2"/>
      <c r="U21" s="2"/>
      <c r="V21" s="2">
        <f>STDEVA(V10:V19)</f>
        <v>1.2814217882731937E-2</v>
      </c>
      <c r="W21" s="2">
        <f>STDEVA(W10:W19)</f>
        <v>1.2659364707950708E-2</v>
      </c>
      <c r="X21" s="2">
        <f>STDEVA(X10:X19)</f>
        <v>1.2507301646609025E-2</v>
      </c>
      <c r="Z21" s="2">
        <f>STDEVA(Z10:Z19)</f>
        <v>6.3400401798740791E-3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0.19352305734119751</v>
      </c>
      <c r="E41" s="11">
        <f>$K$20</f>
        <v>0.19352305734119751</v>
      </c>
      <c r="F41">
        <f>C41*AVERAGE($K$20,$W$20)</f>
        <v>0.17170611527989527</v>
      </c>
      <c r="G41" s="14">
        <f>ABS((F41-E41)/E41)</f>
        <v>0.11273562107298218</v>
      </c>
    </row>
    <row r="42" spans="3:7" x14ac:dyDescent="0.25">
      <c r="C42">
        <v>2</v>
      </c>
      <c r="D42" s="2">
        <f>$W$20</f>
        <v>0.14988917321859302</v>
      </c>
      <c r="E42" s="11">
        <f>SUM(D42,E41)</f>
        <v>0.34341223055979053</v>
      </c>
      <c r="F42">
        <f>C42*AVERAGE($K$20,$W$20)</f>
        <v>0.34341223055979053</v>
      </c>
      <c r="G42" s="14">
        <f>ABS((F42-E42)/E42)</f>
        <v>0</v>
      </c>
    </row>
    <row r="43" spans="3:7" x14ac:dyDescent="0.25">
      <c r="C43">
        <v>3</v>
      </c>
      <c r="D43" s="2">
        <f>$K$20</f>
        <v>0.19352305734119751</v>
      </c>
      <c r="E43" s="11">
        <f>SUM(D43,E42)</f>
        <v>0.5369352879009881</v>
      </c>
      <c r="F43">
        <f>C43*AVERAGE($K$20,$W$20)</f>
        <v>0.51511834583968574</v>
      </c>
      <c r="G43" s="14">
        <f>ABS((F43-E43)/E43)</f>
        <v>4.0632349098510816E-2</v>
      </c>
    </row>
    <row r="44" spans="3:7" x14ac:dyDescent="0.25">
      <c r="C44">
        <v>4</v>
      </c>
      <c r="D44" s="2">
        <f>$W$20</f>
        <v>0.14988917321859302</v>
      </c>
      <c r="E44" s="11">
        <f>SUM(D44,E43)</f>
        <v>0.68682446111958106</v>
      </c>
      <c r="F44">
        <f>C44*AVERAGE($K$20,$W$20)</f>
        <v>0.68682446111958106</v>
      </c>
      <c r="G44" s="14">
        <f>ABS((F44-E44)/E44)</f>
        <v>0</v>
      </c>
    </row>
    <row r="45" spans="3:7" x14ac:dyDescent="0.25">
      <c r="C45">
        <v>5</v>
      </c>
      <c r="D45" s="2">
        <f>$K$20</f>
        <v>0.19352305734119751</v>
      </c>
      <c r="E45" s="11">
        <f>SUM(D45,E44)</f>
        <v>0.88034751846077852</v>
      </c>
      <c r="F45">
        <f>C45*AVERAGE($K$20,$W$20)</f>
        <v>0.85853057639947639</v>
      </c>
      <c r="G45" s="14">
        <f>ABS((F45-E45)/E45)</f>
        <v>2.4782192945176265E-2</v>
      </c>
    </row>
    <row r="46" spans="3:7" x14ac:dyDescent="0.25">
      <c r="C46">
        <v>6</v>
      </c>
      <c r="D46" s="2">
        <f>$W$20</f>
        <v>0.14988917321859302</v>
      </c>
      <c r="E46" s="11">
        <f>SUM(D46,E45)</f>
        <v>1.0302366916793715</v>
      </c>
      <c r="F46">
        <f>C46*AVERAGE($K$20,$W$20)</f>
        <v>1.0302366916793715</v>
      </c>
      <c r="G46" s="14">
        <f>ABS((F46-E46)/E46)</f>
        <v>0</v>
      </c>
    </row>
    <row r="47" spans="3:7" x14ac:dyDescent="0.25">
      <c r="C47">
        <v>7</v>
      </c>
      <c r="D47" s="2">
        <f>$K$20</f>
        <v>0.19352305734119751</v>
      </c>
      <c r="E47" s="11">
        <f>SUM(D47,E46)</f>
        <v>1.2237597490205689</v>
      </c>
      <c r="F47">
        <f>C47*AVERAGE($K$20,$W$20)</f>
        <v>1.2019428069592668</v>
      </c>
      <c r="G47" s="14">
        <f>ABS((F47-E47)/E47)</f>
        <v>1.7827798371995187E-2</v>
      </c>
    </row>
    <row r="48" spans="3:7" x14ac:dyDescent="0.25">
      <c r="C48">
        <v>8</v>
      </c>
      <c r="D48" s="2">
        <f>$W$20</f>
        <v>0.14988917321859302</v>
      </c>
      <c r="E48" s="11">
        <f>SUM(D48,E47)</f>
        <v>1.3736489222391619</v>
      </c>
      <c r="F48">
        <f>C48*AVERAGE($K$20,$W$20)</f>
        <v>1.3736489222391621</v>
      </c>
      <c r="G48" s="14">
        <f>ABS((F48-E48)/E48)</f>
        <v>1.6164581890624582E-16</v>
      </c>
    </row>
    <row r="49" spans="3:7" x14ac:dyDescent="0.25">
      <c r="C49">
        <v>9</v>
      </c>
      <c r="D49" s="2">
        <f>$K$20</f>
        <v>0.19352305734119751</v>
      </c>
      <c r="E49" s="11">
        <f>SUM(D49,E48)</f>
        <v>1.5671719795803594</v>
      </c>
      <c r="F49">
        <f>C49*AVERAGE($K$20,$W$20)</f>
        <v>1.5453550375190575</v>
      </c>
      <c r="G49" s="14">
        <f>ABS((F49-E49)/E49)</f>
        <v>1.3921217547000694E-2</v>
      </c>
    </row>
    <row r="50" spans="3:7" x14ac:dyDescent="0.25">
      <c r="C50">
        <v>10</v>
      </c>
      <c r="D50" s="2">
        <f>$W$20</f>
        <v>0.14988917321859302</v>
      </c>
      <c r="E50" s="11">
        <f>SUM(D50,E49)</f>
        <v>1.7170611527989523</v>
      </c>
      <c r="F50">
        <f>C50*AVERAGE($K$20,$W$20)</f>
        <v>1.7170611527989528</v>
      </c>
      <c r="G50" s="14">
        <f>ABS((F50-E50)/E50)</f>
        <v>2.5863331024999329E-16</v>
      </c>
    </row>
    <row r="51" spans="3:7" x14ac:dyDescent="0.25">
      <c r="C51">
        <v>11</v>
      </c>
      <c r="D51" s="2">
        <f>$K$20</f>
        <v>0.19352305734119751</v>
      </c>
      <c r="E51" s="11">
        <f>SUM(D51,E50)</f>
        <v>1.9105842101401498</v>
      </c>
      <c r="F51">
        <f>C51*AVERAGE($K$20,$W$20)</f>
        <v>1.8887672680788479</v>
      </c>
      <c r="G51" s="14">
        <f>ABS((F51-E51)/E51)</f>
        <v>1.1418990037451187E-2</v>
      </c>
    </row>
    <row r="52" spans="3:7" x14ac:dyDescent="0.25">
      <c r="C52">
        <v>12</v>
      </c>
      <c r="D52" s="2">
        <f>$W$20</f>
        <v>0.14988917321859302</v>
      </c>
      <c r="E52" s="11">
        <f>SUM(D52,E51)</f>
        <v>2.060473383358743</v>
      </c>
      <c r="F52">
        <f>C52*AVERAGE($K$20,$W$20)</f>
        <v>2.060473383358743</v>
      </c>
      <c r="G52" s="14">
        <f>ABS((F52-E52)/E52)</f>
        <v>0</v>
      </c>
    </row>
    <row r="53" spans="3:7" x14ac:dyDescent="0.25">
      <c r="C53">
        <v>13</v>
      </c>
      <c r="D53" s="2">
        <f>$K$20</f>
        <v>0.19352305734119751</v>
      </c>
      <c r="E53" s="11">
        <f>SUM(D53,E52)</f>
        <v>2.2539964406999404</v>
      </c>
      <c r="F53">
        <f>C53*AVERAGE($K$20,$W$20)</f>
        <v>2.2321794986386383</v>
      </c>
      <c r="G53" s="14">
        <f>ABS((F53-E53)/E53)</f>
        <v>9.6792264918250069E-3</v>
      </c>
    </row>
    <row r="54" spans="3:7" x14ac:dyDescent="0.25">
      <c r="C54">
        <v>14</v>
      </c>
      <c r="D54" s="2">
        <f>$W$20</f>
        <v>0.14988917321859302</v>
      </c>
      <c r="E54" s="11">
        <f>SUM(D54,E53)</f>
        <v>2.4038856139185336</v>
      </c>
      <c r="F54">
        <f>C54*AVERAGE($K$20,$W$20)</f>
        <v>2.4038856139185336</v>
      </c>
      <c r="G54" s="14">
        <f>ABS((F54-E54)/E54)</f>
        <v>0</v>
      </c>
    </row>
    <row r="55" spans="3:7" x14ac:dyDescent="0.25">
      <c r="C55">
        <v>15</v>
      </c>
      <c r="D55" s="2">
        <f>$K$20</f>
        <v>0.19352305734119751</v>
      </c>
      <c r="E55" s="11">
        <f>SUM(D55,E54)</f>
        <v>2.5974086712597311</v>
      </c>
      <c r="F55">
        <f>C55*AVERAGE($K$20,$W$20)</f>
        <v>2.5755917291984289</v>
      </c>
      <c r="G55" s="14">
        <f>ABS((F55-E55)/E55)</f>
        <v>8.3995030519094325E-3</v>
      </c>
    </row>
    <row r="56" spans="3:7" x14ac:dyDescent="0.25">
      <c r="C56">
        <v>16</v>
      </c>
      <c r="D56" s="2">
        <f>$W$20</f>
        <v>0.14988917321859302</v>
      </c>
      <c r="E56" s="11">
        <f>SUM(D56,E55)</f>
        <v>2.7472978444783243</v>
      </c>
      <c r="F56">
        <f>C56*AVERAGE($K$20,$W$20)</f>
        <v>2.7472978444783243</v>
      </c>
      <c r="G56" s="14">
        <f>ABS((F56-E56)/E56)</f>
        <v>0</v>
      </c>
    </row>
    <row r="57" spans="3:7" x14ac:dyDescent="0.25">
      <c r="C57">
        <v>17</v>
      </c>
      <c r="D57" s="2">
        <f>$K$20</f>
        <v>0.19352305734119751</v>
      </c>
      <c r="E57" s="11">
        <f>SUM(D57,E56)</f>
        <v>2.9408209018195217</v>
      </c>
      <c r="F57">
        <f>C57*AVERAGE($K$20,$W$20)</f>
        <v>2.9190039597582196</v>
      </c>
      <c r="G57" s="14">
        <f>ABS((F57-E57)/E57)</f>
        <v>7.4186571673928621E-3</v>
      </c>
    </row>
    <row r="58" spans="3:7" x14ac:dyDescent="0.25">
      <c r="C58">
        <v>18</v>
      </c>
      <c r="D58" s="2">
        <f>$W$20</f>
        <v>0.14988917321859302</v>
      </c>
      <c r="E58" s="11">
        <f>SUM(D58,E57)</f>
        <v>3.0907100750381149</v>
      </c>
      <c r="F58">
        <f>C58*AVERAGE($K$20,$W$20)</f>
        <v>3.0907100750381149</v>
      </c>
      <c r="G58" s="14">
        <f>ABS((F58-E58)/E58)</f>
        <v>0</v>
      </c>
    </row>
    <row r="59" spans="3:7" x14ac:dyDescent="0.25">
      <c r="C59">
        <v>19</v>
      </c>
      <c r="D59" s="2">
        <f>$K$20</f>
        <v>0.19352305734119751</v>
      </c>
      <c r="E59" s="11">
        <f>SUM(D59,E58)</f>
        <v>3.2842331323793124</v>
      </c>
      <c r="F59">
        <f>C59*AVERAGE($K$20,$W$20)</f>
        <v>3.2624161903180102</v>
      </c>
      <c r="G59" s="14">
        <f>ABS((F59-E59)/E59)</f>
        <v>6.6429334282662577E-3</v>
      </c>
    </row>
    <row r="60" spans="3:7" x14ac:dyDescent="0.25">
      <c r="C60">
        <v>20</v>
      </c>
      <c r="D60" s="2">
        <f>$W$20</f>
        <v>0.14988917321859302</v>
      </c>
      <c r="E60" s="11">
        <f>SUM(D60,E59)</f>
        <v>3.4341223055979055</v>
      </c>
      <c r="F60">
        <f>C60*AVERAGE($K$20,$W$20)</f>
        <v>3.4341223055979055</v>
      </c>
      <c r="G60" s="14">
        <f>ABS((F60-E60)/E60)</f>
        <v>0</v>
      </c>
    </row>
    <row r="61" spans="3:7" x14ac:dyDescent="0.25">
      <c r="C61">
        <v>21</v>
      </c>
      <c r="D61" s="2">
        <f>$K$20</f>
        <v>0.19352305734119751</v>
      </c>
      <c r="E61" s="11">
        <f>SUM(D61,E60)</f>
        <v>3.627645362939103</v>
      </c>
      <c r="F61">
        <f>C61*AVERAGE($K$20,$W$20)</f>
        <v>3.6058284208778004</v>
      </c>
      <c r="G61" s="14">
        <f>ABS((F61-E61)/E61)</f>
        <v>6.0140779702971253E-3</v>
      </c>
    </row>
    <row r="62" spans="3:7" x14ac:dyDescent="0.25">
      <c r="C62">
        <v>22</v>
      </c>
      <c r="D62" s="2">
        <f>$W$20</f>
        <v>0.14988917321859302</v>
      </c>
      <c r="E62" s="11">
        <f>SUM(D62,E61)</f>
        <v>3.7775345361576962</v>
      </c>
      <c r="F62">
        <f>C62*AVERAGE($K$20,$W$20)</f>
        <v>3.7775345361576957</v>
      </c>
      <c r="G62" s="14">
        <f>ABS((F62-E62)/E62)</f>
        <v>1.1756059556817874E-16</v>
      </c>
    </row>
    <row r="63" spans="3:7" x14ac:dyDescent="0.25">
      <c r="C63">
        <v>23</v>
      </c>
      <c r="D63" s="2">
        <f>$K$20</f>
        <v>0.19352305734119751</v>
      </c>
      <c r="E63" s="11">
        <f>SUM(D63,E62)</f>
        <v>3.9710575934988936</v>
      </c>
      <c r="F63">
        <f>C63*AVERAGE($K$20,$W$20)</f>
        <v>3.9492406514375911</v>
      </c>
      <c r="G63" s="14">
        <f>ABS((F63-E63)/E63)</f>
        <v>5.4939878225436917E-3</v>
      </c>
    </row>
    <row r="64" spans="3:7" x14ac:dyDescent="0.25">
      <c r="C64">
        <v>24</v>
      </c>
      <c r="D64" s="2">
        <f>$W$20</f>
        <v>0.14988917321859302</v>
      </c>
      <c r="E64" s="11">
        <f>SUM(D64,E63)</f>
        <v>4.1209467667174868</v>
      </c>
      <c r="F64">
        <f>C64*AVERAGE($K$20,$W$20)</f>
        <v>4.1209467667174859</v>
      </c>
      <c r="G64" s="14">
        <f>ABS((F64-E64)/E64)</f>
        <v>2.1552775854166103E-16</v>
      </c>
    </row>
    <row r="65" spans="3:7" x14ac:dyDescent="0.25">
      <c r="C65">
        <v>25</v>
      </c>
      <c r="D65" s="2">
        <f>$K$20</f>
        <v>0.19352305734119751</v>
      </c>
      <c r="E65" s="11">
        <f>SUM(D65,E64)</f>
        <v>4.3144698240586843</v>
      </c>
      <c r="F65">
        <f>C65*AVERAGE($K$20,$W$20)</f>
        <v>4.2926528819973813</v>
      </c>
      <c r="G65" s="14">
        <f>ABS((F65-E65)/E65)</f>
        <v>5.0566913087781223E-3</v>
      </c>
    </row>
    <row r="66" spans="3:7" x14ac:dyDescent="0.25">
      <c r="C66">
        <v>26</v>
      </c>
      <c r="D66" s="2">
        <f>$W$20</f>
        <v>0.14988917321859302</v>
      </c>
      <c r="E66" s="11">
        <f>SUM(D66,E65)</f>
        <v>4.4643589972772775</v>
      </c>
      <c r="F66">
        <f>C66*AVERAGE($K$20,$W$20)</f>
        <v>4.4643589972772766</v>
      </c>
      <c r="G66" s="14">
        <f>ABS((F66-E66)/E66)</f>
        <v>1.9894870019230249E-16</v>
      </c>
    </row>
    <row r="67" spans="3:7" x14ac:dyDescent="0.25">
      <c r="C67">
        <v>27</v>
      </c>
      <c r="D67" s="2">
        <f>$K$20</f>
        <v>0.19352305734119751</v>
      </c>
      <c r="E67" s="11">
        <f>SUM(D67,E66)</f>
        <v>4.6578820546184749</v>
      </c>
      <c r="F67">
        <f>C67*AVERAGE($K$20,$W$20)</f>
        <v>4.6360651125571719</v>
      </c>
      <c r="G67" s="14">
        <f>ABS((F67-E67)/E67)</f>
        <v>4.6838760203622284E-3</v>
      </c>
    </row>
    <row r="68" spans="3:7" x14ac:dyDescent="0.25">
      <c r="C68">
        <v>28</v>
      </c>
      <c r="D68" s="2">
        <f>$W$20</f>
        <v>0.14988917321859302</v>
      </c>
      <c r="E68" s="11">
        <f>SUM(D68,E67)</f>
        <v>4.8077712278370681</v>
      </c>
      <c r="F68">
        <f>C68*AVERAGE($K$20,$W$20)</f>
        <v>4.8077712278370672</v>
      </c>
      <c r="G68" s="14">
        <f>ABS((F68-E68)/E68)</f>
        <v>1.8473807874999516E-16</v>
      </c>
    </row>
    <row r="69" spans="3:7" x14ac:dyDescent="0.25">
      <c r="C69">
        <v>29</v>
      </c>
      <c r="D69" s="2">
        <f>$K$20</f>
        <v>0.19352305734119751</v>
      </c>
      <c r="E69" s="11">
        <f>SUM(D69,E68)</f>
        <v>5.0012942851782656</v>
      </c>
      <c r="F69">
        <f>C69*AVERAGE($K$20,$W$20)</f>
        <v>4.9794773431169626</v>
      </c>
      <c r="G69" s="14">
        <f>ABS((F69-E69)/E69)</f>
        <v>4.3622592107725533E-3</v>
      </c>
    </row>
    <row r="70" spans="3:7" x14ac:dyDescent="0.25">
      <c r="C70">
        <v>30</v>
      </c>
      <c r="D70" s="2">
        <f>$W$20</f>
        <v>0.14988917321859302</v>
      </c>
      <c r="E70" s="11">
        <f>SUM(D70,E69)</f>
        <v>5.1511834583968588</v>
      </c>
      <c r="F70">
        <f>C70*AVERAGE($K$20,$W$20)</f>
        <v>5.1511834583968579</v>
      </c>
      <c r="G70" s="14">
        <f>ABS((F70-E70)/E70)</f>
        <v>1.7242220683332881E-16</v>
      </c>
    </row>
    <row r="71" spans="3:7" x14ac:dyDescent="0.25">
      <c r="C71">
        <v>31</v>
      </c>
      <c r="D71" s="2">
        <f>$K$20</f>
        <v>0.19352305734119751</v>
      </c>
      <c r="E71" s="11">
        <f>SUM(D71,E70)</f>
        <v>5.3447065157380562</v>
      </c>
      <c r="F71">
        <f>C71*AVERAGE($K$20,$W$20)</f>
        <v>5.3228895736767532</v>
      </c>
      <c r="G71" s="14">
        <f>ABS((F71-E71)/E71)</f>
        <v>4.0819719468338849E-3</v>
      </c>
    </row>
    <row r="72" spans="3:7" x14ac:dyDescent="0.25">
      <c r="C72">
        <v>32</v>
      </c>
      <c r="D72" s="2">
        <f>$W$20</f>
        <v>0.14988917321859302</v>
      </c>
      <c r="E72" s="11">
        <f>SUM(D72,E71)</f>
        <v>5.4945956889566494</v>
      </c>
      <c r="F72">
        <f>C72*AVERAGE($K$20,$W$20)</f>
        <v>5.4945956889566485</v>
      </c>
      <c r="G72" s="14">
        <f>ABS((F72-E72)/E72)</f>
        <v>1.6164581890624577E-16</v>
      </c>
    </row>
    <row r="73" spans="3:7" x14ac:dyDescent="0.25">
      <c r="C73">
        <v>33</v>
      </c>
      <c r="D73" s="2">
        <f>$K$20</f>
        <v>0.19352305734119751</v>
      </c>
      <c r="E73" s="11">
        <f>SUM(D73,E72)</f>
        <v>5.6881187462978469</v>
      </c>
      <c r="F73">
        <f>C73*AVERAGE($K$20,$W$20)</f>
        <v>5.6663018042365438</v>
      </c>
      <c r="G73" s="14">
        <f>ABS((F73-E73)/E73)</f>
        <v>3.8355285876376507E-3</v>
      </c>
    </row>
    <row r="74" spans="3:7" x14ac:dyDescent="0.25">
      <c r="C74">
        <v>34</v>
      </c>
      <c r="D74" s="2">
        <f>$W$20</f>
        <v>0.14988917321859302</v>
      </c>
      <c r="E74" s="11">
        <f>SUM(D74,E73)</f>
        <v>5.83800791951644</v>
      </c>
      <c r="F74">
        <f>C74*AVERAGE($K$20,$W$20)</f>
        <v>5.8380079195164392</v>
      </c>
      <c r="G74" s="14">
        <f>ABS((F74-E74)/E74)</f>
        <v>1.5213724132352543E-16</v>
      </c>
    </row>
    <row r="75" spans="3:7" x14ac:dyDescent="0.25">
      <c r="C75">
        <v>35</v>
      </c>
      <c r="D75" s="2">
        <f>$K$20</f>
        <v>0.19352305734119751</v>
      </c>
      <c r="E75" s="11">
        <f>SUM(D75,E74)</f>
        <v>6.0315309768576375</v>
      </c>
      <c r="F75">
        <f>C75*AVERAGE($K$20,$W$20)</f>
        <v>6.0097140347963345</v>
      </c>
      <c r="G75" s="14">
        <f>ABS((F75-E75)/E75)</f>
        <v>3.6171483069576166E-3</v>
      </c>
    </row>
    <row r="76" spans="3:7" x14ac:dyDescent="0.25">
      <c r="C76">
        <v>36</v>
      </c>
      <c r="D76" s="2">
        <f>$W$20</f>
        <v>0.14988917321859302</v>
      </c>
      <c r="E76" s="11">
        <f>SUM(D76,E75)</f>
        <v>6.1814201500762307</v>
      </c>
      <c r="F76">
        <f>C76*AVERAGE($K$20,$W$20)</f>
        <v>6.1814201500762298</v>
      </c>
      <c r="G76" s="14">
        <f>ABS((F76-E76)/E76)</f>
        <v>1.4368517236110734E-16</v>
      </c>
    </row>
    <row r="77" spans="3:7" x14ac:dyDescent="0.25">
      <c r="C77">
        <v>37</v>
      </c>
      <c r="D77" s="2">
        <f>$K$20</f>
        <v>0.19352305734119751</v>
      </c>
      <c r="E77" s="11">
        <f>SUM(D77,E76)</f>
        <v>6.3749432074174281</v>
      </c>
      <c r="F77">
        <f>C77*AVERAGE($K$20,$W$20)</f>
        <v>6.3531262653561251</v>
      </c>
      <c r="G77" s="14">
        <f>ABS((F77-E77)/E77)</f>
        <v>3.4222959093844776E-3</v>
      </c>
    </row>
    <row r="78" spans="3:7" x14ac:dyDescent="0.25">
      <c r="C78">
        <v>38</v>
      </c>
      <c r="D78" s="2">
        <f>$W$20</f>
        <v>0.14988917321859302</v>
      </c>
      <c r="E78" s="11">
        <f>SUM(D78,E77)</f>
        <v>6.5248323806360213</v>
      </c>
      <c r="F78">
        <f>C78*AVERAGE($K$20,$W$20)</f>
        <v>6.5248323806360204</v>
      </c>
      <c r="G78" s="14">
        <f>ABS((F78-E78)/E78)</f>
        <v>1.3612279486841748E-16</v>
      </c>
    </row>
    <row r="79" spans="3:7" x14ac:dyDescent="0.25">
      <c r="C79">
        <v>39</v>
      </c>
      <c r="D79" s="2">
        <f>$K$20</f>
        <v>0.19352305734119751</v>
      </c>
      <c r="E79" s="11">
        <f>SUM(D79,E78)</f>
        <v>6.7183554379772188</v>
      </c>
      <c r="F79">
        <f>C79*AVERAGE($K$20,$W$20)</f>
        <v>6.6965384959159158</v>
      </c>
      <c r="G79" s="14">
        <f>ABS((F79-E79)/E79)</f>
        <v>3.247363474992286E-3</v>
      </c>
    </row>
    <row r="80" spans="3:7" x14ac:dyDescent="0.25">
      <c r="C80">
        <v>40</v>
      </c>
      <c r="D80" s="2">
        <f>$W$20</f>
        <v>0.14988917321859302</v>
      </c>
      <c r="E80" s="11">
        <f>SUM(D80,E79)</f>
        <v>6.868244611195812</v>
      </c>
      <c r="F80">
        <f>C80*AVERAGE($K$20,$W$20)</f>
        <v>6.8682446111958111</v>
      </c>
      <c r="G80" s="14">
        <f>ABS((F80-E80)/E80)</f>
        <v>1.293166551249966E-16</v>
      </c>
    </row>
    <row r="81" spans="3:7" x14ac:dyDescent="0.25">
      <c r="C81">
        <v>41</v>
      </c>
      <c r="D81" s="2">
        <f>$K$20</f>
        <v>0.19352305734119751</v>
      </c>
      <c r="E81" s="11">
        <f>SUM(D81,E80)</f>
        <v>7.0617676685370094</v>
      </c>
      <c r="F81">
        <f>C81*AVERAGE($K$20,$W$20)</f>
        <v>7.0399507264757055</v>
      </c>
      <c r="G81" s="14">
        <f>ABS((F81-E81)/E81)</f>
        <v>3.0894448933100828E-3</v>
      </c>
    </row>
    <row r="82" spans="3:7" x14ac:dyDescent="0.25">
      <c r="C82">
        <v>42</v>
      </c>
      <c r="D82" s="2">
        <f>$W$20</f>
        <v>0.14988917321859302</v>
      </c>
      <c r="E82" s="11">
        <f>SUM(D82,E81)</f>
        <v>7.2116568417556026</v>
      </c>
      <c r="F82">
        <f>C82*AVERAGE($K$20,$W$20)</f>
        <v>7.2116568417556008</v>
      </c>
      <c r="G82" s="14">
        <f>ABS((F82-E82)/E82)</f>
        <v>2.4631743833332687E-16</v>
      </c>
    </row>
    <row r="83" spans="3:7" x14ac:dyDescent="0.25">
      <c r="C83">
        <v>43</v>
      </c>
      <c r="D83" s="2">
        <f>$K$20</f>
        <v>0.19352305734119751</v>
      </c>
      <c r="E83" s="11">
        <f>SUM(D83,E82)</f>
        <v>7.4051798990968001</v>
      </c>
      <c r="F83">
        <f>C83*AVERAGE($K$20,$W$20)</f>
        <v>7.3833629570354962</v>
      </c>
      <c r="G83" s="14">
        <f>ABS((F83-E83)/E83)</f>
        <v>2.9461731326695917E-3</v>
      </c>
    </row>
    <row r="84" spans="3:7" x14ac:dyDescent="0.25">
      <c r="C84">
        <v>44</v>
      </c>
      <c r="D84" s="2">
        <f>$W$20</f>
        <v>0.14988917321859302</v>
      </c>
      <c r="E84" s="11">
        <f>SUM(D84,E83)</f>
        <v>7.5550690723153933</v>
      </c>
      <c r="F84">
        <f>C84*AVERAGE($K$20,$W$20)</f>
        <v>7.5550690723153915</v>
      </c>
      <c r="G84" s="14">
        <f>ABS((F84-E84)/E84)</f>
        <v>2.3512119113635748E-16</v>
      </c>
    </row>
    <row r="85" spans="3:7" x14ac:dyDescent="0.25">
      <c r="C85">
        <v>45</v>
      </c>
      <c r="D85" s="2">
        <f>$K$20</f>
        <v>0.19352305734119751</v>
      </c>
      <c r="E85" s="11">
        <f>SUM(D85,E84)</f>
        <v>7.7485921296565907</v>
      </c>
      <c r="F85">
        <f>C85*AVERAGE($K$20,$W$20)</f>
        <v>7.7267751875952868</v>
      </c>
      <c r="G85" s="14">
        <f>ABS((F85-E85)/E85)</f>
        <v>2.8156007822121381E-3</v>
      </c>
    </row>
    <row r="86" spans="3:7" x14ac:dyDescent="0.25">
      <c r="C86">
        <v>46</v>
      </c>
      <c r="D86" s="2">
        <f>$W$20</f>
        <v>0.14988917321859302</v>
      </c>
      <c r="E86" s="11">
        <f>SUM(D86,E85)</f>
        <v>7.8984813028751839</v>
      </c>
      <c r="F86">
        <f>C86*AVERAGE($K$20,$W$20)</f>
        <v>7.8984813028751821</v>
      </c>
      <c r="G86" s="14">
        <f>ABS((F86-E86)/E86)</f>
        <v>2.2489853065216801E-16</v>
      </c>
    </row>
    <row r="87" spans="3:7" x14ac:dyDescent="0.25">
      <c r="C87">
        <v>47</v>
      </c>
      <c r="D87" s="2">
        <f>$K$20</f>
        <v>0.19352305734119751</v>
      </c>
      <c r="E87" s="11">
        <f>SUM(D87,E86)</f>
        <v>8.0920043602163823</v>
      </c>
      <c r="F87">
        <f>C87*AVERAGE($K$20,$W$20)</f>
        <v>8.0701874181550775</v>
      </c>
      <c r="G87" s="14">
        <f>ABS((F87-E87)/E87)</f>
        <v>2.6961110115765446E-3</v>
      </c>
    </row>
    <row r="88" spans="3:7" x14ac:dyDescent="0.25">
      <c r="C88">
        <v>48</v>
      </c>
      <c r="D88" s="2">
        <f>$W$20</f>
        <v>0.14988917321859302</v>
      </c>
      <c r="E88" s="11">
        <f>SUM(D88,E87)</f>
        <v>8.2418935334349754</v>
      </c>
      <c r="F88">
        <f>C88*AVERAGE($K$20,$W$20)</f>
        <v>8.2418935334349719</v>
      </c>
      <c r="G88" s="14">
        <f>ABS((F88-E88)/E88)</f>
        <v>4.3105551708332196E-16</v>
      </c>
    </row>
    <row r="89" spans="3:7" x14ac:dyDescent="0.25">
      <c r="C89">
        <v>49</v>
      </c>
      <c r="D89" s="2">
        <f>$K$20</f>
        <v>0.19352305734119751</v>
      </c>
      <c r="E89" s="11">
        <f>SUM(D89,E88)</f>
        <v>8.4354165907761729</v>
      </c>
      <c r="F89">
        <f>C89*AVERAGE($K$20,$W$20)</f>
        <v>8.4135996487148681</v>
      </c>
      <c r="G89" s="14">
        <f>ABS((F89-E89)/E89)</f>
        <v>2.5863502799803447E-3</v>
      </c>
    </row>
    <row r="90" spans="3:7" x14ac:dyDescent="0.25">
      <c r="C90">
        <v>50</v>
      </c>
      <c r="D90" s="2">
        <f>$W$20</f>
        <v>0.14988917321859302</v>
      </c>
      <c r="E90" s="11">
        <f>SUM(D90,E89)</f>
        <v>8.5853057639947661</v>
      </c>
      <c r="F90">
        <f>C90*AVERAGE($K$20,$W$20)</f>
        <v>8.5853057639947625</v>
      </c>
      <c r="G90" s="14">
        <f>ABS((F90-E90)/E90)</f>
        <v>4.1381329639998909E-16</v>
      </c>
    </row>
  </sheetData>
  <pageMargins left="0.7" right="0.7" top="0.78740157499999996" bottom="0.78740157499999996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3.98</v>
      </c>
      <c r="G10" s="3">
        <f>AVERAGE(F10)</f>
        <v>3.98</v>
      </c>
      <c r="H10" s="3">
        <f>G10-$F$20</f>
        <v>2.4000000000000465E-2</v>
      </c>
      <c r="J10" s="2">
        <f>F10*$C$4/1000</f>
        <v>0.18841067028725272</v>
      </c>
      <c r="K10" s="2">
        <f>F10*$C$5/1000</f>
        <v>0.18613382508892365</v>
      </c>
      <c r="L10" s="2">
        <f>F10*$C$6/1000</f>
        <v>0.18389800363064115</v>
      </c>
      <c r="O10" s="4">
        <v>1</v>
      </c>
      <c r="P10" s="3"/>
      <c r="Q10" s="3"/>
      <c r="R10" s="3">
        <v>3.48</v>
      </c>
      <c r="S10" s="3">
        <f>AVERAGE(R10)</f>
        <v>3.48</v>
      </c>
      <c r="T10" s="3">
        <f>S10-$R$20</f>
        <v>0.32800000000000029</v>
      </c>
      <c r="V10" s="2">
        <f>R10*$C$4/1000</f>
        <v>0.16474098809036167</v>
      </c>
      <c r="W10" s="2">
        <f>R10*$C$5/1000</f>
        <v>0.16275017872096842</v>
      </c>
      <c r="X10" s="2">
        <f>R10*$C$6/1000</f>
        <v>0.16079523935543497</v>
      </c>
      <c r="Z10" s="2">
        <f>AVERAGE(W10,K10)</f>
        <v>0.17444200190494602</v>
      </c>
    </row>
    <row r="11" spans="1:26" x14ac:dyDescent="0.25">
      <c r="C11">
        <v>2</v>
      </c>
      <c r="D11" s="3"/>
      <c r="E11" s="3"/>
      <c r="F11" s="3">
        <v>4.04</v>
      </c>
      <c r="G11" s="3">
        <f>AVERAGE(F10:F11)</f>
        <v>4.01</v>
      </c>
      <c r="H11" s="3">
        <f>G11-$F$20</f>
        <v>5.400000000000027E-2</v>
      </c>
      <c r="I11" s="3">
        <f>STDEVA(F10:F11)</f>
        <v>4.2426406871192889E-2</v>
      </c>
      <c r="J11" s="2">
        <f>F11*$C$4/1000</f>
        <v>0.19125103215087963</v>
      </c>
      <c r="K11" s="2">
        <f>F11*$C$5/1000</f>
        <v>0.18893986265307827</v>
      </c>
      <c r="L11" s="2">
        <f>F11*$C$6/1000</f>
        <v>0.18667033534366587</v>
      </c>
      <c r="O11" s="4">
        <v>2</v>
      </c>
      <c r="P11" s="3"/>
      <c r="Q11" s="3"/>
      <c r="R11" s="3">
        <v>2.96</v>
      </c>
      <c r="S11" s="3">
        <f>AVERAGE(R10:R11)</f>
        <v>3.2199999999999998</v>
      </c>
      <c r="T11" s="3">
        <f>S11-$R$20</f>
        <v>6.800000000000006E-2</v>
      </c>
      <c r="U11" s="3">
        <f>STDEVA(R10:R11)</f>
        <v>0.36769552621700469</v>
      </c>
      <c r="V11" s="2">
        <f>R11*$C$4/1000</f>
        <v>0.14012451860559499</v>
      </c>
      <c r="W11" s="2">
        <f>R11*$C$5/1000</f>
        <v>0.13843118649829497</v>
      </c>
      <c r="X11" s="2">
        <f>R11*$C$6/1000</f>
        <v>0.13676836450922053</v>
      </c>
      <c r="Z11" s="2">
        <f>AVERAGE(W11,K11)</f>
        <v>0.16368552457568664</v>
      </c>
    </row>
    <row r="12" spans="1:26" x14ac:dyDescent="0.25">
      <c r="C12">
        <v>3</v>
      </c>
      <c r="D12" s="3"/>
      <c r="E12" s="3"/>
      <c r="F12" s="3">
        <v>3.95</v>
      </c>
      <c r="G12" s="3">
        <f>AVERAGE(F10:F12)</f>
        <v>3.9899999999999998</v>
      </c>
      <c r="H12" s="3">
        <f>G12-$F$20</f>
        <v>3.4000000000000252E-2</v>
      </c>
      <c r="I12" s="3">
        <f>STDEVA(F10:F12)</f>
        <v>4.5825756949558344E-2</v>
      </c>
      <c r="J12" s="2">
        <f>F12*$C$4/1000</f>
        <v>0.18699048935543927</v>
      </c>
      <c r="K12" s="2">
        <f>F12*$C$5/1000</f>
        <v>0.18473080630684635</v>
      </c>
      <c r="L12" s="2">
        <f>F12*$C$6/1000</f>
        <v>0.18251183777412877</v>
      </c>
      <c r="O12" s="4">
        <v>3</v>
      </c>
      <c r="P12" s="3"/>
      <c r="Q12" s="3"/>
      <c r="R12" s="3">
        <v>3.09</v>
      </c>
      <c r="S12" s="3">
        <f>AVERAGE(R10:R12)</f>
        <v>3.1766666666666663</v>
      </c>
      <c r="T12" s="3">
        <f>S12-$R$20</f>
        <v>2.4666666666666615E-2</v>
      </c>
      <c r="U12" s="3">
        <f>STDEVA(R10:R12)</f>
        <v>0.27061657993059729</v>
      </c>
      <c r="V12" s="2">
        <f>R12*$C$4/1000</f>
        <v>0.14627863597678667</v>
      </c>
      <c r="W12" s="2">
        <f>R12*$C$5/1000</f>
        <v>0.14451093455396333</v>
      </c>
      <c r="X12" s="2">
        <f>R12*$C$6/1000</f>
        <v>0.14277508322077415</v>
      </c>
      <c r="Z12" s="2">
        <f>AVERAGE(W12,K12)</f>
        <v>0.16462087043040485</v>
      </c>
    </row>
    <row r="13" spans="1:26" x14ac:dyDescent="0.25">
      <c r="C13">
        <v>4</v>
      </c>
      <c r="D13" s="3"/>
      <c r="E13" s="3"/>
      <c r="F13" s="3">
        <v>4.1500000000000004</v>
      </c>
      <c r="G13" s="3">
        <f>AVERAGE(F10:F13)</f>
        <v>4.0299999999999994</v>
      </c>
      <c r="H13" s="3">
        <f>G13-$F$20</f>
        <v>7.3999999999999844E-2</v>
      </c>
      <c r="I13" s="3">
        <f>STDEVA(F10:F13)</f>
        <v>8.8317608663278577E-2</v>
      </c>
      <c r="J13" s="2">
        <f>F13*$C$4/1000</f>
        <v>0.19645836223419572</v>
      </c>
      <c r="K13" s="2">
        <f>F13*$C$5/1000</f>
        <v>0.19408426485402844</v>
      </c>
      <c r="L13" s="2">
        <f>F13*$C$6/1000</f>
        <v>0.19175294348421124</v>
      </c>
      <c r="O13" s="4">
        <v>4</v>
      </c>
      <c r="P13" s="3"/>
      <c r="Q13" s="3"/>
      <c r="R13" s="3">
        <v>3.05</v>
      </c>
      <c r="S13" s="3">
        <f>AVERAGE(R10:R13)</f>
        <v>3.1449999999999996</v>
      </c>
      <c r="T13" s="3">
        <f>S13-$R$20</f>
        <v>-7.0000000000001172E-3</v>
      </c>
      <c r="U13" s="3">
        <f>STDEVA(R10:R13)</f>
        <v>0.2298550267741242</v>
      </c>
      <c r="V13" s="2">
        <f>R13*$C$4/1000</f>
        <v>0.14438506140103535</v>
      </c>
      <c r="W13" s="2">
        <f>R13*$C$5/1000</f>
        <v>0.14264024284452692</v>
      </c>
      <c r="X13" s="2">
        <f>R13*$C$6/1000</f>
        <v>0.14092686207875763</v>
      </c>
      <c r="Z13" s="2">
        <f>AVERAGE(W13,K13)</f>
        <v>0.16836225384927767</v>
      </c>
    </row>
    <row r="14" spans="1:26" x14ac:dyDescent="0.25">
      <c r="C14">
        <v>5</v>
      </c>
      <c r="D14" s="3"/>
      <c r="E14" s="3"/>
      <c r="F14" s="3">
        <v>3.85</v>
      </c>
      <c r="G14" s="3">
        <f>AVERAGE(F10:F14)</f>
        <v>3.9939999999999998</v>
      </c>
      <c r="H14" s="3">
        <f>G14-$F$20</f>
        <v>3.8000000000000256E-2</v>
      </c>
      <c r="I14" s="3">
        <f>STDEVA(F10:F14)</f>
        <v>0.11104053313993056</v>
      </c>
      <c r="J14" s="2">
        <f>F14*$C$4/1000</f>
        <v>0.18225655291606105</v>
      </c>
      <c r="K14" s="2">
        <f>F14*$C$5/1000</f>
        <v>0.18005407703325532</v>
      </c>
      <c r="L14" s="2">
        <f>F14*$C$6/1000</f>
        <v>0.17789128491908751</v>
      </c>
      <c r="O14" s="4">
        <v>5</v>
      </c>
      <c r="P14" s="3"/>
      <c r="Q14" s="3"/>
      <c r="R14" s="3">
        <v>3.21</v>
      </c>
      <c r="S14" s="3">
        <f>AVERAGE(R10:R14)</f>
        <v>3.1579999999999999</v>
      </c>
      <c r="T14" s="3">
        <f>S14-$R$20</f>
        <v>6.0000000000002274E-3</v>
      </c>
      <c r="U14" s="3">
        <f>STDEVA(R10:R14)</f>
        <v>0.2011715685677278</v>
      </c>
      <c r="V14" s="2">
        <f>R14*$C$4/1000</f>
        <v>0.15195935970404051</v>
      </c>
      <c r="W14" s="2">
        <f>R14*$C$5/1000</f>
        <v>0.1501230096822726</v>
      </c>
      <c r="X14" s="2">
        <f>R14*$C$6/1000</f>
        <v>0.14831974664682362</v>
      </c>
      <c r="Z14" s="2">
        <f>AVERAGE(W14,K14)</f>
        <v>0.16508854335776396</v>
      </c>
    </row>
    <row r="15" spans="1:26" x14ac:dyDescent="0.25">
      <c r="C15">
        <v>6</v>
      </c>
      <c r="D15" s="3"/>
      <c r="E15" s="3"/>
      <c r="F15" s="3">
        <v>3.73</v>
      </c>
      <c r="G15" s="3">
        <f>AVERAGE(F10:F15)</f>
        <v>3.9499999999999997</v>
      </c>
      <c r="H15" s="3">
        <f>G15-$F$20</f>
        <v>-5.9999999999997833E-3</v>
      </c>
      <c r="I15" s="3">
        <f>STDEVA(F10:F15)</f>
        <v>0.14656056768449019</v>
      </c>
      <c r="J15" s="2">
        <f>F15*$C$4/1000</f>
        <v>0.17657582918880721</v>
      </c>
      <c r="K15" s="2">
        <f>F15*$C$5/1000</f>
        <v>0.17444200190494605</v>
      </c>
      <c r="L15" s="2">
        <f>F15*$C$6/1000</f>
        <v>0.17234662149303803</v>
      </c>
      <c r="O15" s="4">
        <v>6</v>
      </c>
      <c r="P15" s="3"/>
      <c r="Q15" s="3"/>
      <c r="R15" s="3">
        <v>2.97</v>
      </c>
      <c r="S15" s="3">
        <f>AVERAGE(R10:R15)</f>
        <v>3.1266666666666665</v>
      </c>
      <c r="T15" s="3">
        <f>S15-$R$20</f>
        <v>-2.5333333333333208E-2</v>
      </c>
      <c r="U15" s="3">
        <f>STDEVA(R10:R15)</f>
        <v>0.19561867668161614</v>
      </c>
      <c r="V15" s="2">
        <f>R15*$C$4/1000</f>
        <v>0.1405979122495328</v>
      </c>
      <c r="W15" s="2">
        <f>R15*$C$5/1000</f>
        <v>0.13889885942565408</v>
      </c>
      <c r="X15" s="2">
        <f>R15*$C$6/1000</f>
        <v>0.13723041979472467</v>
      </c>
      <c r="Z15" s="2">
        <f>AVERAGE(W15,K15)</f>
        <v>0.15667043066530006</v>
      </c>
    </row>
    <row r="16" spans="1:26" x14ac:dyDescent="0.25">
      <c r="C16">
        <v>7</v>
      </c>
      <c r="D16" s="3"/>
      <c r="E16" s="3"/>
      <c r="F16" s="3">
        <v>3.89</v>
      </c>
      <c r="G16" s="3">
        <f>AVERAGE(F10:F16)</f>
        <v>3.9414285714285713</v>
      </c>
      <c r="H16" s="3">
        <f>G16-$F$20</f>
        <v>-1.4571428571428235E-2</v>
      </c>
      <c r="I16" s="3">
        <f>STDEVA(F10:F16)</f>
        <v>0.13569924728710081</v>
      </c>
      <c r="J16" s="2">
        <f>F16*$C$4/1000</f>
        <v>0.18415012749181234</v>
      </c>
      <c r="K16" s="2">
        <f>F16*$C$5/1000</f>
        <v>0.18192476874269173</v>
      </c>
      <c r="L16" s="2">
        <f>F16*$C$6/1000</f>
        <v>0.17973950606110403</v>
      </c>
      <c r="O16" s="4">
        <v>7</v>
      </c>
      <c r="P16" s="3"/>
      <c r="Q16" s="3"/>
      <c r="R16" s="3">
        <v>3.04</v>
      </c>
      <c r="S16" s="3">
        <f>AVERAGE(R10:R16)</f>
        <v>3.1142857142857139</v>
      </c>
      <c r="T16" s="3">
        <f>S16-$R$20</f>
        <v>-3.7714285714285811E-2</v>
      </c>
      <c r="U16" s="3">
        <f>STDEVA(R10:R16)</f>
        <v>0.18155413727564776</v>
      </c>
      <c r="V16" s="2">
        <f>R16*$C$4/1000</f>
        <v>0.14391166775709754</v>
      </c>
      <c r="W16" s="2">
        <f>R16*$C$5/1000</f>
        <v>0.14217256991716781</v>
      </c>
      <c r="X16" s="2">
        <f>R16*$C$6/1000</f>
        <v>0.14046480679325352</v>
      </c>
      <c r="Z16" s="2">
        <f>AVERAGE(W16,K16)</f>
        <v>0.16204866932992978</v>
      </c>
    </row>
    <row r="17" spans="3:26" x14ac:dyDescent="0.25">
      <c r="C17">
        <v>8</v>
      </c>
      <c r="D17" s="3"/>
      <c r="E17" s="3"/>
      <c r="F17" s="3">
        <v>4.2699999999999996</v>
      </c>
      <c r="G17" s="3">
        <f>AVERAGE(F10:F17)</f>
        <v>3.9824999999999999</v>
      </c>
      <c r="H17" s="3">
        <f>G17-$F$20</f>
        <v>2.6500000000000412E-2</v>
      </c>
      <c r="I17" s="3">
        <f>STDEVA(F10:F17)</f>
        <v>0.17110982271211495</v>
      </c>
      <c r="J17" s="2">
        <f>F17*$C$4/1000</f>
        <v>0.2021390859614495</v>
      </c>
      <c r="K17" s="2">
        <f>F17*$C$5/1000</f>
        <v>0.19969633998233766</v>
      </c>
      <c r="L17" s="2">
        <f>F17*$C$6/1000</f>
        <v>0.19729760691026069</v>
      </c>
      <c r="O17" s="4">
        <v>8</v>
      </c>
      <c r="P17" s="3"/>
      <c r="Q17" s="3"/>
      <c r="R17" s="3">
        <v>3.57</v>
      </c>
      <c r="S17" s="3">
        <f>AVERAGE(R10:R17)</f>
        <v>3.1712499999999997</v>
      </c>
      <c r="T17" s="3">
        <f>S17-$R$20</f>
        <v>1.9249999999999989E-2</v>
      </c>
      <c r="U17" s="3">
        <f>STDEVA(R10:R17)</f>
        <v>0.232835779037501</v>
      </c>
      <c r="V17" s="2">
        <f>R17*$C$4/1000</f>
        <v>0.16900153088580205</v>
      </c>
      <c r="W17" s="2">
        <f>R17*$C$5/1000</f>
        <v>0.16695923506720034</v>
      </c>
      <c r="X17" s="2">
        <f>R17*$C$6/1000</f>
        <v>0.16495373692497209</v>
      </c>
      <c r="Z17" s="2">
        <f>AVERAGE(W17,K17)</f>
        <v>0.183327787524769</v>
      </c>
    </row>
    <row r="18" spans="3:26" x14ac:dyDescent="0.25">
      <c r="C18">
        <v>9</v>
      </c>
      <c r="D18" s="3"/>
      <c r="E18" s="3"/>
      <c r="F18" s="3">
        <v>3.66</v>
      </c>
      <c r="G18" s="3">
        <f>AVERAGE(F10:F18)</f>
        <v>3.9466666666666663</v>
      </c>
      <c r="H18" s="3">
        <f>G18-$F$20</f>
        <v>-9.3333333333331936E-3</v>
      </c>
      <c r="I18" s="3">
        <f>STDEVA(F10:F18)</f>
        <v>0.19280819484658834</v>
      </c>
      <c r="J18" s="2">
        <f>F18*$C$4/1000</f>
        <v>0.17326207368124247</v>
      </c>
      <c r="K18" s="2">
        <f>F18*$C$5/1000</f>
        <v>0.17116829141343232</v>
      </c>
      <c r="L18" s="2">
        <f>F18*$C$6/1000</f>
        <v>0.16911223449450918</v>
      </c>
      <c r="O18" s="4">
        <v>9</v>
      </c>
      <c r="P18" s="3"/>
      <c r="Q18" s="3"/>
      <c r="R18" s="3">
        <v>3.14</v>
      </c>
      <c r="S18" s="3">
        <f>AVERAGE(R10:R18)</f>
        <v>3.1677777777777774</v>
      </c>
      <c r="T18" s="3">
        <f>S18-$R$20</f>
        <v>1.5777777777777668E-2</v>
      </c>
      <c r="U18" s="3">
        <f>STDEVA(R10:R18)</f>
        <v>0.21804688588568383</v>
      </c>
      <c r="V18" s="2">
        <f>R18*$C$4/1000</f>
        <v>0.14864560419647577</v>
      </c>
      <c r="W18" s="2">
        <f>R18*$C$5/1000</f>
        <v>0.14684929919075887</v>
      </c>
      <c r="X18" s="2">
        <f>R18*$C$6/1000</f>
        <v>0.14508535964829478</v>
      </c>
      <c r="Z18" s="2">
        <f>AVERAGE(W18,K18)</f>
        <v>0.15900879530209561</v>
      </c>
    </row>
    <row r="19" spans="3:26" x14ac:dyDescent="0.25">
      <c r="C19" s="5">
        <v>10</v>
      </c>
      <c r="D19" s="6"/>
      <c r="E19" s="6"/>
      <c r="F19" s="6">
        <v>4.04</v>
      </c>
      <c r="G19" s="6">
        <f>AVERAGE(F10:F19)</f>
        <v>3.9559999999999995</v>
      </c>
      <c r="H19" s="6">
        <f>G19-$F$20</f>
        <v>0</v>
      </c>
      <c r="I19" s="6">
        <f>STDEVA(F10:F19)</f>
        <v>0.18416176464064282</v>
      </c>
      <c r="J19" s="7">
        <f>F19*$C$4/1000</f>
        <v>0.19125103215087963</v>
      </c>
      <c r="K19" s="7">
        <f>F19*$C$5/1000</f>
        <v>0.18893986265307827</v>
      </c>
      <c r="L19" s="7">
        <f>F19*$C$6/1000</f>
        <v>0.18667033534366587</v>
      </c>
      <c r="O19" s="8">
        <v>10</v>
      </c>
      <c r="P19" s="6"/>
      <c r="Q19" s="6"/>
      <c r="R19" s="6">
        <v>3.01</v>
      </c>
      <c r="S19" s="6">
        <f>AVERAGE(R10:R19)</f>
        <v>3.1519999999999997</v>
      </c>
      <c r="T19" s="6">
        <f>S19-$R$20</f>
        <v>0</v>
      </c>
      <c r="U19" s="6">
        <f>STDEVA(R10:R19)</f>
        <v>0.21154458421597822</v>
      </c>
      <c r="V19" s="7">
        <f>R19*$C$4/1000</f>
        <v>0.14249148682528409</v>
      </c>
      <c r="W19" s="7">
        <f>R19*$C$5/1000</f>
        <v>0.14076955113509049</v>
      </c>
      <c r="X19" s="7">
        <f>R19*$C$6/1000</f>
        <v>0.13907864093674116</v>
      </c>
      <c r="Z19" s="2">
        <f>AVERAGE(W19,K19)</f>
        <v>0.16485470689408438</v>
      </c>
    </row>
    <row r="20" spans="3:26" x14ac:dyDescent="0.25">
      <c r="F20" s="9">
        <f>AVERAGE(F10:F19)</f>
        <v>3.9559999999999995</v>
      </c>
      <c r="G20" s="9">
        <f>F20*46.7672</f>
        <v>185.01104319999999</v>
      </c>
      <c r="J20" s="2">
        <f>F20*$C$4/1000</f>
        <v>0.18727452554180193</v>
      </c>
      <c r="K20" s="2">
        <f>F20*$C$5/1000</f>
        <v>0.1850114100632618</v>
      </c>
      <c r="L20" s="2">
        <f>F20*$C$6/1000</f>
        <v>0.1827890709454312</v>
      </c>
      <c r="M20" s="2"/>
      <c r="N20" s="2"/>
      <c r="O20" s="2"/>
      <c r="P20" s="2"/>
      <c r="Q20" s="2"/>
      <c r="R20" s="15">
        <f>AVERAGE(R10:R19)</f>
        <v>3.1519999999999997</v>
      </c>
      <c r="S20" s="15">
        <f>R20*46.7672</f>
        <v>147.4102144</v>
      </c>
      <c r="T20" s="2"/>
      <c r="U20" s="2"/>
      <c r="V20" s="2">
        <f>R20*$C$4/1000</f>
        <v>0.14921367656920115</v>
      </c>
      <c r="W20" s="2">
        <f>R20*$C$5/1000</f>
        <v>0.14741050670358979</v>
      </c>
      <c r="X20" s="2">
        <f>R20*$C$6/1000</f>
        <v>0.1456398259908997</v>
      </c>
    </row>
    <row r="21" spans="3:26" x14ac:dyDescent="0.25">
      <c r="F21" s="3">
        <f>STDEVA(F10:F19)</f>
        <v>0.18416176464064282</v>
      </c>
      <c r="J21" s="2">
        <f>STDEVA(J10:J19)</f>
        <v>8.7181008837253215E-3</v>
      </c>
      <c r="K21" s="2">
        <f>STDEVA(K10:K19)</f>
        <v>8.6127471577107807E-3</v>
      </c>
      <c r="L21" s="2">
        <f>STDEVA(L10:L19)</f>
        <v>8.5092916739975422E-3</v>
      </c>
      <c r="M21" s="2"/>
      <c r="N21" s="2"/>
      <c r="O21" s="2"/>
      <c r="P21" s="2"/>
      <c r="Q21" s="2"/>
      <c r="R21" s="2">
        <f>STDEVA(R10:R19)</f>
        <v>0.21154458421597822</v>
      </c>
      <c r="S21" s="2"/>
      <c r="T21" s="2"/>
      <c r="U21" s="2"/>
      <c r="V21" s="2">
        <f>STDEVA(V10:V19)</f>
        <v>1.0014386157731316E-2</v>
      </c>
      <c r="W21" s="2">
        <f>STDEVA(W10:W19)</f>
        <v>9.893367496725116E-3</v>
      </c>
      <c r="X21" s="2">
        <f>STDEVA(X10:X19)</f>
        <v>9.7745293256764985E-3</v>
      </c>
      <c r="Z21" s="2">
        <f>STDEVA(Z10:Z19)</f>
        <v>7.7286400345405806E-3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0.1850114100632618</v>
      </c>
      <c r="E41" s="11">
        <f>$K$20</f>
        <v>0.1850114100632618</v>
      </c>
      <c r="F41">
        <f>C41*AVERAGE($K$20,$W$20)</f>
        <v>0.16621095838342581</v>
      </c>
      <c r="G41" s="14">
        <f>ABS((F41-E41)/E41)</f>
        <v>0.10161779575328606</v>
      </c>
    </row>
    <row r="42" spans="3:7" x14ac:dyDescent="0.25">
      <c r="C42">
        <v>2</v>
      </c>
      <c r="D42" s="2">
        <f>$W$20</f>
        <v>0.14741050670358979</v>
      </c>
      <c r="E42" s="11">
        <f>SUM(D42,E41)</f>
        <v>0.33242191676685162</v>
      </c>
      <c r="F42">
        <f>C42*AVERAGE($K$20,$W$20)</f>
        <v>0.33242191676685162</v>
      </c>
      <c r="G42" s="14">
        <f>ABS((F42-E42)/E42)</f>
        <v>0</v>
      </c>
    </row>
    <row r="43" spans="3:7" x14ac:dyDescent="0.25">
      <c r="C43">
        <v>3</v>
      </c>
      <c r="D43" s="2">
        <f>$K$20</f>
        <v>0.1850114100632618</v>
      </c>
      <c r="E43" s="11">
        <f>SUM(D43,E42)</f>
        <v>0.51743332683011345</v>
      </c>
      <c r="F43">
        <f>C43*AVERAGE($K$20,$W$20)</f>
        <v>0.49863287515027743</v>
      </c>
      <c r="G43" s="14">
        <f>ABS((F43-E43)/E43)</f>
        <v>3.6334056399132335E-2</v>
      </c>
    </row>
    <row r="44" spans="3:7" x14ac:dyDescent="0.25">
      <c r="C44">
        <v>4</v>
      </c>
      <c r="D44" s="2">
        <f>$W$20</f>
        <v>0.14741050670358979</v>
      </c>
      <c r="E44" s="11">
        <f>SUM(D44,E43)</f>
        <v>0.66484383353370324</v>
      </c>
      <c r="F44">
        <f>C44*AVERAGE($K$20,$W$20)</f>
        <v>0.66484383353370324</v>
      </c>
      <c r="G44" s="14">
        <f>ABS((F44-E44)/E44)</f>
        <v>0</v>
      </c>
    </row>
    <row r="45" spans="3:7" x14ac:dyDescent="0.25">
      <c r="C45">
        <v>5</v>
      </c>
      <c r="D45" s="2">
        <f>$K$20</f>
        <v>0.1850114100632618</v>
      </c>
      <c r="E45" s="11">
        <f>SUM(D45,E44)</f>
        <v>0.84985524359696507</v>
      </c>
      <c r="F45">
        <f>C45*AVERAGE($K$20,$W$20)</f>
        <v>0.83105479191712905</v>
      </c>
      <c r="G45" s="14">
        <f>ABS((F45-E45)/E45)</f>
        <v>2.2121945850759418E-2</v>
      </c>
    </row>
    <row r="46" spans="3:7" x14ac:dyDescent="0.25">
      <c r="C46">
        <v>6</v>
      </c>
      <c r="D46" s="2">
        <f>$W$20</f>
        <v>0.14741050670358979</v>
      </c>
      <c r="E46" s="11">
        <f>SUM(D46,E45)</f>
        <v>0.99726575030055487</v>
      </c>
      <c r="F46">
        <f>C46*AVERAGE($K$20,$W$20)</f>
        <v>0.99726575030055487</v>
      </c>
      <c r="G46" s="14">
        <f>ABS((F46-E46)/E46)</f>
        <v>0</v>
      </c>
    </row>
    <row r="47" spans="3:7" x14ac:dyDescent="0.25">
      <c r="C47">
        <v>7</v>
      </c>
      <c r="D47" s="2">
        <f>$K$20</f>
        <v>0.1850114100632618</v>
      </c>
      <c r="E47" s="11">
        <f>SUM(D47,E46)</f>
        <v>1.1822771603638167</v>
      </c>
      <c r="F47">
        <f>C47*AVERAGE($K$20,$W$20)</f>
        <v>1.1634767086839806</v>
      </c>
      <c r="G47" s="14">
        <f>ABS((F47-E47)/E47)</f>
        <v>1.5901898734177314E-2</v>
      </c>
    </row>
    <row r="48" spans="3:7" x14ac:dyDescent="0.25">
      <c r="C48">
        <v>8</v>
      </c>
      <c r="D48" s="2">
        <f>$W$20</f>
        <v>0.14741050670358979</v>
      </c>
      <c r="E48" s="11">
        <f>SUM(D48,E47)</f>
        <v>1.3296876670674065</v>
      </c>
      <c r="F48">
        <f>C48*AVERAGE($K$20,$W$20)</f>
        <v>1.3296876670674065</v>
      </c>
      <c r="G48" s="14">
        <f>ABS((F48-E48)/E48)</f>
        <v>0</v>
      </c>
    </row>
    <row r="49" spans="3:7" x14ac:dyDescent="0.25">
      <c r="C49">
        <v>9</v>
      </c>
      <c r="D49" s="2">
        <f>$K$20</f>
        <v>0.1850114100632618</v>
      </c>
      <c r="E49" s="11">
        <f>SUM(D49,E48)</f>
        <v>1.5146990771306683</v>
      </c>
      <c r="F49">
        <f>C49*AVERAGE($K$20,$W$20)</f>
        <v>1.4958986254508324</v>
      </c>
      <c r="G49" s="14">
        <f>ABS((F49-E49)/E49)</f>
        <v>1.2412004446091076E-2</v>
      </c>
    </row>
    <row r="50" spans="3:7" x14ac:dyDescent="0.25">
      <c r="C50">
        <v>10</v>
      </c>
      <c r="D50" s="2">
        <f>$W$20</f>
        <v>0.14741050670358979</v>
      </c>
      <c r="E50" s="11">
        <f>SUM(D50,E49)</f>
        <v>1.6621095838342581</v>
      </c>
      <c r="F50">
        <f>C50*AVERAGE($K$20,$W$20)</f>
        <v>1.6621095838342581</v>
      </c>
      <c r="G50" s="14">
        <f>ABS((F50-E50)/E50)</f>
        <v>0</v>
      </c>
    </row>
    <row r="51" spans="3:7" x14ac:dyDescent="0.25">
      <c r="C51">
        <v>11</v>
      </c>
      <c r="D51" s="2">
        <f>$K$20</f>
        <v>0.1850114100632618</v>
      </c>
      <c r="E51" s="11">
        <f>SUM(D51,E50)</f>
        <v>1.8471209938975199</v>
      </c>
      <c r="F51">
        <f>C51*AVERAGE($K$20,$W$20)</f>
        <v>1.8283205422176838</v>
      </c>
      <c r="G51" s="14">
        <f>ABS((F51-E51)/E51)</f>
        <v>1.0178245898318882E-2</v>
      </c>
    </row>
    <row r="52" spans="3:7" x14ac:dyDescent="0.25">
      <c r="C52">
        <v>12</v>
      </c>
      <c r="D52" s="2">
        <f>$W$20</f>
        <v>0.14741050670358979</v>
      </c>
      <c r="E52" s="11">
        <f>SUM(D52,E51)</f>
        <v>1.9945315006011097</v>
      </c>
      <c r="F52">
        <f>C52*AVERAGE($K$20,$W$20)</f>
        <v>1.9945315006011097</v>
      </c>
      <c r="G52" s="14">
        <f>ABS((F52-E52)/E52)</f>
        <v>0</v>
      </c>
    </row>
    <row r="53" spans="3:7" x14ac:dyDescent="0.25">
      <c r="C53">
        <v>13</v>
      </c>
      <c r="D53" s="2">
        <f>$K$20</f>
        <v>0.1850114100632618</v>
      </c>
      <c r="E53" s="11">
        <f>SUM(D53,E52)</f>
        <v>2.1795429106643716</v>
      </c>
      <c r="F53">
        <f>C53*AVERAGE($K$20,$W$20)</f>
        <v>2.1607424589845357</v>
      </c>
      <c r="G53" s="14">
        <f>ABS((F53-E53)/E53)</f>
        <v>8.6258690241180543E-3</v>
      </c>
    </row>
    <row r="54" spans="3:7" x14ac:dyDescent="0.25">
      <c r="C54">
        <v>14</v>
      </c>
      <c r="D54" s="2">
        <f>$W$20</f>
        <v>0.14741050670358979</v>
      </c>
      <c r="E54" s="11">
        <f>SUM(D54,E53)</f>
        <v>2.3269534173679611</v>
      </c>
      <c r="F54">
        <f>C54*AVERAGE($K$20,$W$20)</f>
        <v>2.3269534173679611</v>
      </c>
      <c r="G54" s="14">
        <f>ABS((F54-E54)/E54)</f>
        <v>0</v>
      </c>
    </row>
    <row r="55" spans="3:7" x14ac:dyDescent="0.25">
      <c r="C55">
        <v>15</v>
      </c>
      <c r="D55" s="2">
        <f>$K$20</f>
        <v>0.1850114100632618</v>
      </c>
      <c r="E55" s="11">
        <f>SUM(D55,E54)</f>
        <v>2.511964827431223</v>
      </c>
      <c r="F55">
        <f>C55*AVERAGE($K$20,$W$20)</f>
        <v>2.4931643757513871</v>
      </c>
      <c r="G55" s="14">
        <f>ABS((F55-E55)/E55)</f>
        <v>7.4843610366398163E-3</v>
      </c>
    </row>
    <row r="56" spans="3:7" x14ac:dyDescent="0.25">
      <c r="C56">
        <v>16</v>
      </c>
      <c r="D56" s="2">
        <f>$W$20</f>
        <v>0.14741050670358979</v>
      </c>
      <c r="E56" s="11">
        <f>SUM(D56,E55)</f>
        <v>2.659375334134813</v>
      </c>
      <c r="F56">
        <f>C56*AVERAGE($K$20,$W$20)</f>
        <v>2.659375334134813</v>
      </c>
      <c r="G56" s="14">
        <f>ABS((F56-E56)/E56)</f>
        <v>0</v>
      </c>
    </row>
    <row r="57" spans="3:7" x14ac:dyDescent="0.25">
      <c r="C57">
        <v>17</v>
      </c>
      <c r="D57" s="2">
        <f>$K$20</f>
        <v>0.1850114100632618</v>
      </c>
      <c r="E57" s="11">
        <f>SUM(D57,E56)</f>
        <v>2.8443867441980748</v>
      </c>
      <c r="F57">
        <f>C57*AVERAGE($K$20,$W$20)</f>
        <v>2.8255862925182389</v>
      </c>
      <c r="G57" s="14">
        <f>ABS((F57-E57)/E57)</f>
        <v>6.6096678724103545E-3</v>
      </c>
    </row>
    <row r="58" spans="3:7" x14ac:dyDescent="0.25">
      <c r="C58">
        <v>18</v>
      </c>
      <c r="D58" s="2">
        <f>$W$20</f>
        <v>0.14741050670358979</v>
      </c>
      <c r="E58" s="11">
        <f>SUM(D58,E57)</f>
        <v>2.9917972509016648</v>
      </c>
      <c r="F58">
        <f>C58*AVERAGE($K$20,$W$20)</f>
        <v>2.9917972509016648</v>
      </c>
      <c r="G58" s="14">
        <f>ABS((F58-E58)/E58)</f>
        <v>0</v>
      </c>
    </row>
    <row r="59" spans="3:7" x14ac:dyDescent="0.25">
      <c r="C59">
        <v>19</v>
      </c>
      <c r="D59" s="2">
        <f>$K$20</f>
        <v>0.1850114100632618</v>
      </c>
      <c r="E59" s="11">
        <f>SUM(D59,E58)</f>
        <v>3.1768086609649266</v>
      </c>
      <c r="F59">
        <f>C59*AVERAGE($K$20,$W$20)</f>
        <v>3.1580082092850903</v>
      </c>
      <c r="G59" s="14">
        <f>ABS((F59-E59)/E59)</f>
        <v>5.9180308562007903E-3</v>
      </c>
    </row>
    <row r="60" spans="3:7" x14ac:dyDescent="0.25">
      <c r="C60">
        <v>20</v>
      </c>
      <c r="D60" s="2">
        <f>$W$20</f>
        <v>0.14741050670358979</v>
      </c>
      <c r="E60" s="11">
        <f>SUM(D60,E59)</f>
        <v>3.3242191676685167</v>
      </c>
      <c r="F60">
        <f>C60*AVERAGE($K$20,$W$20)</f>
        <v>3.3242191676685162</v>
      </c>
      <c r="G60" s="14">
        <f>ABS((F60-E60)/E60)</f>
        <v>1.3359203694187536E-16</v>
      </c>
    </row>
    <row r="61" spans="3:7" x14ac:dyDescent="0.25">
      <c r="C61">
        <v>21</v>
      </c>
      <c r="D61" s="2">
        <f>$K$20</f>
        <v>0.1850114100632618</v>
      </c>
      <c r="E61" s="11">
        <f>SUM(D61,E60)</f>
        <v>3.5092305777317785</v>
      </c>
      <c r="F61">
        <f>C61*AVERAGE($K$20,$W$20)</f>
        <v>3.4904301260519421</v>
      </c>
      <c r="G61" s="14">
        <f>ABS((F61-E61)/E61)</f>
        <v>5.3574284343516076E-3</v>
      </c>
    </row>
    <row r="62" spans="3:7" x14ac:dyDescent="0.25">
      <c r="C62">
        <v>22</v>
      </c>
      <c r="D62" s="2">
        <f>$W$20</f>
        <v>0.14741050670358979</v>
      </c>
      <c r="E62" s="11">
        <f>SUM(D62,E61)</f>
        <v>3.6566410844353685</v>
      </c>
      <c r="F62">
        <f>C62*AVERAGE($K$20,$W$20)</f>
        <v>3.6566410844353676</v>
      </c>
      <c r="G62" s="14">
        <f>ABS((F62-E62)/E62)</f>
        <v>2.4289461262159152E-16</v>
      </c>
    </row>
    <row r="63" spans="3:7" x14ac:dyDescent="0.25">
      <c r="C63">
        <v>23</v>
      </c>
      <c r="D63" s="2">
        <f>$K$20</f>
        <v>0.1850114100632618</v>
      </c>
      <c r="E63" s="11">
        <f>SUM(D63,E62)</f>
        <v>3.8416524944986303</v>
      </c>
      <c r="F63">
        <f>C63*AVERAGE($K$20,$W$20)</f>
        <v>3.8228520428187935</v>
      </c>
      <c r="G63" s="14">
        <f>ABS((F63-E63)/E63)</f>
        <v>4.8938449552008269E-3</v>
      </c>
    </row>
    <row r="64" spans="3:7" x14ac:dyDescent="0.25">
      <c r="C64">
        <v>24</v>
      </c>
      <c r="D64" s="2">
        <f>$W$20</f>
        <v>0.14741050670358979</v>
      </c>
      <c r="E64" s="11">
        <f>SUM(D64,E63)</f>
        <v>3.9890630012022203</v>
      </c>
      <c r="F64">
        <f>C64*AVERAGE($K$20,$W$20)</f>
        <v>3.9890630012022195</v>
      </c>
      <c r="G64" s="14">
        <f>ABS((F64-E64)/E64)</f>
        <v>2.2265339490312557E-16</v>
      </c>
    </row>
    <row r="65" spans="3:7" x14ac:dyDescent="0.25">
      <c r="C65">
        <v>25</v>
      </c>
      <c r="D65" s="2">
        <f>$K$20</f>
        <v>0.1850114100632618</v>
      </c>
      <c r="E65" s="11">
        <f>SUM(D65,E64)</f>
        <v>4.1740744112654822</v>
      </c>
      <c r="F65">
        <f>C65*AVERAGE($K$20,$W$20)</f>
        <v>4.1552739595856449</v>
      </c>
      <c r="G65" s="14">
        <f>ABS((F65-E65)/E65)</f>
        <v>4.5041007484429053E-3</v>
      </c>
    </row>
    <row r="66" spans="3:7" x14ac:dyDescent="0.25">
      <c r="C66">
        <v>26</v>
      </c>
      <c r="D66" s="2">
        <f>$W$20</f>
        <v>0.14741050670358979</v>
      </c>
      <c r="E66" s="11">
        <f>SUM(D66,E65)</f>
        <v>4.3214849179690722</v>
      </c>
      <c r="F66">
        <f>C66*AVERAGE($K$20,$W$20)</f>
        <v>4.3214849179690713</v>
      </c>
      <c r="G66" s="14">
        <f>ABS((F66-E66)/E66)</f>
        <v>2.0552621067980821E-16</v>
      </c>
    </row>
    <row r="67" spans="3:7" x14ac:dyDescent="0.25">
      <c r="C67">
        <v>27</v>
      </c>
      <c r="D67" s="2">
        <f>$K$20</f>
        <v>0.1850114100632618</v>
      </c>
      <c r="E67" s="11">
        <f>SUM(D67,E66)</f>
        <v>4.506496328032334</v>
      </c>
      <c r="F67">
        <f>C67*AVERAGE($K$20,$W$20)</f>
        <v>4.4876958763524968</v>
      </c>
      <c r="G67" s="14">
        <f>ABS((F67-E67)/E67)</f>
        <v>4.1718555417188273E-3</v>
      </c>
    </row>
    <row r="68" spans="3:7" x14ac:dyDescent="0.25">
      <c r="C68">
        <v>28</v>
      </c>
      <c r="D68" s="2">
        <f>$W$20</f>
        <v>0.14741050670358979</v>
      </c>
      <c r="E68" s="11">
        <f>SUM(D68,E67)</f>
        <v>4.653906834735924</v>
      </c>
      <c r="F68">
        <f>C68*AVERAGE($K$20,$W$20)</f>
        <v>4.6539068347359223</v>
      </c>
      <c r="G68" s="14">
        <f>ABS((F68-E68)/E68)</f>
        <v>3.8169153411964382E-16</v>
      </c>
    </row>
    <row r="69" spans="3:7" x14ac:dyDescent="0.25">
      <c r="C69">
        <v>29</v>
      </c>
      <c r="D69" s="2">
        <f>$K$20</f>
        <v>0.1850114100632618</v>
      </c>
      <c r="E69" s="11">
        <f>SUM(D69,E68)</f>
        <v>4.8389182447991859</v>
      </c>
      <c r="F69">
        <f>C69*AVERAGE($K$20,$W$20)</f>
        <v>4.8201177931193486</v>
      </c>
      <c r="G69" s="14">
        <f>ABS((F69-E69)/E69)</f>
        <v>3.885259210577436E-3</v>
      </c>
    </row>
    <row r="70" spans="3:7" x14ac:dyDescent="0.25">
      <c r="C70">
        <v>30</v>
      </c>
      <c r="D70" s="2">
        <f>$W$20</f>
        <v>0.14741050670358979</v>
      </c>
      <c r="E70" s="11">
        <f>SUM(D70,E69)</f>
        <v>4.9863287515027759</v>
      </c>
      <c r="F70">
        <f>C70*AVERAGE($K$20,$W$20)</f>
        <v>4.9863287515027741</v>
      </c>
      <c r="G70" s="14">
        <f>ABS((F70-E70)/E70)</f>
        <v>3.5624543184500086E-16</v>
      </c>
    </row>
    <row r="71" spans="3:7" x14ac:dyDescent="0.25">
      <c r="C71">
        <v>31</v>
      </c>
      <c r="D71" s="2">
        <f>$K$20</f>
        <v>0.1850114100632618</v>
      </c>
      <c r="E71" s="11">
        <f>SUM(D71,E70)</f>
        <v>5.1713401615660377</v>
      </c>
      <c r="F71">
        <f>C71*AVERAGE($K$20,$W$20)</f>
        <v>5.1525397098862005</v>
      </c>
      <c r="G71" s="14">
        <f>ABS((F71-E71)/E71)</f>
        <v>3.6355086094634111E-3</v>
      </c>
    </row>
    <row r="72" spans="3:7" x14ac:dyDescent="0.25">
      <c r="C72">
        <v>32</v>
      </c>
      <c r="D72" s="2">
        <f>$W$20</f>
        <v>0.14741050670358979</v>
      </c>
      <c r="E72" s="11">
        <f>SUM(D72,E71)</f>
        <v>5.3187506682696277</v>
      </c>
      <c r="F72">
        <f>C72*AVERAGE($K$20,$W$20)</f>
        <v>5.3187506682696259</v>
      </c>
      <c r="G72" s="14">
        <f>ABS((F72-E72)/E72)</f>
        <v>3.3398009235468831E-16</v>
      </c>
    </row>
    <row r="73" spans="3:7" x14ac:dyDescent="0.25">
      <c r="C73">
        <v>33</v>
      </c>
      <c r="D73" s="2">
        <f>$K$20</f>
        <v>0.1850114100632618</v>
      </c>
      <c r="E73" s="11">
        <f>SUM(D73,E72)</f>
        <v>5.5037620783328896</v>
      </c>
      <c r="F73">
        <f>C73*AVERAGE($K$20,$W$20)</f>
        <v>5.4849616266530514</v>
      </c>
      <c r="G73" s="14">
        <f>ABS((F73-E73)/E73)</f>
        <v>3.4159273987971616E-3</v>
      </c>
    </row>
    <row r="74" spans="3:7" x14ac:dyDescent="0.25">
      <c r="C74">
        <v>34</v>
      </c>
      <c r="D74" s="2">
        <f>$W$20</f>
        <v>0.14741050670358979</v>
      </c>
      <c r="E74" s="11">
        <f>SUM(D74,E73)</f>
        <v>5.6511725850364796</v>
      </c>
      <c r="F74">
        <f>C74*AVERAGE($K$20,$W$20)</f>
        <v>5.6511725850364778</v>
      </c>
      <c r="G74" s="14">
        <f>ABS((F74-E74)/E74)</f>
        <v>3.1433420456911841E-16</v>
      </c>
    </row>
    <row r="75" spans="3:7" x14ac:dyDescent="0.25">
      <c r="C75">
        <v>35</v>
      </c>
      <c r="D75" s="2">
        <f>$K$20</f>
        <v>0.1850114100632618</v>
      </c>
      <c r="E75" s="11">
        <f>SUM(D75,E74)</f>
        <v>5.8361839950997414</v>
      </c>
      <c r="F75">
        <f>C75*AVERAGE($K$20,$W$20)</f>
        <v>5.8173835434199033</v>
      </c>
      <c r="G75" s="14">
        <f>ABS((F75-E75)/E75)</f>
        <v>3.2213603436121317E-3</v>
      </c>
    </row>
    <row r="76" spans="3:7" x14ac:dyDescent="0.25">
      <c r="C76">
        <v>36</v>
      </c>
      <c r="D76" s="2">
        <f>$W$20</f>
        <v>0.14741050670358979</v>
      </c>
      <c r="E76" s="11">
        <f>SUM(D76,E75)</f>
        <v>5.9835945018033314</v>
      </c>
      <c r="F76">
        <f>C76*AVERAGE($K$20,$W$20)</f>
        <v>5.9835945018033296</v>
      </c>
      <c r="G76" s="14">
        <f>ABS((F76-E76)/E76)</f>
        <v>2.9687119320416738E-16</v>
      </c>
    </row>
    <row r="77" spans="3:7" x14ac:dyDescent="0.25">
      <c r="C77">
        <v>37</v>
      </c>
      <c r="D77" s="2">
        <f>$K$20</f>
        <v>0.1850114100632618</v>
      </c>
      <c r="E77" s="11">
        <f>SUM(D77,E76)</f>
        <v>6.1686059118665932</v>
      </c>
      <c r="F77">
        <f>C77*AVERAGE($K$20,$W$20)</f>
        <v>6.1498054601867551</v>
      </c>
      <c r="G77" s="14">
        <f>ABS((F77-E77)/E77)</f>
        <v>3.0477634571648609E-3</v>
      </c>
    </row>
    <row r="78" spans="3:7" x14ac:dyDescent="0.25">
      <c r="C78">
        <v>38</v>
      </c>
      <c r="D78" s="2">
        <f>$W$20</f>
        <v>0.14741050670358979</v>
      </c>
      <c r="E78" s="11">
        <f>SUM(D78,E77)</f>
        <v>6.3160164185701833</v>
      </c>
      <c r="F78">
        <f>C78*AVERAGE($K$20,$W$20)</f>
        <v>6.3160164185701806</v>
      </c>
      <c r="G78" s="14">
        <f>ABS((F78-E78)/E78)</f>
        <v>4.2186959034276417E-16</v>
      </c>
    </row>
    <row r="79" spans="3:7" x14ac:dyDescent="0.25">
      <c r="C79">
        <v>39</v>
      </c>
      <c r="D79" s="2">
        <f>$K$20</f>
        <v>0.1850114100632618</v>
      </c>
      <c r="E79" s="11">
        <f>SUM(D79,E78)</f>
        <v>6.5010278286334451</v>
      </c>
      <c r="F79">
        <f>C79*AVERAGE($K$20,$W$20)</f>
        <v>6.482227376953607</v>
      </c>
      <c r="G79" s="14">
        <f>ABS((F79-E79)/E79)</f>
        <v>2.8919198895030868E-3</v>
      </c>
    </row>
    <row r="80" spans="3:7" x14ac:dyDescent="0.25">
      <c r="C80">
        <v>40</v>
      </c>
      <c r="D80" s="2">
        <f>$W$20</f>
        <v>0.14741050670358979</v>
      </c>
      <c r="E80" s="11">
        <f>SUM(D80,E79)</f>
        <v>6.6484383353370351</v>
      </c>
      <c r="F80">
        <f>C80*AVERAGE($K$20,$W$20)</f>
        <v>6.6484383353370324</v>
      </c>
      <c r="G80" s="14">
        <f>ABS((F80-E80)/E80)</f>
        <v>4.0077611082562595E-16</v>
      </c>
    </row>
    <row r="81" spans="3:7" x14ac:dyDescent="0.25">
      <c r="C81">
        <v>41</v>
      </c>
      <c r="D81" s="2">
        <f>$K$20</f>
        <v>0.1850114100632618</v>
      </c>
      <c r="E81" s="11">
        <f>SUM(D81,E80)</f>
        <v>6.8334497454002969</v>
      </c>
      <c r="F81">
        <f>C81*AVERAGE($K$20,$W$20)</f>
        <v>6.8146492937204579</v>
      </c>
      <c r="G81" s="14">
        <f>ABS((F81-E81)/E81)</f>
        <v>2.7512387418220053E-3</v>
      </c>
    </row>
    <row r="82" spans="3:7" x14ac:dyDescent="0.25">
      <c r="C82">
        <v>42</v>
      </c>
      <c r="D82" s="2">
        <f>$W$20</f>
        <v>0.14741050670358979</v>
      </c>
      <c r="E82" s="11">
        <f>SUM(D82,E81)</f>
        <v>6.9808602521038869</v>
      </c>
      <c r="F82">
        <f>C82*AVERAGE($K$20,$W$20)</f>
        <v>6.9808602521038843</v>
      </c>
      <c r="G82" s="14">
        <f>ABS((F82-E82)/E82)</f>
        <v>3.8169153411964377E-16</v>
      </c>
    </row>
    <row r="83" spans="3:7" x14ac:dyDescent="0.25">
      <c r="C83">
        <v>43</v>
      </c>
      <c r="D83" s="2">
        <f>$K$20</f>
        <v>0.1850114100632618</v>
      </c>
      <c r="E83" s="11">
        <f>SUM(D83,E82)</f>
        <v>7.1658716621671488</v>
      </c>
      <c r="F83">
        <f>C83*AVERAGE($K$20,$W$20)</f>
        <v>7.1470712104873098</v>
      </c>
      <c r="G83" s="14">
        <f>ABS((F83-E83)/E83)</f>
        <v>2.6236098783484576E-3</v>
      </c>
    </row>
    <row r="84" spans="3:7" x14ac:dyDescent="0.25">
      <c r="C84">
        <v>44</v>
      </c>
      <c r="D84" s="2">
        <f>$W$20</f>
        <v>0.14741050670358979</v>
      </c>
      <c r="E84" s="11">
        <f>SUM(D84,E83)</f>
        <v>7.3132821688707388</v>
      </c>
      <c r="F84">
        <f>C84*AVERAGE($K$20,$W$20)</f>
        <v>7.3132821688707352</v>
      </c>
      <c r="G84" s="14">
        <f>ABS((F84-E84)/E84)</f>
        <v>4.8578922524318293E-16</v>
      </c>
    </row>
    <row r="85" spans="3:7" x14ac:dyDescent="0.25">
      <c r="C85">
        <v>45</v>
      </c>
      <c r="D85" s="2">
        <f>$K$20</f>
        <v>0.1850114100632618</v>
      </c>
      <c r="E85" s="11">
        <f>SUM(D85,E84)</f>
        <v>7.4982935789340006</v>
      </c>
      <c r="F85">
        <f>C85*AVERAGE($K$20,$W$20)</f>
        <v>7.4794931272541616</v>
      </c>
      <c r="G85" s="14">
        <f>ABS((F85-E85)/E85)</f>
        <v>2.5072973579825866E-3</v>
      </c>
    </row>
    <row r="86" spans="3:7" x14ac:dyDescent="0.25">
      <c r="C86">
        <v>46</v>
      </c>
      <c r="D86" s="2">
        <f>$W$20</f>
        <v>0.14741050670358979</v>
      </c>
      <c r="E86" s="11">
        <f>SUM(D86,E85)</f>
        <v>7.6457040856375906</v>
      </c>
      <c r="F86">
        <f>C86*AVERAGE($K$20,$W$20)</f>
        <v>7.6457040856375871</v>
      </c>
      <c r="G86" s="14">
        <f>ABS((F86-E86)/E86)</f>
        <v>4.6466795458043584E-16</v>
      </c>
    </row>
    <row r="87" spans="3:7" x14ac:dyDescent="0.25">
      <c r="C87">
        <v>47</v>
      </c>
      <c r="D87" s="2">
        <f>$K$20</f>
        <v>0.1850114100632618</v>
      </c>
      <c r="E87" s="11">
        <f>SUM(D87,E86)</f>
        <v>7.8307154957008525</v>
      </c>
      <c r="F87">
        <f>C87*AVERAGE($K$20,$W$20)</f>
        <v>7.8119150440210134</v>
      </c>
      <c r="G87" s="14">
        <f>ABS((F87-E87)/E87)</f>
        <v>2.4008600095560446E-3</v>
      </c>
    </row>
    <row r="88" spans="3:7" x14ac:dyDescent="0.25">
      <c r="C88">
        <v>48</v>
      </c>
      <c r="D88" s="2">
        <f>$W$20</f>
        <v>0.14741050670358979</v>
      </c>
      <c r="E88" s="11">
        <f>SUM(D88,E87)</f>
        <v>7.9781260024044425</v>
      </c>
      <c r="F88">
        <f>C88*AVERAGE($K$20,$W$20)</f>
        <v>7.9781260024044389</v>
      </c>
      <c r="G88" s="14">
        <f>ABS((F88-E88)/E88)</f>
        <v>4.4530678980625105E-16</v>
      </c>
    </row>
    <row r="89" spans="3:7" x14ac:dyDescent="0.25">
      <c r="C89">
        <v>49</v>
      </c>
      <c r="D89" s="2">
        <f>$K$20</f>
        <v>0.1850114100632618</v>
      </c>
      <c r="E89" s="11">
        <f>SUM(D89,E88)</f>
        <v>8.1631374124677034</v>
      </c>
      <c r="F89">
        <f>C89*AVERAGE($K$20,$W$20)</f>
        <v>8.1443369607878644</v>
      </c>
      <c r="G89" s="14">
        <f>ABS((F89-E89)/E89)</f>
        <v>2.303091413250591E-3</v>
      </c>
    </row>
    <row r="90" spans="3:7" x14ac:dyDescent="0.25">
      <c r="C90">
        <v>50</v>
      </c>
      <c r="D90" s="2">
        <f>$W$20</f>
        <v>0.14741050670358979</v>
      </c>
      <c r="E90" s="11">
        <f>SUM(D90,E89)</f>
        <v>8.3105479191712934</v>
      </c>
      <c r="F90">
        <f>C90*AVERAGE($K$20,$W$20)</f>
        <v>8.3105479191712899</v>
      </c>
      <c r="G90" s="14">
        <f>ABS((F90-E90)/E90)</f>
        <v>4.2749451821400106E-16</v>
      </c>
    </row>
  </sheetData>
  <pageMargins left="0.7" right="0.7" top="0.78740157499999996" bottom="0.78740157499999996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3.07</v>
      </c>
      <c r="G10" s="3">
        <f>AVERAGE(F10)</f>
        <v>3.07</v>
      </c>
      <c r="H10" s="3">
        <f>G10-$F$20</f>
        <v>-0.25600000000000067</v>
      </c>
      <c r="J10" s="2">
        <f>F10*$C$4/1000</f>
        <v>0.145331848688911</v>
      </c>
      <c r="K10" s="2">
        <f>F10*$C$5/1000</f>
        <v>0.14357558869924511</v>
      </c>
      <c r="L10" s="2">
        <f>F10*$C$6/1000</f>
        <v>0.1418509726497659</v>
      </c>
      <c r="O10" s="4">
        <v>1</v>
      </c>
      <c r="P10" s="3"/>
      <c r="Q10" s="3"/>
      <c r="R10" s="3">
        <v>3.64</v>
      </c>
      <c r="S10" s="3">
        <f>AVERAGE(R10)</f>
        <v>3.64</v>
      </c>
      <c r="T10" s="3">
        <f>S10-$R$20</f>
        <v>-7.4999999999999734E-2</v>
      </c>
      <c r="V10" s="2">
        <f>R10*$C$4/1000</f>
        <v>0.17231528639336682</v>
      </c>
      <c r="W10" s="2">
        <f>R10*$C$5/1000</f>
        <v>0.1702329455587141</v>
      </c>
      <c r="X10" s="2">
        <f>R10*$C$6/1000</f>
        <v>0.16818812392350094</v>
      </c>
      <c r="Z10" s="2">
        <f>AVERAGE(W10,K10)</f>
        <v>0.15690426712897959</v>
      </c>
    </row>
    <row r="11" spans="1:26" x14ac:dyDescent="0.25">
      <c r="C11">
        <v>2</v>
      </c>
      <c r="D11" s="3"/>
      <c r="E11" s="3"/>
      <c r="F11" s="3">
        <v>3.22</v>
      </c>
      <c r="G11" s="3">
        <f>AVERAGE(F10:F11)</f>
        <v>3.145</v>
      </c>
      <c r="H11" s="3">
        <f>G11-$F$20</f>
        <v>-0.18100000000000049</v>
      </c>
      <c r="I11" s="3">
        <f>STDEVA(F10:F11)</f>
        <v>0.10606601717798238</v>
      </c>
      <c r="J11" s="2">
        <f>F11*$C$4/1000</f>
        <v>0.15243275334797834</v>
      </c>
      <c r="K11" s="2">
        <f>F11*$C$5/1000</f>
        <v>0.15059068260963171</v>
      </c>
      <c r="L11" s="2">
        <f>F11*$C$6/1000</f>
        <v>0.14878180193232776</v>
      </c>
      <c r="O11" s="4">
        <v>2</v>
      </c>
      <c r="P11" s="3"/>
      <c r="Q11" s="3"/>
      <c r="R11" s="3">
        <v>3.78</v>
      </c>
      <c r="S11" s="3">
        <f>AVERAGE(R10:R11)</f>
        <v>3.71</v>
      </c>
      <c r="T11" s="3">
        <f>S11-$R$20</f>
        <v>-4.9999999999998934E-3</v>
      </c>
      <c r="U11" s="3">
        <f>STDEVA(R10:R11)</f>
        <v>9.8994949366116428E-2</v>
      </c>
      <c r="V11" s="2">
        <f>R11*$C$4/1000</f>
        <v>0.17894279740849628</v>
      </c>
      <c r="W11" s="2">
        <f>R11*$C$5/1000</f>
        <v>0.17678036654174156</v>
      </c>
      <c r="X11" s="2">
        <f>R11*$C$6/1000</f>
        <v>0.17465689792055866</v>
      </c>
      <c r="Z11" s="2">
        <f>AVERAGE(W11,K11)</f>
        <v>0.16368552457568664</v>
      </c>
    </row>
    <row r="12" spans="1:26" x14ac:dyDescent="0.25">
      <c r="C12">
        <v>3</v>
      </c>
      <c r="D12" s="3"/>
      <c r="E12" s="3"/>
      <c r="F12" s="3">
        <v>3.39</v>
      </c>
      <c r="G12" s="3">
        <f>AVERAGE(F10:F12)</f>
        <v>3.2266666666666666</v>
      </c>
      <c r="H12" s="3">
        <f>G12-$F$20</f>
        <v>-9.933333333333394E-2</v>
      </c>
      <c r="I12" s="3">
        <f>STDEVA(F10:F12)</f>
        <v>0.1601041327803045</v>
      </c>
      <c r="J12" s="2">
        <f>F12*$C$4/1000</f>
        <v>0.16048044529492128</v>
      </c>
      <c r="K12" s="2">
        <f>F12*$C$5/1000</f>
        <v>0.1585411223747365</v>
      </c>
      <c r="L12" s="2">
        <f>F12*$C$6/1000</f>
        <v>0.15663674178589787</v>
      </c>
      <c r="O12" s="4">
        <v>3</v>
      </c>
      <c r="P12" s="3"/>
      <c r="Q12" s="3"/>
      <c r="R12" s="3">
        <v>3.82</v>
      </c>
      <c r="S12" s="3">
        <f>AVERAGE(R10:R12)</f>
        <v>3.7466666666666666</v>
      </c>
      <c r="T12" s="3">
        <f>S12-$R$20</f>
        <v>3.1666666666666732E-2</v>
      </c>
      <c r="U12" s="3">
        <f>STDEVA(R10:R12)</f>
        <v>9.4516312525052007E-2</v>
      </c>
      <c r="V12" s="2">
        <f>R12*$C$4/1000</f>
        <v>0.1808363719842476</v>
      </c>
      <c r="W12" s="2">
        <f>R12*$C$5/1000</f>
        <v>0.17865105825117797</v>
      </c>
      <c r="X12" s="2">
        <f>R12*$C$6/1000</f>
        <v>0.17650511906257516</v>
      </c>
      <c r="Z12" s="2">
        <f>AVERAGE(W12,K12)</f>
        <v>0.16859609031295725</v>
      </c>
    </row>
    <row r="13" spans="1:26" x14ac:dyDescent="0.25">
      <c r="C13">
        <v>4</v>
      </c>
      <c r="D13" s="3"/>
      <c r="E13" s="3"/>
      <c r="F13" s="3">
        <v>3.06</v>
      </c>
      <c r="G13" s="3">
        <f>AVERAGE(F10:F13)</f>
        <v>3.1850000000000001</v>
      </c>
      <c r="H13" s="3">
        <f>G13-$F$20</f>
        <v>-0.14100000000000046</v>
      </c>
      <c r="I13" s="3">
        <f>STDEVA(F10:F13)</f>
        <v>0.15502687938977988</v>
      </c>
      <c r="J13" s="2">
        <f>F13*$C$4/1000</f>
        <v>0.14485845504497319</v>
      </c>
      <c r="K13" s="2">
        <f>F13*$C$5/1000</f>
        <v>0.14310791577188603</v>
      </c>
      <c r="L13" s="2">
        <f>F13*$C$6/1000</f>
        <v>0.14138891736426176</v>
      </c>
      <c r="O13" s="4">
        <v>4</v>
      </c>
      <c r="P13" s="3"/>
      <c r="Q13" s="3"/>
      <c r="R13" s="3">
        <v>3.33</v>
      </c>
      <c r="S13" s="3">
        <f>AVERAGE(R10:R13)</f>
        <v>3.6425000000000001</v>
      </c>
      <c r="T13" s="3">
        <f>S13-$R$20</f>
        <v>-7.2499999999999787E-2</v>
      </c>
      <c r="U13" s="3">
        <f>STDEVA(R10:R13)</f>
        <v>0.22216735433752025</v>
      </c>
      <c r="V13" s="2">
        <f>R13*$C$4/1000</f>
        <v>0.15764008343129435</v>
      </c>
      <c r="W13" s="2">
        <f>R13*$C$5/1000</f>
        <v>0.15573508481058188</v>
      </c>
      <c r="X13" s="2">
        <f>R13*$C$6/1000</f>
        <v>0.1538644100728731</v>
      </c>
      <c r="Z13" s="2">
        <f>AVERAGE(W13,K13)</f>
        <v>0.14942150029123397</v>
      </c>
    </row>
    <row r="14" spans="1:26" x14ac:dyDescent="0.25">
      <c r="C14">
        <v>5</v>
      </c>
      <c r="D14" s="3"/>
      <c r="E14" s="3"/>
      <c r="F14" s="3">
        <v>3.43</v>
      </c>
      <c r="G14" s="3">
        <f>AVERAGE(F10:F14)</f>
        <v>3.2340000000000004</v>
      </c>
      <c r="H14" s="3">
        <f>G14-$F$20</f>
        <v>-9.2000000000000082E-2</v>
      </c>
      <c r="I14" s="3">
        <f>STDEVA(F10:F14)</f>
        <v>0.17329166165744972</v>
      </c>
      <c r="J14" s="2">
        <f>F14*$C$4/1000</f>
        <v>0.16237401987067257</v>
      </c>
      <c r="K14" s="2">
        <f>F14*$C$5/1000</f>
        <v>0.1604118140841729</v>
      </c>
      <c r="L14" s="2">
        <f>F14*$C$6/1000</f>
        <v>0.15848496292791436</v>
      </c>
      <c r="O14" s="4">
        <v>5</v>
      </c>
      <c r="P14" s="3"/>
      <c r="Q14" s="3"/>
      <c r="R14" s="3">
        <v>3.64</v>
      </c>
      <c r="S14" s="3">
        <f>AVERAGE(R10:R14)</f>
        <v>3.6420000000000003</v>
      </c>
      <c r="T14" s="3">
        <f>S14-$R$20</f>
        <v>-7.299999999999951E-2</v>
      </c>
      <c r="U14" s="3">
        <f>STDEVA(R10:R14)</f>
        <v>0.19240582111776128</v>
      </c>
      <c r="V14" s="2">
        <f>R14*$C$4/1000</f>
        <v>0.17231528639336682</v>
      </c>
      <c r="W14" s="2">
        <f>R14*$C$5/1000</f>
        <v>0.1702329455587141</v>
      </c>
      <c r="X14" s="2">
        <f>R14*$C$6/1000</f>
        <v>0.16818812392350094</v>
      </c>
      <c r="Z14" s="2">
        <f>AVERAGE(W14,K14)</f>
        <v>0.16532237982144349</v>
      </c>
    </row>
    <row r="15" spans="1:26" x14ac:dyDescent="0.25">
      <c r="C15">
        <v>6</v>
      </c>
      <c r="D15" s="3"/>
      <c r="E15" s="3"/>
      <c r="F15" s="3">
        <v>3.12</v>
      </c>
      <c r="G15" s="3">
        <f>AVERAGE(F10:F15)</f>
        <v>3.2150000000000003</v>
      </c>
      <c r="H15" s="3">
        <f>G15-$F$20</f>
        <v>-0.11100000000000021</v>
      </c>
      <c r="I15" s="3">
        <f>STDEVA(F10:F15)</f>
        <v>0.1618332475111342</v>
      </c>
      <c r="J15" s="2">
        <f>F15*$C$4/1000</f>
        <v>0.14769881690860012</v>
      </c>
      <c r="K15" s="2">
        <f>F15*$C$5/1000</f>
        <v>0.14591395333604065</v>
      </c>
      <c r="L15" s="2">
        <f>F15*$C$6/1000</f>
        <v>0.14416124907728653</v>
      </c>
      <c r="O15" s="4">
        <v>6</v>
      </c>
      <c r="P15" s="3"/>
      <c r="Q15" s="3"/>
      <c r="R15" s="3">
        <v>4.51</v>
      </c>
      <c r="S15" s="3">
        <f>AVERAGE(R10:R15)</f>
        <v>3.7866666666666666</v>
      </c>
      <c r="T15" s="3">
        <f>S15-$R$20</f>
        <v>7.1666666666666767E-2</v>
      </c>
      <c r="U15" s="3">
        <f>STDEVA(R10:R15)</f>
        <v>0.39393738927228855</v>
      </c>
      <c r="V15" s="2">
        <f>R15*$C$4/1000</f>
        <v>0.21350053341595723</v>
      </c>
      <c r="W15" s="2">
        <f>R15*$C$5/1000</f>
        <v>0.2109204902389562</v>
      </c>
      <c r="X15" s="2">
        <f>R15*$C$6/1000</f>
        <v>0.20838693376235967</v>
      </c>
      <c r="Z15" s="2">
        <f>AVERAGE(W15,K15)</f>
        <v>0.17841722178749841</v>
      </c>
    </row>
    <row r="16" spans="1:26" x14ac:dyDescent="0.25">
      <c r="C16">
        <v>7</v>
      </c>
      <c r="D16" s="3"/>
      <c r="E16" s="3"/>
      <c r="F16" s="3">
        <v>2.87</v>
      </c>
      <c r="G16" s="3">
        <f>AVERAGE(F10:F16)</f>
        <v>3.1657142857142864</v>
      </c>
      <c r="H16" s="3">
        <f>G16-$F$20</f>
        <v>-0.16028571428571414</v>
      </c>
      <c r="I16" s="3">
        <f>STDEVA(F10:F16)</f>
        <v>0.19704966741553115</v>
      </c>
      <c r="J16" s="2">
        <f>F16*$C$4/1000</f>
        <v>0.13586397581015461</v>
      </c>
      <c r="K16" s="2">
        <f>F16*$C$5/1000</f>
        <v>0.13422213015206305</v>
      </c>
      <c r="L16" s="2">
        <f>F16*$C$6/1000</f>
        <v>0.13260986693968344</v>
      </c>
      <c r="O16" s="4">
        <v>7</v>
      </c>
      <c r="P16" s="3"/>
      <c r="Q16" s="3"/>
      <c r="R16" s="3">
        <v>3.44</v>
      </c>
      <c r="S16" s="3">
        <f>AVERAGE(R10:R16)</f>
        <v>3.7371428571428571</v>
      </c>
      <c r="T16" s="3">
        <f>S16-$R$20</f>
        <v>2.2142857142857242E-2</v>
      </c>
      <c r="U16" s="3">
        <f>STDEVA(R10:R16)</f>
        <v>0.38274074278873965</v>
      </c>
      <c r="V16" s="2">
        <f>R16*$C$4/1000</f>
        <v>0.16284741351461041</v>
      </c>
      <c r="W16" s="2">
        <f>R16*$C$5/1000</f>
        <v>0.16087948701153201</v>
      </c>
      <c r="X16" s="2">
        <f>R16*$C$6/1000</f>
        <v>0.15894701821341847</v>
      </c>
      <c r="Z16" s="2">
        <f>AVERAGE(W16,K16)</f>
        <v>0.14755080858179753</v>
      </c>
    </row>
    <row r="17" spans="3:26" x14ac:dyDescent="0.25">
      <c r="C17">
        <v>8</v>
      </c>
      <c r="D17" s="3"/>
      <c r="E17" s="3"/>
      <c r="F17" s="3">
        <v>3.56</v>
      </c>
      <c r="G17" s="3">
        <f>AVERAGE(F10:F17)</f>
        <v>3.2150000000000003</v>
      </c>
      <c r="H17" s="3">
        <f>G17-$F$20</f>
        <v>-0.11100000000000021</v>
      </c>
      <c r="I17" s="3">
        <f>STDEVA(F10:F17)</f>
        <v>0.22959591833106643</v>
      </c>
      <c r="J17" s="2">
        <f>F17*$C$4/1000</f>
        <v>0.16852813724186425</v>
      </c>
      <c r="K17" s="2">
        <f>F17*$C$5/1000</f>
        <v>0.16649156213984126</v>
      </c>
      <c r="L17" s="2">
        <f>F17*$C$6/1000</f>
        <v>0.16449168163946795</v>
      </c>
      <c r="O17" s="4">
        <v>8</v>
      </c>
      <c r="P17" s="3"/>
      <c r="Q17" s="3"/>
      <c r="R17" s="3">
        <v>3.57</v>
      </c>
      <c r="S17" s="3">
        <f>AVERAGE(R10:R17)</f>
        <v>3.7162500000000001</v>
      </c>
      <c r="T17" s="3">
        <f>S17-$R$20</f>
        <v>1.2500000000001954E-3</v>
      </c>
      <c r="U17" s="3">
        <f>STDEVA(R10:R17)</f>
        <v>0.3592427551710084</v>
      </c>
      <c r="V17" s="2">
        <f>R17*$C$4/1000</f>
        <v>0.16900153088580205</v>
      </c>
      <c r="W17" s="2">
        <f>R17*$C$5/1000</f>
        <v>0.16695923506720034</v>
      </c>
      <c r="X17" s="2">
        <f>R17*$C$6/1000</f>
        <v>0.16495373692497209</v>
      </c>
      <c r="Z17" s="2">
        <f>AVERAGE(W17,K17)</f>
        <v>0.16672539860352081</v>
      </c>
    </row>
    <row r="18" spans="3:26" x14ac:dyDescent="0.25">
      <c r="C18">
        <v>9</v>
      </c>
      <c r="D18" s="3"/>
      <c r="E18" s="3"/>
      <c r="F18" s="3">
        <v>4.2300000000000004</v>
      </c>
      <c r="G18" s="3">
        <f>AVERAGE(F10:F18)</f>
        <v>3.3277777777777779</v>
      </c>
      <c r="H18" s="3">
        <f>G18-$F$20</f>
        <v>1.777777777777434E-3</v>
      </c>
      <c r="I18" s="3">
        <f>STDEVA(F10:F18)</f>
        <v>0.40074236667020874</v>
      </c>
      <c r="J18" s="2">
        <f>F18*$C$4/1000</f>
        <v>0.20024551138569827</v>
      </c>
      <c r="K18" s="2">
        <f>F18*$C$5/1000</f>
        <v>0.19782564827290131</v>
      </c>
      <c r="L18" s="2">
        <f>F18*$C$6/1000</f>
        <v>0.19544938576824425</v>
      </c>
      <c r="O18" s="4">
        <v>9</v>
      </c>
      <c r="P18" s="3"/>
      <c r="Q18" s="3"/>
      <c r="R18" s="3">
        <v>3.62</v>
      </c>
      <c r="S18" s="3">
        <f>AVERAGE(R10:R18)</f>
        <v>3.7055555555555557</v>
      </c>
      <c r="T18" s="3">
        <f>S18-$R$20</f>
        <v>-9.4444444444441444E-3</v>
      </c>
      <c r="U18" s="3">
        <f>STDEVA(R10:R18)</f>
        <v>0.33756892300355157</v>
      </c>
      <c r="V18" s="2">
        <f>R18*$C$4/1000</f>
        <v>0.17136849910549118</v>
      </c>
      <c r="W18" s="2">
        <f>R18*$C$5/1000</f>
        <v>0.16929759970399591</v>
      </c>
      <c r="X18" s="2">
        <f>R18*$C$6/1000</f>
        <v>0.16726401335249269</v>
      </c>
      <c r="Z18" s="2">
        <f>AVERAGE(W18,K18)</f>
        <v>0.18356162398844861</v>
      </c>
    </row>
    <row r="19" spans="3:26" x14ac:dyDescent="0.25">
      <c r="C19" s="5">
        <v>10</v>
      </c>
      <c r="D19" s="6"/>
      <c r="E19" s="6"/>
      <c r="F19" s="6">
        <v>3.31</v>
      </c>
      <c r="G19" s="6">
        <f>AVERAGE(F10:F19)</f>
        <v>3.3260000000000005</v>
      </c>
      <c r="H19" s="6">
        <f>G19-$F$20</f>
        <v>0</v>
      </c>
      <c r="I19" s="6">
        <f>STDEVA(F10:F19)</f>
        <v>0.37786534932726623</v>
      </c>
      <c r="J19" s="7">
        <f>F19*$C$4/1000</f>
        <v>0.15669329614341873</v>
      </c>
      <c r="K19" s="7">
        <f>F19*$C$5/1000</f>
        <v>0.15479973895586363</v>
      </c>
      <c r="L19" s="7">
        <f>F19*$C$6/1000</f>
        <v>0.15294029950186488</v>
      </c>
      <c r="O19" s="8">
        <v>10</v>
      </c>
      <c r="P19" s="6"/>
      <c r="Q19" s="6"/>
      <c r="R19" s="6">
        <v>3.8</v>
      </c>
      <c r="S19" s="6">
        <f>AVERAGE(R10:R19)</f>
        <v>3.7149999999999999</v>
      </c>
      <c r="T19" s="6">
        <f>S19-$R$20</f>
        <v>0</v>
      </c>
      <c r="U19" s="6">
        <f>STDEVA(R10:R19)</f>
        <v>0.31966127906478331</v>
      </c>
      <c r="V19" s="7">
        <f>R19*$C$4/1000</f>
        <v>0.17988958469637195</v>
      </c>
      <c r="W19" s="7">
        <f>R19*$C$5/1000</f>
        <v>0.17771571239645975</v>
      </c>
      <c r="X19" s="7">
        <f>R19*$C$6/1000</f>
        <v>0.17558100849156691</v>
      </c>
      <c r="Z19" s="2">
        <f>AVERAGE(W19,K19)</f>
        <v>0.16625772567616171</v>
      </c>
    </row>
    <row r="20" spans="3:26" x14ac:dyDescent="0.25">
      <c r="F20" s="9">
        <f>AVERAGE(F10:F19)</f>
        <v>3.3260000000000005</v>
      </c>
      <c r="G20" s="9">
        <f>F20*46.7672</f>
        <v>155.54770720000002</v>
      </c>
      <c r="J20" s="2">
        <f>F20*$C$4/1000</f>
        <v>0.15745072597371929</v>
      </c>
      <c r="K20" s="2">
        <f>F20*$C$5/1000</f>
        <v>0.15554801563963824</v>
      </c>
      <c r="L20" s="2">
        <f>F20*$C$6/1000</f>
        <v>0.15367958795867148</v>
      </c>
      <c r="M20" s="2"/>
      <c r="N20" s="2"/>
      <c r="O20" s="2"/>
      <c r="P20" s="2"/>
      <c r="Q20" s="2"/>
      <c r="R20" s="15">
        <f>AVERAGE(R10:R19)</f>
        <v>3.7149999999999999</v>
      </c>
      <c r="S20" s="15">
        <f>R20*46.7672</f>
        <v>173.740148</v>
      </c>
      <c r="T20" s="2"/>
      <c r="U20" s="2"/>
      <c r="V20" s="2">
        <f>R20*$C$4/1000</f>
        <v>0.17586573872290046</v>
      </c>
      <c r="W20" s="2">
        <f>R20*$C$5/1000</f>
        <v>0.17374049251390739</v>
      </c>
      <c r="X20" s="2">
        <f>R20*$C$6/1000</f>
        <v>0.17165353856478185</v>
      </c>
    </row>
    <row r="21" spans="3:26" x14ac:dyDescent="0.25">
      <c r="F21" s="3">
        <f>STDEVA(F10:F19)</f>
        <v>0.37786534932726623</v>
      </c>
      <c r="J21" s="2">
        <f>STDEVA(J10:J19)</f>
        <v>1.7887905463587529E-2</v>
      </c>
      <c r="K21" s="2">
        <f>STDEVA(K10:K19)</f>
        <v>1.7671739406745535E-2</v>
      </c>
      <c r="L21" s="2">
        <f>STDEVA(L10:L19)</f>
        <v>1.745946818655298E-2</v>
      </c>
      <c r="M21" s="2"/>
      <c r="N21" s="2"/>
      <c r="O21" s="2"/>
      <c r="P21" s="2"/>
      <c r="Q21" s="2"/>
      <c r="R21" s="2">
        <f>STDEVA(R10:R19)</f>
        <v>0.31966127906478331</v>
      </c>
      <c r="S21" s="2"/>
      <c r="T21" s="2"/>
      <c r="U21" s="2"/>
      <c r="V21" s="2">
        <f>STDEVA(V10:V19)</f>
        <v>1.5132561772230248E-2</v>
      </c>
      <c r="W21" s="2">
        <f>STDEVA(W10:W19)</f>
        <v>1.494969261435829E-2</v>
      </c>
      <c r="X21" s="2">
        <f>STDEVA(X10:X19)</f>
        <v>1.4770118356289176E-2</v>
      </c>
      <c r="Z21" s="2">
        <f>STDEVA(Z10:Z19)</f>
        <v>1.1329987315651477E-2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0.15554801563963824</v>
      </c>
      <c r="E41" s="11">
        <f>$K$20</f>
        <v>0.15554801563963824</v>
      </c>
      <c r="F41">
        <f>C41*AVERAGE($K$20,$W$20)</f>
        <v>0.1646442540767728</v>
      </c>
      <c r="G41" s="14">
        <f>ABS((F41-E41)/E41)</f>
        <v>5.8478653036680504E-2</v>
      </c>
    </row>
    <row r="42" spans="3:7" x14ac:dyDescent="0.25">
      <c r="C42">
        <v>2</v>
      </c>
      <c r="D42" s="2">
        <f>$W$20</f>
        <v>0.17374049251390739</v>
      </c>
      <c r="E42" s="11">
        <f>SUM(D42,E41)</f>
        <v>0.3292885081535456</v>
      </c>
      <c r="F42">
        <f>C42*AVERAGE($K$20,$W$20)</f>
        <v>0.3292885081535456</v>
      </c>
      <c r="G42" s="14">
        <f>ABS((F42-E42)/E42)</f>
        <v>0</v>
      </c>
    </row>
    <row r="43" spans="3:7" x14ac:dyDescent="0.25">
      <c r="C43">
        <v>3</v>
      </c>
      <c r="D43" s="2">
        <f>$K$20</f>
        <v>0.15554801563963824</v>
      </c>
      <c r="E43" s="11">
        <f>SUM(D43,E42)</f>
        <v>0.48483652379318387</v>
      </c>
      <c r="F43">
        <f>C43*AVERAGE($K$20,$W$20)</f>
        <v>0.4939327622303184</v>
      </c>
      <c r="G43" s="14">
        <f>ABS((F43-E43)/E43)</f>
        <v>1.8761454615607097E-2</v>
      </c>
    </row>
    <row r="44" spans="3:7" x14ac:dyDescent="0.25">
      <c r="C44">
        <v>4</v>
      </c>
      <c r="D44" s="2">
        <f>$W$20</f>
        <v>0.17374049251390739</v>
      </c>
      <c r="E44" s="11">
        <f>SUM(D44,E43)</f>
        <v>0.6585770163070912</v>
      </c>
      <c r="F44">
        <f>C44*AVERAGE($K$20,$W$20)</f>
        <v>0.6585770163070912</v>
      </c>
      <c r="G44" s="14">
        <f>ABS((F44-E44)/E44)</f>
        <v>0</v>
      </c>
    </row>
    <row r="45" spans="3:7" x14ac:dyDescent="0.25">
      <c r="C45">
        <v>5</v>
      </c>
      <c r="D45" s="2">
        <f>$K$20</f>
        <v>0.15554801563963824</v>
      </c>
      <c r="E45" s="11">
        <f>SUM(D45,E44)</f>
        <v>0.81412503194672947</v>
      </c>
      <c r="F45">
        <f>C45*AVERAGE($K$20,$W$20)</f>
        <v>0.82322127038386395</v>
      </c>
      <c r="G45" s="14">
        <f>ABS((F45-E45)/E45)</f>
        <v>1.1173023897058685E-2</v>
      </c>
    </row>
    <row r="46" spans="3:7" x14ac:dyDescent="0.25">
      <c r="C46">
        <v>6</v>
      </c>
      <c r="D46" s="2">
        <f>$W$20</f>
        <v>0.17374049251390739</v>
      </c>
      <c r="E46" s="11">
        <f>SUM(D46,E45)</f>
        <v>0.98786552446063691</v>
      </c>
      <c r="F46">
        <f>C46*AVERAGE($K$20,$W$20)</f>
        <v>0.9878655244606368</v>
      </c>
      <c r="G46" s="14">
        <f>ABS((F46-E46)/E46)</f>
        <v>1.1238604821555296E-16</v>
      </c>
    </row>
    <row r="47" spans="3:7" x14ac:dyDescent="0.25">
      <c r="C47">
        <v>7</v>
      </c>
      <c r="D47" s="2">
        <f>$K$20</f>
        <v>0.15554801563963824</v>
      </c>
      <c r="E47" s="11">
        <f>SUM(D47,E46)</f>
        <v>1.1434135401002752</v>
      </c>
      <c r="F47">
        <f>C47*AVERAGE($K$20,$W$20)</f>
        <v>1.1525097785374097</v>
      </c>
      <c r="G47" s="14">
        <f>ABS((F47-E47)/E47)</f>
        <v>7.9553355965478172E-3</v>
      </c>
    </row>
    <row r="48" spans="3:7" x14ac:dyDescent="0.25">
      <c r="C48">
        <v>8</v>
      </c>
      <c r="D48" s="2">
        <f>$W$20</f>
        <v>0.17374049251390739</v>
      </c>
      <c r="E48" s="11">
        <f>SUM(D48,E47)</f>
        <v>1.3171540326141826</v>
      </c>
      <c r="F48">
        <f>C48*AVERAGE($K$20,$W$20)</f>
        <v>1.3171540326141824</v>
      </c>
      <c r="G48" s="14">
        <f>ABS((F48-E48)/E48)</f>
        <v>1.6857907232332944E-16</v>
      </c>
    </row>
    <row r="49" spans="3:7" x14ac:dyDescent="0.25">
      <c r="C49">
        <v>9</v>
      </c>
      <c r="D49" s="2">
        <f>$K$20</f>
        <v>0.15554801563963824</v>
      </c>
      <c r="E49" s="11">
        <f>SUM(D49,E48)</f>
        <v>1.4727020482538209</v>
      </c>
      <c r="F49">
        <f>C49*AVERAGE($K$20,$W$20)</f>
        <v>1.4817982866909551</v>
      </c>
      <c r="G49" s="14">
        <f>ABS((F49-E49)/E49)</f>
        <v>6.1765639885675711E-3</v>
      </c>
    </row>
    <row r="50" spans="3:7" x14ac:dyDescent="0.25">
      <c r="C50">
        <v>10</v>
      </c>
      <c r="D50" s="2">
        <f>$W$20</f>
        <v>0.17374049251390739</v>
      </c>
      <c r="E50" s="11">
        <f>SUM(D50,E49)</f>
        <v>1.6464425407677283</v>
      </c>
      <c r="F50">
        <f>C50*AVERAGE($K$20,$W$20)</f>
        <v>1.6464425407677279</v>
      </c>
      <c r="G50" s="14">
        <f>ABS((F50-E50)/E50)</f>
        <v>2.6972651571732708E-16</v>
      </c>
    </row>
    <row r="51" spans="3:7" x14ac:dyDescent="0.25">
      <c r="C51">
        <v>11</v>
      </c>
      <c r="D51" s="2">
        <f>$K$20</f>
        <v>0.15554801563963824</v>
      </c>
      <c r="E51" s="11">
        <f>SUM(D51,E50)</f>
        <v>1.8019905564073666</v>
      </c>
      <c r="F51">
        <f>C51*AVERAGE($K$20,$W$20)</f>
        <v>1.8110867948445009</v>
      </c>
      <c r="G51" s="14">
        <f>ABS((F51-E51)/E51)</f>
        <v>5.0478835223584338E-3</v>
      </c>
    </row>
    <row r="52" spans="3:7" x14ac:dyDescent="0.25">
      <c r="C52">
        <v>12</v>
      </c>
      <c r="D52" s="2">
        <f>$W$20</f>
        <v>0.17374049251390739</v>
      </c>
      <c r="E52" s="11">
        <f>SUM(D52,E51)</f>
        <v>1.975731048921274</v>
      </c>
      <c r="F52">
        <f>C52*AVERAGE($K$20,$W$20)</f>
        <v>1.9757310489212736</v>
      </c>
      <c r="G52" s="14">
        <f>ABS((F52-E52)/E52)</f>
        <v>2.2477209643110592E-16</v>
      </c>
    </row>
    <row r="53" spans="3:7" x14ac:dyDescent="0.25">
      <c r="C53">
        <v>13</v>
      </c>
      <c r="D53" s="2">
        <f>$K$20</f>
        <v>0.15554801563963824</v>
      </c>
      <c r="E53" s="11">
        <f>SUM(D53,E52)</f>
        <v>2.1312790645609123</v>
      </c>
      <c r="F53">
        <f>C53*AVERAGE($K$20,$W$20)</f>
        <v>2.1403753029980463</v>
      </c>
      <c r="G53" s="14">
        <f>ABS((F53-E53)/E53)</f>
        <v>4.267971561484861E-3</v>
      </c>
    </row>
    <row r="54" spans="3:7" x14ac:dyDescent="0.25">
      <c r="C54">
        <v>14</v>
      </c>
      <c r="D54" s="2">
        <f>$W$20</f>
        <v>0.17374049251390739</v>
      </c>
      <c r="E54" s="11">
        <f>SUM(D54,E53)</f>
        <v>2.3050195570748198</v>
      </c>
      <c r="F54">
        <f>C54*AVERAGE($K$20,$W$20)</f>
        <v>2.3050195570748193</v>
      </c>
      <c r="G54" s="14">
        <f>ABS((F54-E54)/E54)</f>
        <v>1.9266179694094791E-16</v>
      </c>
    </row>
    <row r="55" spans="3:7" x14ac:dyDescent="0.25">
      <c r="C55">
        <v>15</v>
      </c>
      <c r="D55" s="2">
        <f>$K$20</f>
        <v>0.15554801563963824</v>
      </c>
      <c r="E55" s="11">
        <f>SUM(D55,E54)</f>
        <v>2.4605675727144578</v>
      </c>
      <c r="F55">
        <f>C55*AVERAGE($K$20,$W$20)</f>
        <v>2.4696638111515918</v>
      </c>
      <c r="G55" s="14">
        <f>ABS((F55-E55)/E55)</f>
        <v>3.6968049721549444E-3</v>
      </c>
    </row>
    <row r="56" spans="3:7" x14ac:dyDescent="0.25">
      <c r="C56">
        <v>16</v>
      </c>
      <c r="D56" s="2">
        <f>$W$20</f>
        <v>0.17374049251390739</v>
      </c>
      <c r="E56" s="11">
        <f>SUM(D56,E55)</f>
        <v>2.6343080652283652</v>
      </c>
      <c r="F56">
        <f>C56*AVERAGE($K$20,$W$20)</f>
        <v>2.6343080652283648</v>
      </c>
      <c r="G56" s="14">
        <f>ABS((F56-E56)/E56)</f>
        <v>1.6857907232332944E-16</v>
      </c>
    </row>
    <row r="57" spans="3:7" x14ac:dyDescent="0.25">
      <c r="C57">
        <v>17</v>
      </c>
      <c r="D57" s="2">
        <f>$K$20</f>
        <v>0.15554801563963824</v>
      </c>
      <c r="E57" s="11">
        <f>SUM(D57,E56)</f>
        <v>2.7898560808680033</v>
      </c>
      <c r="F57">
        <f>C57*AVERAGE($K$20,$W$20)</f>
        <v>2.7989523193051378</v>
      </c>
      <c r="G57" s="14">
        <f>ABS((F57-E57)/E57)</f>
        <v>3.2604687028530794E-3</v>
      </c>
    </row>
    <row r="58" spans="3:7" x14ac:dyDescent="0.25">
      <c r="C58">
        <v>18</v>
      </c>
      <c r="D58" s="2">
        <f>$W$20</f>
        <v>0.17374049251390739</v>
      </c>
      <c r="E58" s="11">
        <f>SUM(D58,E57)</f>
        <v>2.9635965733819107</v>
      </c>
      <c r="F58">
        <f>C58*AVERAGE($K$20,$W$20)</f>
        <v>2.9635965733819103</v>
      </c>
      <c r="G58" s="14">
        <f>ABS((F58-E58)/E58)</f>
        <v>1.4984806428740396E-16</v>
      </c>
    </row>
    <row r="59" spans="3:7" x14ac:dyDescent="0.25">
      <c r="C59">
        <v>19</v>
      </c>
      <c r="D59" s="2">
        <f>$K$20</f>
        <v>0.15554801563963824</v>
      </c>
      <c r="E59" s="11">
        <f>SUM(D59,E58)</f>
        <v>3.1191445890215488</v>
      </c>
      <c r="F59">
        <f>C59*AVERAGE($K$20,$W$20)</f>
        <v>3.1282408274586833</v>
      </c>
      <c r="G59" s="14">
        <f>ABS((F59-E59)/E59)</f>
        <v>2.9162605892495328E-3</v>
      </c>
    </row>
    <row r="60" spans="3:7" x14ac:dyDescent="0.25">
      <c r="C60">
        <v>20</v>
      </c>
      <c r="D60" s="2">
        <f>$W$20</f>
        <v>0.17374049251390739</v>
      </c>
      <c r="E60" s="11">
        <f>SUM(D60,E59)</f>
        <v>3.2928850815354562</v>
      </c>
      <c r="F60">
        <f>C60*AVERAGE($K$20,$W$20)</f>
        <v>3.2928850815354558</v>
      </c>
      <c r="G60" s="14">
        <f>ABS((F60-E60)/E60)</f>
        <v>1.3486325785866356E-16</v>
      </c>
    </row>
    <row r="61" spans="3:7" x14ac:dyDescent="0.25">
      <c r="C61">
        <v>21</v>
      </c>
      <c r="D61" s="2">
        <f>$K$20</f>
        <v>0.15554801563963824</v>
      </c>
      <c r="E61" s="11">
        <f>SUM(D61,E60)</f>
        <v>3.4484330971750943</v>
      </c>
      <c r="F61">
        <f>C61*AVERAGE($K$20,$W$20)</f>
        <v>3.4575293356122287</v>
      </c>
      <c r="G61" s="14">
        <f>ABS((F61-E61)/E61)</f>
        <v>2.6377888683953238E-3</v>
      </c>
    </row>
    <row r="62" spans="3:7" x14ac:dyDescent="0.25">
      <c r="C62">
        <v>22</v>
      </c>
      <c r="D62" s="2">
        <f>$W$20</f>
        <v>0.17374049251390739</v>
      </c>
      <c r="E62" s="11">
        <f>SUM(D62,E61)</f>
        <v>3.6221735896890017</v>
      </c>
      <c r="F62">
        <f>C62*AVERAGE($K$20,$W$20)</f>
        <v>3.6221735896890017</v>
      </c>
      <c r="G62" s="14">
        <f>ABS((F62-E62)/E62)</f>
        <v>0</v>
      </c>
    </row>
    <row r="63" spans="3:7" x14ac:dyDescent="0.25">
      <c r="C63">
        <v>23</v>
      </c>
      <c r="D63" s="2">
        <f>$K$20</f>
        <v>0.15554801563963824</v>
      </c>
      <c r="E63" s="11">
        <f>SUM(D63,E62)</f>
        <v>3.7777216053286398</v>
      </c>
      <c r="F63">
        <f>C63*AVERAGE($K$20,$W$20)</f>
        <v>3.7868178437657742</v>
      </c>
      <c r="G63" s="14">
        <f>ABS((F63-E63)/E63)</f>
        <v>2.4078636245465617E-3</v>
      </c>
    </row>
    <row r="64" spans="3:7" x14ac:dyDescent="0.25">
      <c r="C64">
        <v>24</v>
      </c>
      <c r="D64" s="2">
        <f>$W$20</f>
        <v>0.17374049251390739</v>
      </c>
      <c r="E64" s="11">
        <f>SUM(D64,E63)</f>
        <v>3.9514620978425472</v>
      </c>
      <c r="F64">
        <f>C64*AVERAGE($K$20,$W$20)</f>
        <v>3.9514620978425472</v>
      </c>
      <c r="G64" s="14">
        <f>ABS((F64-E64)/E64)</f>
        <v>0</v>
      </c>
    </row>
    <row r="65" spans="3:7" x14ac:dyDescent="0.25">
      <c r="C65">
        <v>25</v>
      </c>
      <c r="D65" s="2">
        <f>$K$20</f>
        <v>0.15554801563963824</v>
      </c>
      <c r="E65" s="11">
        <f>SUM(D65,E64)</f>
        <v>4.1070101134821853</v>
      </c>
      <c r="F65">
        <f>C65*AVERAGE($K$20,$W$20)</f>
        <v>4.1161063519193197</v>
      </c>
      <c r="G65" s="14">
        <f>ABS((F65-E65)/E65)</f>
        <v>2.2148078981529709E-3</v>
      </c>
    </row>
    <row r="66" spans="3:7" x14ac:dyDescent="0.25">
      <c r="C66">
        <v>26</v>
      </c>
      <c r="D66" s="2">
        <f>$W$20</f>
        <v>0.17374049251390739</v>
      </c>
      <c r="E66" s="11">
        <f>SUM(D66,E65)</f>
        <v>4.2807506059960927</v>
      </c>
      <c r="F66">
        <f>C66*AVERAGE($K$20,$W$20)</f>
        <v>4.2807506059960927</v>
      </c>
      <c r="G66" s="14">
        <f>ABS((F66-E66)/E66)</f>
        <v>0</v>
      </c>
    </row>
    <row r="67" spans="3:7" x14ac:dyDescent="0.25">
      <c r="C67">
        <v>27</v>
      </c>
      <c r="D67" s="2">
        <f>$K$20</f>
        <v>0.15554801563963824</v>
      </c>
      <c r="E67" s="11">
        <f>SUM(D67,E66)</f>
        <v>4.4362986216357312</v>
      </c>
      <c r="F67">
        <f>C67*AVERAGE($K$20,$W$20)</f>
        <v>4.4453948600728657</v>
      </c>
      <c r="G67" s="14">
        <f>ABS((F67-E67)/E67)</f>
        <v>2.0504116636270425E-3</v>
      </c>
    </row>
    <row r="68" spans="3:7" x14ac:dyDescent="0.25">
      <c r="C68">
        <v>28</v>
      </c>
      <c r="D68" s="2">
        <f>$W$20</f>
        <v>0.17374049251390739</v>
      </c>
      <c r="E68" s="11">
        <f>SUM(D68,E67)</f>
        <v>4.6100391141496386</v>
      </c>
      <c r="F68">
        <f>C68*AVERAGE($K$20,$W$20)</f>
        <v>4.6100391141496386</v>
      </c>
      <c r="G68" s="14">
        <f>ABS((F68-E68)/E68)</f>
        <v>0</v>
      </c>
    </row>
    <row r="69" spans="3:7" x14ac:dyDescent="0.25">
      <c r="C69">
        <v>29</v>
      </c>
      <c r="D69" s="2">
        <f>$K$20</f>
        <v>0.15554801563963824</v>
      </c>
      <c r="E69" s="11">
        <f>SUM(D69,E68)</f>
        <v>4.7655871297892771</v>
      </c>
      <c r="F69">
        <f>C69*AVERAGE($K$20,$W$20)</f>
        <v>4.7746833682264116</v>
      </c>
      <c r="G69" s="14">
        <f>ABS((F69-E69)/E69)</f>
        <v>1.9087340529931069E-3</v>
      </c>
    </row>
    <row r="70" spans="3:7" x14ac:dyDescent="0.25">
      <c r="C70">
        <v>30</v>
      </c>
      <c r="D70" s="2">
        <f>$W$20</f>
        <v>0.17374049251390739</v>
      </c>
      <c r="E70" s="11">
        <f>SUM(D70,E69)</f>
        <v>4.9393276223031846</v>
      </c>
      <c r="F70">
        <f>C70*AVERAGE($K$20,$W$20)</f>
        <v>4.9393276223031837</v>
      </c>
      <c r="G70" s="14">
        <f>ABS((F70-E70)/E70)</f>
        <v>1.7981767714488473E-16</v>
      </c>
    </row>
    <row r="71" spans="3:7" x14ac:dyDescent="0.25">
      <c r="C71">
        <v>31</v>
      </c>
      <c r="D71" s="2">
        <f>$K$20</f>
        <v>0.15554801563963824</v>
      </c>
      <c r="E71" s="11">
        <f>SUM(D71,E70)</f>
        <v>5.0948756379428231</v>
      </c>
      <c r="F71">
        <f>C71*AVERAGE($K$20,$W$20)</f>
        <v>5.1039718763799566</v>
      </c>
      <c r="G71" s="14">
        <f>ABS((F71-E71)/E71)</f>
        <v>1.7853700626942895E-3</v>
      </c>
    </row>
    <row r="72" spans="3:7" x14ac:dyDescent="0.25">
      <c r="C72">
        <v>32</v>
      </c>
      <c r="D72" s="2">
        <f>$W$20</f>
        <v>0.17374049251390739</v>
      </c>
      <c r="E72" s="11">
        <f>SUM(D72,E71)</f>
        <v>5.2686161304567305</v>
      </c>
      <c r="F72">
        <f>C72*AVERAGE($K$20,$W$20)</f>
        <v>5.2686161304567296</v>
      </c>
      <c r="G72" s="14">
        <f>ABS((F72-E72)/E72)</f>
        <v>1.6857907232332944E-16</v>
      </c>
    </row>
    <row r="73" spans="3:7" x14ac:dyDescent="0.25">
      <c r="C73">
        <v>33</v>
      </c>
      <c r="D73" s="2">
        <f>$K$20</f>
        <v>0.15554801563963824</v>
      </c>
      <c r="E73" s="11">
        <f>SUM(D73,E72)</f>
        <v>5.424164146096369</v>
      </c>
      <c r="F73">
        <f>C73*AVERAGE($K$20,$W$20)</f>
        <v>5.4332603845335026</v>
      </c>
      <c r="G73" s="14">
        <f>ABS((F73-E73)/E73)</f>
        <v>1.6769843596418288E-3</v>
      </c>
    </row>
    <row r="74" spans="3:7" x14ac:dyDescent="0.25">
      <c r="C74">
        <v>34</v>
      </c>
      <c r="D74" s="2">
        <f>$W$20</f>
        <v>0.17374049251390739</v>
      </c>
      <c r="E74" s="11">
        <f>SUM(D74,E73)</f>
        <v>5.5979046386102764</v>
      </c>
      <c r="F74">
        <f>C74*AVERAGE($K$20,$W$20)</f>
        <v>5.5979046386102755</v>
      </c>
      <c r="G74" s="14">
        <f>ABS((F74-E74)/E74)</f>
        <v>1.5866265630431005E-16</v>
      </c>
    </row>
    <row r="75" spans="3:7" x14ac:dyDescent="0.25">
      <c r="C75">
        <v>35</v>
      </c>
      <c r="D75" s="2">
        <f>$K$20</f>
        <v>0.15554801563963824</v>
      </c>
      <c r="E75" s="11">
        <f>SUM(D75,E74)</f>
        <v>5.7534526542499149</v>
      </c>
      <c r="F75">
        <f>C75*AVERAGE($K$20,$W$20)</f>
        <v>5.7625488926870476</v>
      </c>
      <c r="G75" s="14">
        <f>ABS((F75-E75)/E75)</f>
        <v>1.5810051778932361E-3</v>
      </c>
    </row>
    <row r="76" spans="3:7" x14ac:dyDescent="0.25">
      <c r="C76">
        <v>36</v>
      </c>
      <c r="D76" s="2">
        <f>$W$20</f>
        <v>0.17374049251390739</v>
      </c>
      <c r="E76" s="11">
        <f>SUM(D76,E75)</f>
        <v>5.9271931467638224</v>
      </c>
      <c r="F76">
        <f>C76*AVERAGE($K$20,$W$20)</f>
        <v>5.9271931467638206</v>
      </c>
      <c r="G76" s="14">
        <f>ABS((F76-E76)/E76)</f>
        <v>2.9969612857480787E-16</v>
      </c>
    </row>
    <row r="77" spans="3:7" x14ac:dyDescent="0.25">
      <c r="C77">
        <v>37</v>
      </c>
      <c r="D77" s="2">
        <f>$K$20</f>
        <v>0.15554801563963824</v>
      </c>
      <c r="E77" s="11">
        <f>SUM(D77,E76)</f>
        <v>6.0827411624034609</v>
      </c>
      <c r="F77">
        <f>C77*AVERAGE($K$20,$W$20)</f>
        <v>6.0918374008405936</v>
      </c>
      <c r="G77" s="14">
        <f>ABS((F77-E77)/E77)</f>
        <v>1.4954176405458817E-3</v>
      </c>
    </row>
    <row r="78" spans="3:7" x14ac:dyDescent="0.25">
      <c r="C78">
        <v>38</v>
      </c>
      <c r="D78" s="2">
        <f>$W$20</f>
        <v>0.17374049251390739</v>
      </c>
      <c r="E78" s="11">
        <f>SUM(D78,E77)</f>
        <v>6.2564816549173683</v>
      </c>
      <c r="F78">
        <f>C78*AVERAGE($K$20,$W$20)</f>
        <v>6.2564816549173665</v>
      </c>
      <c r="G78" s="14">
        <f>ABS((F78-E78)/E78)</f>
        <v>2.8392264812350215E-16</v>
      </c>
    </row>
    <row r="79" spans="3:7" x14ac:dyDescent="0.25">
      <c r="C79">
        <v>39</v>
      </c>
      <c r="D79" s="2">
        <f>$K$20</f>
        <v>0.15554801563963824</v>
      </c>
      <c r="E79" s="11">
        <f>SUM(D79,E78)</f>
        <v>6.4120296705570068</v>
      </c>
      <c r="F79">
        <f>C79*AVERAGE($K$20,$W$20)</f>
        <v>6.4211259089941395</v>
      </c>
      <c r="G79" s="14">
        <f>ABS((F79-E79)/E79)</f>
        <v>1.4186207651067399E-3</v>
      </c>
    </row>
    <row r="80" spans="3:7" x14ac:dyDescent="0.25">
      <c r="C80">
        <v>40</v>
      </c>
      <c r="D80" s="2">
        <f>$W$20</f>
        <v>0.17374049251390739</v>
      </c>
      <c r="E80" s="11">
        <f>SUM(D80,E79)</f>
        <v>6.5857701630709142</v>
      </c>
      <c r="F80">
        <f>C80*AVERAGE($K$20,$W$20)</f>
        <v>6.5857701630709116</v>
      </c>
      <c r="G80" s="14">
        <f>ABS((F80-E80)/E80)</f>
        <v>4.0458977357599057E-16</v>
      </c>
    </row>
    <row r="81" spans="3:7" x14ac:dyDescent="0.25">
      <c r="C81">
        <v>41</v>
      </c>
      <c r="D81" s="2">
        <f>$K$20</f>
        <v>0.15554801563963824</v>
      </c>
      <c r="E81" s="11">
        <f>SUM(D81,E80)</f>
        <v>6.7413181787105527</v>
      </c>
      <c r="F81">
        <f>C81*AVERAGE($K$20,$W$20)</f>
        <v>6.7504144171476845</v>
      </c>
      <c r="G81" s="14">
        <f>ABS((F81-E81)/E81)</f>
        <v>1.3493263774224783E-3</v>
      </c>
    </row>
    <row r="82" spans="3:7" x14ac:dyDescent="0.25">
      <c r="C82">
        <v>42</v>
      </c>
      <c r="D82" s="2">
        <f>$W$20</f>
        <v>0.17374049251390739</v>
      </c>
      <c r="E82" s="11">
        <f>SUM(D82,E81)</f>
        <v>6.9150586712244602</v>
      </c>
      <c r="F82">
        <f>C82*AVERAGE($K$20,$W$20)</f>
        <v>6.9150586712244575</v>
      </c>
      <c r="G82" s="14">
        <f>ABS((F82-E82)/E82)</f>
        <v>3.8532359388189578E-16</v>
      </c>
    </row>
    <row r="83" spans="3:7" x14ac:dyDescent="0.25">
      <c r="C83">
        <v>43</v>
      </c>
      <c r="D83" s="2">
        <f>$K$20</f>
        <v>0.15554801563963824</v>
      </c>
      <c r="E83" s="11">
        <f>SUM(D83,E82)</f>
        <v>7.0706066868640987</v>
      </c>
      <c r="F83">
        <f>C83*AVERAGE($K$20,$W$20)</f>
        <v>7.0797029253012305</v>
      </c>
      <c r="G83" s="14">
        <f>ABS((F83-E83)/E83)</f>
        <v>1.2864862719674348E-3</v>
      </c>
    </row>
    <row r="84" spans="3:7" x14ac:dyDescent="0.25">
      <c r="C84">
        <v>44</v>
      </c>
      <c r="D84" s="2">
        <f>$W$20</f>
        <v>0.17374049251390739</v>
      </c>
      <c r="E84" s="11">
        <f>SUM(D84,E83)</f>
        <v>7.2443471793780061</v>
      </c>
      <c r="F84">
        <f>C84*AVERAGE($K$20,$W$20)</f>
        <v>7.2443471793780034</v>
      </c>
      <c r="G84" s="14">
        <f>ABS((F84-E84)/E84)</f>
        <v>3.6780888506908233E-16</v>
      </c>
    </row>
    <row r="85" spans="3:7" x14ac:dyDescent="0.25">
      <c r="C85">
        <v>45</v>
      </c>
      <c r="D85" s="2">
        <f>$K$20</f>
        <v>0.15554801563963824</v>
      </c>
      <c r="E85" s="11">
        <f>SUM(D85,E84)</f>
        <v>7.3998951950176446</v>
      </c>
      <c r="F85">
        <f>C85*AVERAGE($K$20,$W$20)</f>
        <v>7.4089914334547764</v>
      </c>
      <c r="G85" s="14">
        <f>ABS((F85-E85)/E85)</f>
        <v>1.2292388199303572E-3</v>
      </c>
    </row>
    <row r="86" spans="3:7" x14ac:dyDescent="0.25">
      <c r="C86">
        <v>46</v>
      </c>
      <c r="D86" s="2">
        <f>$W$20</f>
        <v>0.17374049251390739</v>
      </c>
      <c r="E86" s="11">
        <f>SUM(D86,E85)</f>
        <v>7.573635687531552</v>
      </c>
      <c r="F86">
        <f>C86*AVERAGE($K$20,$W$20)</f>
        <v>7.5736356875315485</v>
      </c>
      <c r="G86" s="14">
        <f>ABS((F86-E86)/E86)</f>
        <v>4.690895925518731E-16</v>
      </c>
    </row>
    <row r="87" spans="3:7" x14ac:dyDescent="0.25">
      <c r="C87">
        <v>47</v>
      </c>
      <c r="D87" s="2">
        <f>$K$20</f>
        <v>0.15554801563963824</v>
      </c>
      <c r="E87" s="11">
        <f>SUM(D87,E86)</f>
        <v>7.7291837031711905</v>
      </c>
      <c r="F87">
        <f>C87*AVERAGE($K$20,$W$20)</f>
        <v>7.7382799416083214</v>
      </c>
      <c r="G87" s="14">
        <f>ABS((F87-E87)/E87)</f>
        <v>1.1768692253230888E-3</v>
      </c>
    </row>
    <row r="88" spans="3:7" x14ac:dyDescent="0.25">
      <c r="C88">
        <v>48</v>
      </c>
      <c r="D88" s="2">
        <f>$W$20</f>
        <v>0.17374049251390739</v>
      </c>
      <c r="E88" s="11">
        <f>SUM(D88,E87)</f>
        <v>7.902924195685098</v>
      </c>
      <c r="F88">
        <f>C88*AVERAGE($K$20,$W$20)</f>
        <v>7.9029241956850944</v>
      </c>
      <c r="G88" s="14">
        <f>ABS((F88-E88)/E88)</f>
        <v>4.4954419286221173E-16</v>
      </c>
    </row>
    <row r="89" spans="3:7" x14ac:dyDescent="0.25">
      <c r="C89">
        <v>49</v>
      </c>
      <c r="D89" s="2">
        <f>$K$20</f>
        <v>0.15554801563963824</v>
      </c>
      <c r="E89" s="11">
        <f>SUM(D89,E88)</f>
        <v>8.0584722113247356</v>
      </c>
      <c r="F89">
        <f>C89*AVERAGE($K$20,$W$20)</f>
        <v>8.0675684497618665</v>
      </c>
      <c r="G89" s="14">
        <f>ABS((F89-E89)/E89)</f>
        <v>1.1287795252737599E-3</v>
      </c>
    </row>
    <row r="90" spans="3:7" x14ac:dyDescent="0.25">
      <c r="C90">
        <v>50</v>
      </c>
      <c r="D90" s="2">
        <f>$W$20</f>
        <v>0.17374049251390739</v>
      </c>
      <c r="E90" s="11">
        <f>SUM(D90,E89)</f>
        <v>8.232212703838643</v>
      </c>
      <c r="F90">
        <f>C90*AVERAGE($K$20,$W$20)</f>
        <v>8.2322127038386395</v>
      </c>
      <c r="G90" s="14">
        <f>ABS((F90-E90)/E90)</f>
        <v>4.3156242514772329E-16</v>
      </c>
    </row>
  </sheetData>
  <pageMargins left="0.7" right="0.7" top="0.78740157499999996" bottom="0.78740157499999996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3.93</v>
      </c>
      <c r="G10" s="3">
        <f>AVERAGE(F10)</f>
        <v>3.93</v>
      </c>
      <c r="H10" s="3">
        <f>G10-$F$20</f>
        <v>-0.24799999999999978</v>
      </c>
      <c r="J10" s="2">
        <f>F10*$C$4/1000</f>
        <v>0.18604370206756363</v>
      </c>
      <c r="K10" s="2">
        <f>F10*$C$5/1000</f>
        <v>0.18379546045212813</v>
      </c>
      <c r="L10" s="2">
        <f>F10*$C$6/1000</f>
        <v>0.18158772720312052</v>
      </c>
      <c r="O10" s="4">
        <v>1</v>
      </c>
      <c r="P10" s="3"/>
      <c r="Q10" s="3"/>
      <c r="R10" s="3">
        <v>3.23</v>
      </c>
      <c r="S10" s="3">
        <f>AVERAGE(R10)</f>
        <v>3.23</v>
      </c>
      <c r="T10" s="3">
        <f>S10-$R$20</f>
        <v>-0.26400000000000068</v>
      </c>
      <c r="V10" s="2">
        <f>R10*$C$4/1000</f>
        <v>0.15290614699191615</v>
      </c>
      <c r="W10" s="2">
        <f>R10*$C$5/1000</f>
        <v>0.15105835553699079</v>
      </c>
      <c r="X10" s="2">
        <f>R10*$C$6/1000</f>
        <v>0.14924385721783187</v>
      </c>
      <c r="Z10" s="2">
        <f>AVERAGE(W10,K10)</f>
        <v>0.16742690799455945</v>
      </c>
    </row>
    <row r="11" spans="1:26" x14ac:dyDescent="0.25">
      <c r="C11">
        <v>2</v>
      </c>
      <c r="D11" s="3"/>
      <c r="E11" s="3"/>
      <c r="F11" s="3">
        <v>4.12</v>
      </c>
      <c r="G11" s="3">
        <f>AVERAGE(F10:F11)</f>
        <v>4.0250000000000004</v>
      </c>
      <c r="H11" s="3">
        <f>G11-$F$20</f>
        <v>-0.15299999999999958</v>
      </c>
      <c r="I11" s="3">
        <f>STDEVA(F10:F11)</f>
        <v>0.134350288425444</v>
      </c>
      <c r="J11" s="2">
        <f>F11*$C$4/1000</f>
        <v>0.19503818130238221</v>
      </c>
      <c r="K11" s="2">
        <f>F11*$C$5/1000</f>
        <v>0.19268124607195114</v>
      </c>
      <c r="L11" s="2">
        <f>F11*$C$6/1000</f>
        <v>0.19036677762769888</v>
      </c>
      <c r="O11" s="4">
        <v>2</v>
      </c>
      <c r="P11" s="3"/>
      <c r="Q11" s="3"/>
      <c r="R11" s="3">
        <v>3.05</v>
      </c>
      <c r="S11" s="3">
        <f>AVERAGE(R10:R11)</f>
        <v>3.1399999999999997</v>
      </c>
      <c r="T11" s="3">
        <f>S11-$R$20</f>
        <v>-0.35400000000000098</v>
      </c>
      <c r="U11" s="3">
        <f>STDEVA(R10:R11)</f>
        <v>0.12727922061357869</v>
      </c>
      <c r="V11" s="2">
        <f>R11*$C$4/1000</f>
        <v>0.14438506140103535</v>
      </c>
      <c r="W11" s="2">
        <f>R11*$C$5/1000</f>
        <v>0.14264024284452692</v>
      </c>
      <c r="X11" s="2">
        <f>R11*$C$6/1000</f>
        <v>0.14092686207875763</v>
      </c>
      <c r="Z11" s="2">
        <f>AVERAGE(W11,K11)</f>
        <v>0.16766074445823903</v>
      </c>
    </row>
    <row r="12" spans="1:26" x14ac:dyDescent="0.25">
      <c r="C12">
        <v>3</v>
      </c>
      <c r="D12" s="3"/>
      <c r="E12" s="3"/>
      <c r="F12" s="3">
        <v>4.04</v>
      </c>
      <c r="G12" s="3">
        <f>AVERAGE(F10:F12)</f>
        <v>4.03</v>
      </c>
      <c r="H12" s="3">
        <f>G12-$F$20</f>
        <v>-0.14799999999999969</v>
      </c>
      <c r="I12" s="3">
        <f>STDEVA(F10:F12)</f>
        <v>9.5393920141694524E-2</v>
      </c>
      <c r="J12" s="2">
        <f>F12*$C$4/1000</f>
        <v>0.19125103215087963</v>
      </c>
      <c r="K12" s="2">
        <f>F12*$C$5/1000</f>
        <v>0.18893986265307827</v>
      </c>
      <c r="L12" s="2">
        <f>F12*$C$6/1000</f>
        <v>0.18667033534366587</v>
      </c>
      <c r="O12" s="4">
        <v>3</v>
      </c>
      <c r="P12" s="3"/>
      <c r="Q12" s="3"/>
      <c r="R12" s="3">
        <v>3.39</v>
      </c>
      <c r="S12" s="3">
        <f>AVERAGE(R10:R12)</f>
        <v>3.2233333333333332</v>
      </c>
      <c r="T12" s="3">
        <f>S12-$R$20</f>
        <v>-0.2706666666666675</v>
      </c>
      <c r="U12" s="3">
        <f>STDEVA(R10:R12)</f>
        <v>0.17009801096230781</v>
      </c>
      <c r="V12" s="2">
        <f>R12*$C$4/1000</f>
        <v>0.16048044529492128</v>
      </c>
      <c r="W12" s="2">
        <f>R12*$C$5/1000</f>
        <v>0.1585411223747365</v>
      </c>
      <c r="X12" s="2">
        <f>R12*$C$6/1000</f>
        <v>0.15663674178589787</v>
      </c>
      <c r="Z12" s="2">
        <f>AVERAGE(W12,K12)</f>
        <v>0.17374049251390739</v>
      </c>
    </row>
    <row r="13" spans="1:26" x14ac:dyDescent="0.25">
      <c r="C13">
        <v>4</v>
      </c>
      <c r="D13" s="3"/>
      <c r="E13" s="3"/>
      <c r="F13" s="3">
        <v>4.25</v>
      </c>
      <c r="G13" s="3">
        <f>AVERAGE(F10:F13)</f>
        <v>4.085</v>
      </c>
      <c r="H13" s="3">
        <f>G13-$F$20</f>
        <v>-9.2999999999999972E-2</v>
      </c>
      <c r="I13" s="3">
        <f>STDEVA(F10:F13)</f>
        <v>0.13478377746103815</v>
      </c>
      <c r="J13" s="2">
        <f>F13*$C$4/1000</f>
        <v>0.20119229867357388</v>
      </c>
      <c r="K13" s="2">
        <f>F13*$C$5/1000</f>
        <v>0.19876099412761949</v>
      </c>
      <c r="L13" s="2">
        <f>F13*$C$6/1000</f>
        <v>0.1963734963392525</v>
      </c>
      <c r="O13" s="4">
        <v>4</v>
      </c>
      <c r="P13" s="3"/>
      <c r="Q13" s="3"/>
      <c r="R13" s="3">
        <v>3.16</v>
      </c>
      <c r="S13" s="3">
        <f>AVERAGE(R10:R13)</f>
        <v>3.2075</v>
      </c>
      <c r="T13" s="3">
        <f>S13-$R$20</f>
        <v>-0.28650000000000064</v>
      </c>
      <c r="U13" s="3">
        <f>STDEVA(R10:R13)</f>
        <v>0.14244882121894409</v>
      </c>
      <c r="V13" s="2">
        <f>R13*$C$4/1000</f>
        <v>0.14959239148435141</v>
      </c>
      <c r="W13" s="2">
        <f>R13*$C$5/1000</f>
        <v>0.14778464504547709</v>
      </c>
      <c r="X13" s="2">
        <f>R13*$C$6/1000</f>
        <v>0.14600947021930302</v>
      </c>
      <c r="Z13" s="2">
        <f>AVERAGE(W13,K13)</f>
        <v>0.17327281958654828</v>
      </c>
    </row>
    <row r="14" spans="1:26" x14ac:dyDescent="0.25">
      <c r="C14">
        <v>5</v>
      </c>
      <c r="D14" s="3"/>
      <c r="E14" s="3"/>
      <c r="F14" s="3">
        <v>4.5</v>
      </c>
      <c r="G14" s="3">
        <f>AVERAGE(F10:F14)</f>
        <v>4.1680000000000001</v>
      </c>
      <c r="H14" s="3">
        <f>G14-$F$20</f>
        <v>-9.9999999999997868E-3</v>
      </c>
      <c r="I14" s="3">
        <f>STDEVA(F10:F14)</f>
        <v>0.21924871721403522</v>
      </c>
      <c r="J14" s="2">
        <f>F14*$C$4/1000</f>
        <v>0.2130271397720194</v>
      </c>
      <c r="K14" s="2">
        <f>F14*$C$5/1000</f>
        <v>0.2104528173115971</v>
      </c>
      <c r="L14" s="2">
        <f>F14*$C$6/1000</f>
        <v>0.20792487847685556</v>
      </c>
      <c r="O14" s="4">
        <v>5</v>
      </c>
      <c r="P14" s="3"/>
      <c r="Q14" s="3"/>
      <c r="R14" s="3">
        <v>3.35</v>
      </c>
      <c r="S14" s="3">
        <f>AVERAGE(R10:R14)</f>
        <v>3.2359999999999998</v>
      </c>
      <c r="T14" s="3">
        <f>S14-$R$20</f>
        <v>-0.2580000000000009</v>
      </c>
      <c r="U14" s="3">
        <f>STDEVA(R10:R14)</f>
        <v>0.13885243966167835</v>
      </c>
      <c r="V14" s="2">
        <f>R14*$C$4/1000</f>
        <v>0.15858687071917002</v>
      </c>
      <c r="W14" s="2">
        <f>R14*$C$5/1000</f>
        <v>0.15667043066530006</v>
      </c>
      <c r="X14" s="2">
        <f>R14*$C$6/1000</f>
        <v>0.15478852064388135</v>
      </c>
      <c r="Z14" s="2">
        <f>AVERAGE(W14,K14)</f>
        <v>0.18356162398844858</v>
      </c>
    </row>
    <row r="15" spans="1:26" x14ac:dyDescent="0.25">
      <c r="C15">
        <v>6</v>
      </c>
      <c r="D15" s="3"/>
      <c r="E15" s="3"/>
      <c r="F15" s="3">
        <v>4.2300000000000004</v>
      </c>
      <c r="G15" s="3">
        <f>AVERAGE(F10:F15)</f>
        <v>4.1783333333333337</v>
      </c>
      <c r="H15" s="3">
        <f>G15-$F$20</f>
        <v>3.3333333333374071E-4</v>
      </c>
      <c r="I15" s="3">
        <f>STDEVA(F10:F15)</f>
        <v>0.19772877045758075</v>
      </c>
      <c r="J15" s="2">
        <f>F15*$C$4/1000</f>
        <v>0.20024551138569827</v>
      </c>
      <c r="K15" s="2">
        <f>F15*$C$5/1000</f>
        <v>0.19782564827290131</v>
      </c>
      <c r="L15" s="2">
        <f>F15*$C$6/1000</f>
        <v>0.19544938576824425</v>
      </c>
      <c r="O15" s="4">
        <v>6</v>
      </c>
      <c r="P15" s="3"/>
      <c r="Q15" s="3"/>
      <c r="R15" s="3">
        <v>3.8</v>
      </c>
      <c r="S15" s="3">
        <f>AVERAGE(R10:R15)</f>
        <v>3.33</v>
      </c>
      <c r="T15" s="3">
        <f>S15-$R$20</f>
        <v>-0.16400000000000059</v>
      </c>
      <c r="U15" s="3">
        <f>STDEVA(R10:R15)</f>
        <v>0.2616103973468944</v>
      </c>
      <c r="V15" s="2">
        <f>R15*$C$4/1000</f>
        <v>0.17988958469637195</v>
      </c>
      <c r="W15" s="2">
        <f>R15*$C$5/1000</f>
        <v>0.17771571239645975</v>
      </c>
      <c r="X15" s="2">
        <f>R15*$C$6/1000</f>
        <v>0.17558100849156691</v>
      </c>
      <c r="Z15" s="2">
        <f>AVERAGE(W15,K15)</f>
        <v>0.18777068033468053</v>
      </c>
    </row>
    <row r="16" spans="1:26" x14ac:dyDescent="0.25">
      <c r="C16">
        <v>7</v>
      </c>
      <c r="D16" s="3"/>
      <c r="E16" s="3"/>
      <c r="F16" s="3">
        <v>4.22</v>
      </c>
      <c r="G16" s="3">
        <f>AVERAGE(F10:F16)</f>
        <v>4.1842857142857142</v>
      </c>
      <c r="H16" s="3">
        <f>G16-$F$20</f>
        <v>6.2857142857142279E-3</v>
      </c>
      <c r="I16" s="3">
        <f>STDEVA(F10:F16)</f>
        <v>0.18118656525408117</v>
      </c>
      <c r="J16" s="2">
        <f>F16*$C$4/1000</f>
        <v>0.1997721177417604</v>
      </c>
      <c r="K16" s="2">
        <f>F16*$C$5/1000</f>
        <v>0.19735797534554214</v>
      </c>
      <c r="L16" s="2">
        <f>F16*$C$6/1000</f>
        <v>0.19498733048274008</v>
      </c>
      <c r="O16" s="4">
        <v>7</v>
      </c>
      <c r="P16" s="3"/>
      <c r="Q16" s="3"/>
      <c r="R16" s="3">
        <v>3.55</v>
      </c>
      <c r="S16" s="3">
        <f>AVERAGE(R10:R16)</f>
        <v>3.3614285714285717</v>
      </c>
      <c r="T16" s="3">
        <f>S16-$R$20</f>
        <v>-0.13257142857142901</v>
      </c>
      <c r="U16" s="3">
        <f>STDEVA(R10:R16)</f>
        <v>0.25287866467462022</v>
      </c>
      <c r="V16" s="2">
        <f>R16*$C$4/1000</f>
        <v>0.16805474359792641</v>
      </c>
      <c r="W16" s="2">
        <f>R16*$C$5/1000</f>
        <v>0.16602388921248215</v>
      </c>
      <c r="X16" s="2">
        <f>R16*$C$6/1000</f>
        <v>0.16402962635396381</v>
      </c>
      <c r="Z16" s="2">
        <f>AVERAGE(W16,K16)</f>
        <v>0.18169093227901215</v>
      </c>
    </row>
    <row r="17" spans="3:26" x14ac:dyDescent="0.25">
      <c r="C17">
        <v>8</v>
      </c>
      <c r="D17" s="3"/>
      <c r="E17" s="3"/>
      <c r="F17" s="3">
        <v>4.1500000000000004</v>
      </c>
      <c r="G17" s="3">
        <f>AVERAGE(F10:F17)</f>
        <v>4.18</v>
      </c>
      <c r="H17" s="3">
        <f>G17-$F$20</f>
        <v>1.9999999999997797E-3</v>
      </c>
      <c r="I17" s="3">
        <f>STDEVA(F10:F17)</f>
        <v>0.16818357317441637</v>
      </c>
      <c r="J17" s="2">
        <f>F17*$C$4/1000</f>
        <v>0.19645836223419572</v>
      </c>
      <c r="K17" s="2">
        <f>F17*$C$5/1000</f>
        <v>0.19408426485402844</v>
      </c>
      <c r="L17" s="2">
        <f>F17*$C$6/1000</f>
        <v>0.19175294348421124</v>
      </c>
      <c r="O17" s="4">
        <v>8</v>
      </c>
      <c r="P17" s="3"/>
      <c r="Q17" s="3"/>
      <c r="R17" s="3">
        <v>3.85</v>
      </c>
      <c r="S17" s="3">
        <f>AVERAGE(R10:R17)</f>
        <v>3.4225000000000003</v>
      </c>
      <c r="T17" s="3">
        <f>S17-$R$20</f>
        <v>-7.1500000000000341E-2</v>
      </c>
      <c r="U17" s="3">
        <f>STDEVA(R10:R17)</f>
        <v>0.29094673051952308</v>
      </c>
      <c r="V17" s="2">
        <f>R17*$C$4/1000</f>
        <v>0.18225655291606105</v>
      </c>
      <c r="W17" s="2">
        <f>R17*$C$5/1000</f>
        <v>0.18005407703325532</v>
      </c>
      <c r="X17" s="2">
        <f>R17*$C$6/1000</f>
        <v>0.17789128491908751</v>
      </c>
      <c r="Z17" s="2">
        <f>AVERAGE(W17,K17)</f>
        <v>0.18706917094364189</v>
      </c>
    </row>
    <row r="18" spans="3:26" x14ac:dyDescent="0.25">
      <c r="C18">
        <v>9</v>
      </c>
      <c r="D18" s="3"/>
      <c r="E18" s="3"/>
      <c r="F18" s="3">
        <v>4.3099999999999996</v>
      </c>
      <c r="G18" s="3">
        <f>AVERAGE(F10:F18)</f>
        <v>4.1944444444444446</v>
      </c>
      <c r="H18" s="3">
        <f>G18-$F$20</f>
        <v>1.6444444444444706E-2</v>
      </c>
      <c r="I18" s="3">
        <f>STDEVA(F10:F18)</f>
        <v>0.16318020032399075</v>
      </c>
      <c r="J18" s="2">
        <f>F18*$C$4/1000</f>
        <v>0.20403266053720079</v>
      </c>
      <c r="K18" s="2">
        <f>F18*$C$5/1000</f>
        <v>0.20156703169177412</v>
      </c>
      <c r="L18" s="2">
        <f>F18*$C$6/1000</f>
        <v>0.19914582805227718</v>
      </c>
      <c r="O18" s="4">
        <v>9</v>
      </c>
      <c r="P18" s="3"/>
      <c r="Q18" s="3"/>
      <c r="R18" s="3">
        <v>3.57</v>
      </c>
      <c r="S18" s="3">
        <f>AVERAGE(R10:R18)</f>
        <v>3.4388888888888891</v>
      </c>
      <c r="T18" s="3">
        <f>S18-$R$20</f>
        <v>-5.5111111111111555E-2</v>
      </c>
      <c r="U18" s="3">
        <f>STDEVA(R10:R18)</f>
        <v>0.27656122488720486</v>
      </c>
      <c r="V18" s="2">
        <f>R18*$C$4/1000</f>
        <v>0.16900153088580205</v>
      </c>
      <c r="W18" s="2">
        <f>R18*$C$5/1000</f>
        <v>0.16695923506720034</v>
      </c>
      <c r="X18" s="2">
        <f>R18*$C$6/1000</f>
        <v>0.16495373692497209</v>
      </c>
      <c r="Z18" s="2">
        <f>AVERAGE(W18,K18)</f>
        <v>0.18426313337948724</v>
      </c>
    </row>
    <row r="19" spans="3:26" x14ac:dyDescent="0.25">
      <c r="C19" s="5">
        <v>10</v>
      </c>
      <c r="D19" s="6"/>
      <c r="E19" s="6"/>
      <c r="F19" s="6">
        <v>4.03</v>
      </c>
      <c r="G19" s="6">
        <f>AVERAGE(F10:F19)</f>
        <v>4.1779999999999999</v>
      </c>
      <c r="H19" s="6">
        <f>G19-$F$20</f>
        <v>0</v>
      </c>
      <c r="I19" s="6">
        <f>STDEVA(F10:F19)</f>
        <v>0.16239868636578714</v>
      </c>
      <c r="J19" s="7">
        <f>F19*$C$4/1000</f>
        <v>0.19077763850694182</v>
      </c>
      <c r="K19" s="7">
        <f>F19*$C$5/1000</f>
        <v>0.18847218972571919</v>
      </c>
      <c r="L19" s="7">
        <f>F19*$C$6/1000</f>
        <v>0.18620828005816176</v>
      </c>
      <c r="O19" s="8">
        <v>10</v>
      </c>
      <c r="P19" s="6"/>
      <c r="Q19" s="6"/>
      <c r="R19" s="6">
        <v>3.99</v>
      </c>
      <c r="S19" s="6">
        <f>AVERAGE(R10:R19)</f>
        <v>3.4940000000000007</v>
      </c>
      <c r="T19" s="6">
        <f>S19-$R$20</f>
        <v>0</v>
      </c>
      <c r="U19" s="6">
        <f>STDEVA(R10:R19)</f>
        <v>0.31362397867510072</v>
      </c>
      <c r="V19" s="7">
        <f>R19*$C$4/1000</f>
        <v>0.18888406393119056</v>
      </c>
      <c r="W19" s="7">
        <f>R19*$C$5/1000</f>
        <v>0.18660149801628276</v>
      </c>
      <c r="X19" s="7">
        <f>R19*$C$6/1000</f>
        <v>0.18436005891614526</v>
      </c>
      <c r="Z19" s="2">
        <f>AVERAGE(W19,K19)</f>
        <v>0.18753684387100097</v>
      </c>
    </row>
    <row r="20" spans="3:26" x14ac:dyDescent="0.25">
      <c r="F20" s="9">
        <f>AVERAGE(F10:F19)</f>
        <v>4.1779999999999999</v>
      </c>
      <c r="G20" s="9">
        <f>F20*46.7672</f>
        <v>195.39336160000002</v>
      </c>
      <c r="J20" s="2">
        <f>F20*$C$4/1000</f>
        <v>0.19778386443722157</v>
      </c>
      <c r="K20" s="2">
        <f>F20*$C$5/1000</f>
        <v>0.19539374905063392</v>
      </c>
      <c r="L20" s="2">
        <f>F20*$C$6/1000</f>
        <v>0.19304669828362278</v>
      </c>
      <c r="M20" s="2"/>
      <c r="N20" s="2"/>
      <c r="O20" s="2"/>
      <c r="P20" s="2"/>
      <c r="Q20" s="2"/>
      <c r="R20" s="15">
        <f>AVERAGE(R10:R19)</f>
        <v>3.4940000000000007</v>
      </c>
      <c r="S20" s="15">
        <f>R20*46.7672</f>
        <v>163.40459680000004</v>
      </c>
      <c r="T20" s="2"/>
      <c r="U20" s="2"/>
      <c r="V20" s="2">
        <f>R20*$C$4/1000</f>
        <v>0.16540373919187465</v>
      </c>
      <c r="W20" s="2">
        <f>R20*$C$5/1000</f>
        <v>0.16340492081927122</v>
      </c>
      <c r="X20" s="2">
        <f>R20*$C$6/1000</f>
        <v>0.16144211675514078</v>
      </c>
    </row>
    <row r="21" spans="3:26" x14ac:dyDescent="0.25">
      <c r="F21" s="3">
        <f>STDEVA(F10:F19)</f>
        <v>0.16239868636578714</v>
      </c>
      <c r="J21" s="2">
        <f>STDEVA(J10:J19)</f>
        <v>7.6878505909415296E-3</v>
      </c>
      <c r="K21" s="2">
        <f>STDEVA(K10:K19)</f>
        <v>7.5949469051960839E-3</v>
      </c>
      <c r="L21" s="2">
        <f>STDEVA(L10:L19)</f>
        <v>7.5037171394238423E-3</v>
      </c>
      <c r="M21" s="2"/>
      <c r="N21" s="2"/>
      <c r="O21" s="2"/>
      <c r="P21" s="2"/>
      <c r="Q21" s="2"/>
      <c r="R21" s="2">
        <f>STDEVA(R10:R19)</f>
        <v>0.31362397867510072</v>
      </c>
      <c r="S21" s="2"/>
      <c r="T21" s="2"/>
      <c r="U21" s="2"/>
      <c r="V21" s="2">
        <f>STDEVA(V10:V19)</f>
        <v>1.484675980912834E-2</v>
      </c>
      <c r="W21" s="2">
        <f>STDEVA(W10:W19)</f>
        <v>1.4667344419699375E-2</v>
      </c>
      <c r="X21" s="2">
        <f>STDEVA(X10:X19)</f>
        <v>1.4491161700766276E-2</v>
      </c>
      <c r="Z21" s="2">
        <f>STDEVA(Z10:Z19)</f>
        <v>8.1106765359049218E-3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0.19539374905063392</v>
      </c>
      <c r="E41" s="11">
        <f>$K$20</f>
        <v>0.19539374905063392</v>
      </c>
      <c r="F41">
        <f>C41*AVERAGE($K$20,$W$20)</f>
        <v>0.17939933493495258</v>
      </c>
      <c r="G41" s="14">
        <f>ABS((F41-E41)/E41)</f>
        <v>8.185734801340333E-2</v>
      </c>
    </row>
    <row r="42" spans="3:7" x14ac:dyDescent="0.25">
      <c r="C42">
        <v>2</v>
      </c>
      <c r="D42" s="2">
        <f>$W$20</f>
        <v>0.16340492081927122</v>
      </c>
      <c r="E42" s="11">
        <f>SUM(D42,E41)</f>
        <v>0.35879866986990516</v>
      </c>
      <c r="F42">
        <f>C42*AVERAGE($K$20,$W$20)</f>
        <v>0.35879866986990516</v>
      </c>
      <c r="G42" s="14">
        <f>ABS((F42-E42)/E42)</f>
        <v>0</v>
      </c>
    </row>
    <row r="43" spans="3:7" x14ac:dyDescent="0.25">
      <c r="C43">
        <v>3</v>
      </c>
      <c r="D43" s="2">
        <f>$K$20</f>
        <v>0.19539374905063392</v>
      </c>
      <c r="E43" s="11">
        <f>SUM(D43,E42)</f>
        <v>0.55419241892053905</v>
      </c>
      <c r="F43">
        <f>C43*AVERAGE($K$20,$W$20)</f>
        <v>0.5381980048048578</v>
      </c>
      <c r="G43" s="14">
        <f>ABS((F43-E43)/E43)</f>
        <v>2.886075949367066E-2</v>
      </c>
    </row>
    <row r="44" spans="3:7" x14ac:dyDescent="0.25">
      <c r="C44">
        <v>4</v>
      </c>
      <c r="D44" s="2">
        <f>$W$20</f>
        <v>0.16340492081927122</v>
      </c>
      <c r="E44" s="11">
        <f>SUM(D44,E43)</f>
        <v>0.71759733973981032</v>
      </c>
      <c r="F44">
        <f>C44*AVERAGE($K$20,$W$20)</f>
        <v>0.71759733973981032</v>
      </c>
      <c r="G44" s="14">
        <f>ABS((F44-E44)/E44)</f>
        <v>0</v>
      </c>
    </row>
    <row r="45" spans="3:7" x14ac:dyDescent="0.25">
      <c r="C45">
        <v>5</v>
      </c>
      <c r="D45" s="2">
        <f>$K$20</f>
        <v>0.19539374905063392</v>
      </c>
      <c r="E45" s="11">
        <f>SUM(D45,E44)</f>
        <v>0.91299108879044422</v>
      </c>
      <c r="F45">
        <f>C45*AVERAGE($K$20,$W$20)</f>
        <v>0.89699667467476285</v>
      </c>
      <c r="G45" s="14">
        <f>ABS((F45-E45)/E45)</f>
        <v>1.7518696854830432E-2</v>
      </c>
    </row>
    <row r="46" spans="3:7" x14ac:dyDescent="0.25">
      <c r="C46">
        <v>6</v>
      </c>
      <c r="D46" s="2">
        <f>$W$20</f>
        <v>0.16340492081927122</v>
      </c>
      <c r="E46" s="11">
        <f>SUM(D46,E45)</f>
        <v>1.0763960096097154</v>
      </c>
      <c r="F46">
        <f>C46*AVERAGE($K$20,$W$20)</f>
        <v>1.0763960096097156</v>
      </c>
      <c r="G46" s="14">
        <f>ABS((F46-E46)/E46)</f>
        <v>2.0628523604945476E-16</v>
      </c>
    </row>
    <row r="47" spans="3:7" x14ac:dyDescent="0.25">
      <c r="C47">
        <v>7</v>
      </c>
      <c r="D47" s="2">
        <f>$K$20</f>
        <v>0.19539374905063392</v>
      </c>
      <c r="E47" s="11">
        <f>SUM(D47,E46)</f>
        <v>1.2717897586603493</v>
      </c>
      <c r="F47">
        <f>C47*AVERAGE($K$20,$W$20)</f>
        <v>1.2557953445446681</v>
      </c>
      <c r="G47" s="14">
        <f>ABS((F47-E47)/E47)</f>
        <v>1.2576303596381368E-2</v>
      </c>
    </row>
    <row r="48" spans="3:7" x14ac:dyDescent="0.25">
      <c r="C48">
        <v>8</v>
      </c>
      <c r="D48" s="2">
        <f>$W$20</f>
        <v>0.16340492081927122</v>
      </c>
      <c r="E48" s="11">
        <f>SUM(D48,E47)</f>
        <v>1.4351946794796204</v>
      </c>
      <c r="F48">
        <f>C48*AVERAGE($K$20,$W$20)</f>
        <v>1.4351946794796206</v>
      </c>
      <c r="G48" s="14">
        <f>ABS((F48-E48)/E48)</f>
        <v>1.5471392703709108E-16</v>
      </c>
    </row>
    <row r="49" spans="3:7" x14ac:dyDescent="0.25">
      <c r="C49">
        <v>9</v>
      </c>
      <c r="D49" s="2">
        <f>$K$20</f>
        <v>0.19539374905063392</v>
      </c>
      <c r="E49" s="11">
        <f>SUM(D49,E48)</f>
        <v>1.6305884285302543</v>
      </c>
      <c r="F49">
        <f>C49*AVERAGE($K$20,$W$20)</f>
        <v>1.6145940144145732</v>
      </c>
      <c r="G49" s="14">
        <f>ABS((F49-E49)/E49)</f>
        <v>9.8089829633452343E-3</v>
      </c>
    </row>
    <row r="50" spans="3:7" x14ac:dyDescent="0.25">
      <c r="C50">
        <v>10</v>
      </c>
      <c r="D50" s="2">
        <f>$W$20</f>
        <v>0.16340492081927122</v>
      </c>
      <c r="E50" s="11">
        <f>SUM(D50,E49)</f>
        <v>1.7939933493495255</v>
      </c>
      <c r="F50">
        <f>C50*AVERAGE($K$20,$W$20)</f>
        <v>1.7939933493495257</v>
      </c>
      <c r="G50" s="14">
        <f>ABS((F50-E50)/E50)</f>
        <v>1.2377114162967287E-16</v>
      </c>
    </row>
    <row r="51" spans="3:7" x14ac:dyDescent="0.25">
      <c r="C51">
        <v>11</v>
      </c>
      <c r="D51" s="2">
        <f>$K$20</f>
        <v>0.19539374905063392</v>
      </c>
      <c r="E51" s="11">
        <f>SUM(D51,E50)</f>
        <v>1.9893870984001594</v>
      </c>
      <c r="F51">
        <f>C51*AVERAGE($K$20,$W$20)</f>
        <v>1.9733926842844784</v>
      </c>
      <c r="G51" s="14">
        <f>ABS((F51-E51)/E51)</f>
        <v>8.0398702336731912E-3</v>
      </c>
    </row>
    <row r="52" spans="3:7" x14ac:dyDescent="0.25">
      <c r="C52">
        <v>12</v>
      </c>
      <c r="D52" s="2">
        <f>$W$20</f>
        <v>0.16340492081927122</v>
      </c>
      <c r="E52" s="11">
        <f>SUM(D52,E51)</f>
        <v>2.1527920192194308</v>
      </c>
      <c r="F52">
        <f>C52*AVERAGE($K$20,$W$20)</f>
        <v>2.1527920192194312</v>
      </c>
      <c r="G52" s="14">
        <f>ABS((F52-E52)/E52)</f>
        <v>2.0628523604945476E-16</v>
      </c>
    </row>
    <row r="53" spans="3:7" x14ac:dyDescent="0.25">
      <c r="C53">
        <v>13</v>
      </c>
      <c r="D53" s="2">
        <f>$K$20</f>
        <v>0.19539374905063392</v>
      </c>
      <c r="E53" s="11">
        <f>SUM(D53,E52)</f>
        <v>2.3481857682700649</v>
      </c>
      <c r="F53">
        <f>C53*AVERAGE($K$20,$W$20)</f>
        <v>2.3321913541543835</v>
      </c>
      <c r="G53" s="14">
        <f>ABS((F53-E53)/E53)</f>
        <v>6.8113921529575714E-3</v>
      </c>
    </row>
    <row r="54" spans="3:7" x14ac:dyDescent="0.25">
      <c r="C54">
        <v>14</v>
      </c>
      <c r="D54" s="2">
        <f>$W$20</f>
        <v>0.16340492081927122</v>
      </c>
      <c r="E54" s="11">
        <f>SUM(D54,E53)</f>
        <v>2.5115906890893362</v>
      </c>
      <c r="F54">
        <f>C54*AVERAGE($K$20,$W$20)</f>
        <v>2.5115906890893362</v>
      </c>
      <c r="G54" s="14">
        <f>ABS((F54-E54)/E54)</f>
        <v>0</v>
      </c>
    </row>
    <row r="55" spans="3:7" x14ac:dyDescent="0.25">
      <c r="C55">
        <v>15</v>
      </c>
      <c r="D55" s="2">
        <f>$K$20</f>
        <v>0.19539374905063392</v>
      </c>
      <c r="E55" s="11">
        <f>SUM(D55,E54)</f>
        <v>2.7069844381399704</v>
      </c>
      <c r="F55">
        <f>C55*AVERAGE($K$20,$W$20)</f>
        <v>2.6909900240242886</v>
      </c>
      <c r="G55" s="14">
        <f>ABS((F55-E55)/E55)</f>
        <v>5.9085726132477989E-3</v>
      </c>
    </row>
    <row r="56" spans="3:7" x14ac:dyDescent="0.25">
      <c r="C56">
        <v>16</v>
      </c>
      <c r="D56" s="2">
        <f>$W$20</f>
        <v>0.16340492081927122</v>
      </c>
      <c r="E56" s="11">
        <f>SUM(D56,E55)</f>
        <v>2.8703893589592417</v>
      </c>
      <c r="F56">
        <f>C56*AVERAGE($K$20,$W$20)</f>
        <v>2.8703893589592413</v>
      </c>
      <c r="G56" s="14">
        <f>ABS((F56-E56)/E56)</f>
        <v>1.5471392703709103E-16</v>
      </c>
    </row>
    <row r="57" spans="3:7" x14ac:dyDescent="0.25">
      <c r="C57">
        <v>17</v>
      </c>
      <c r="D57" s="2">
        <f>$K$20</f>
        <v>0.19539374905063392</v>
      </c>
      <c r="E57" s="11">
        <f>SUM(D57,E56)</f>
        <v>3.0657831080098759</v>
      </c>
      <c r="F57">
        <f>C57*AVERAGE($K$20,$W$20)</f>
        <v>3.049788693894194</v>
      </c>
      <c r="G57" s="14">
        <f>ABS((F57-E57)/E57)</f>
        <v>5.2170729474938079E-3</v>
      </c>
    </row>
    <row r="58" spans="3:7" x14ac:dyDescent="0.25">
      <c r="C58">
        <v>18</v>
      </c>
      <c r="D58" s="2">
        <f>$W$20</f>
        <v>0.16340492081927122</v>
      </c>
      <c r="E58" s="11">
        <f>SUM(D58,E57)</f>
        <v>3.2291880288291472</v>
      </c>
      <c r="F58">
        <f>C58*AVERAGE($K$20,$W$20)</f>
        <v>3.2291880288291464</v>
      </c>
      <c r="G58" s="14">
        <f>ABS((F58-E58)/E58)</f>
        <v>2.750469813992729E-16</v>
      </c>
    </row>
    <row r="59" spans="3:7" x14ac:dyDescent="0.25">
      <c r="C59">
        <v>19</v>
      </c>
      <c r="D59" s="2">
        <f>$K$20</f>
        <v>0.19539374905063392</v>
      </c>
      <c r="E59" s="11">
        <f>SUM(D59,E58)</f>
        <v>3.4245817778797814</v>
      </c>
      <c r="F59">
        <f>C59*AVERAGE($K$20,$W$20)</f>
        <v>3.4085873637640991</v>
      </c>
      <c r="G59" s="14">
        <f>ABS((F59-E59)/E59)</f>
        <v>4.6704722366375136E-3</v>
      </c>
    </row>
    <row r="60" spans="3:7" x14ac:dyDescent="0.25">
      <c r="C60">
        <v>20</v>
      </c>
      <c r="D60" s="2">
        <f>$W$20</f>
        <v>0.16340492081927122</v>
      </c>
      <c r="E60" s="11">
        <f>SUM(D60,E59)</f>
        <v>3.5879866986990527</v>
      </c>
      <c r="F60">
        <f>C60*AVERAGE($K$20,$W$20)</f>
        <v>3.5879866986990514</v>
      </c>
      <c r="G60" s="14">
        <f>ABS((F60-E60)/E60)</f>
        <v>3.713134248890184E-16</v>
      </c>
    </row>
    <row r="61" spans="3:7" x14ac:dyDescent="0.25">
      <c r="C61">
        <v>21</v>
      </c>
      <c r="D61" s="2">
        <f>$K$20</f>
        <v>0.19539374905063392</v>
      </c>
      <c r="E61" s="11">
        <f>SUM(D61,E60)</f>
        <v>3.7833804477496868</v>
      </c>
      <c r="F61">
        <f>C61*AVERAGE($K$20,$W$20)</f>
        <v>3.7673860336340041</v>
      </c>
      <c r="G61" s="14">
        <f>ABS((F61-E61)/E61)</f>
        <v>4.2275457984131621E-3</v>
      </c>
    </row>
    <row r="62" spans="3:7" x14ac:dyDescent="0.25">
      <c r="C62">
        <v>22</v>
      </c>
      <c r="D62" s="2">
        <f>$W$20</f>
        <v>0.16340492081927122</v>
      </c>
      <c r="E62" s="11">
        <f>SUM(D62,E61)</f>
        <v>3.9467853685689582</v>
      </c>
      <c r="F62">
        <f>C62*AVERAGE($K$20,$W$20)</f>
        <v>3.9467853685689569</v>
      </c>
      <c r="G62" s="14">
        <f>ABS((F62-E62)/E62)</f>
        <v>3.3755765899001673E-16</v>
      </c>
    </row>
    <row r="63" spans="3:7" x14ac:dyDescent="0.25">
      <c r="C63">
        <v>23</v>
      </c>
      <c r="D63" s="2">
        <f>$K$20</f>
        <v>0.19539374905063392</v>
      </c>
      <c r="E63" s="11">
        <f>SUM(D63,E62)</f>
        <v>4.1421791176195919</v>
      </c>
      <c r="F63">
        <f>C63*AVERAGE($K$20,$W$20)</f>
        <v>4.1261847035039096</v>
      </c>
      <c r="G63" s="14">
        <f>ABS((F63-E63)/E63)</f>
        <v>3.8613526024615392E-3</v>
      </c>
    </row>
    <row r="64" spans="3:7" x14ac:dyDescent="0.25">
      <c r="C64">
        <v>24</v>
      </c>
      <c r="D64" s="2">
        <f>$W$20</f>
        <v>0.16340492081927122</v>
      </c>
      <c r="E64" s="11">
        <f>SUM(D64,E63)</f>
        <v>4.3055840384388633</v>
      </c>
      <c r="F64">
        <f>C64*AVERAGE($K$20,$W$20)</f>
        <v>4.3055840384388624</v>
      </c>
      <c r="G64" s="14">
        <f>ABS((F64-E64)/E64)</f>
        <v>2.0628523604945466E-16</v>
      </c>
    </row>
    <row r="65" spans="3:7" x14ac:dyDescent="0.25">
      <c r="C65">
        <v>25</v>
      </c>
      <c r="D65" s="2">
        <f>$K$20</f>
        <v>0.19539374905063392</v>
      </c>
      <c r="E65" s="11">
        <f>SUM(D65,E64)</f>
        <v>4.5009777874894974</v>
      </c>
      <c r="F65">
        <f>C65*AVERAGE($K$20,$W$20)</f>
        <v>4.4849833733738143</v>
      </c>
      <c r="G65" s="14">
        <f>ABS((F65-E65)/E65)</f>
        <v>3.5535421125915661E-3</v>
      </c>
    </row>
    <row r="66" spans="3:7" x14ac:dyDescent="0.25">
      <c r="C66">
        <v>26</v>
      </c>
      <c r="D66" s="2">
        <f>$W$20</f>
        <v>0.16340492081927122</v>
      </c>
      <c r="E66" s="11">
        <f>SUM(D66,E65)</f>
        <v>4.6643827083087688</v>
      </c>
      <c r="F66">
        <f>C66*AVERAGE($K$20,$W$20)</f>
        <v>4.664382708308767</v>
      </c>
      <c r="G66" s="14">
        <f>ABS((F66-E66)/E66)</f>
        <v>3.8083428193745474E-16</v>
      </c>
    </row>
    <row r="67" spans="3:7" x14ac:dyDescent="0.25">
      <c r="C67">
        <v>27</v>
      </c>
      <c r="D67" s="2">
        <f>$K$20</f>
        <v>0.19539374905063392</v>
      </c>
      <c r="E67" s="11">
        <f>SUM(D67,E66)</f>
        <v>4.8597764573594029</v>
      </c>
      <c r="F67">
        <f>C67*AVERAGE($K$20,$W$20)</f>
        <v>4.8437820432437197</v>
      </c>
      <c r="G67" s="14">
        <f>ABS((F67-E67)/E67)</f>
        <v>3.2911830937124688E-3</v>
      </c>
    </row>
    <row r="68" spans="3:7" x14ac:dyDescent="0.25">
      <c r="C68">
        <v>28</v>
      </c>
      <c r="D68" s="2">
        <f>$W$20</f>
        <v>0.16340492081927122</v>
      </c>
      <c r="E68" s="11">
        <f>SUM(D68,E67)</f>
        <v>5.0231813781786743</v>
      </c>
      <c r="F68">
        <f>C68*AVERAGE($K$20,$W$20)</f>
        <v>5.0231813781786725</v>
      </c>
      <c r="G68" s="14">
        <f>ABS((F68-E68)/E68)</f>
        <v>3.5363183322763653E-16</v>
      </c>
    </row>
    <row r="69" spans="3:7" x14ac:dyDescent="0.25">
      <c r="C69">
        <v>29</v>
      </c>
      <c r="D69" s="2">
        <f>$K$20</f>
        <v>0.19539374905063392</v>
      </c>
      <c r="E69" s="11">
        <f>SUM(D69,E68)</f>
        <v>5.2185751272293084</v>
      </c>
      <c r="F69">
        <f>C69*AVERAGE($K$20,$W$20)</f>
        <v>5.2025807131136252</v>
      </c>
      <c r="G69" s="14">
        <f>ABS((F69-E69)/E69)</f>
        <v>3.0649006147727984E-3</v>
      </c>
    </row>
    <row r="70" spans="3:7" x14ac:dyDescent="0.25">
      <c r="C70">
        <v>30</v>
      </c>
      <c r="D70" s="2">
        <f>$W$20</f>
        <v>0.16340492081927122</v>
      </c>
      <c r="E70" s="11">
        <f>SUM(D70,E69)</f>
        <v>5.3819800480485798</v>
      </c>
      <c r="F70">
        <f>C70*AVERAGE($K$20,$W$20)</f>
        <v>5.3819800480485771</v>
      </c>
      <c r="G70" s="14">
        <f>ABS((F70-E70)/E70)</f>
        <v>4.9508456651869117E-16</v>
      </c>
    </row>
    <row r="71" spans="3:7" x14ac:dyDescent="0.25">
      <c r="C71">
        <v>31</v>
      </c>
      <c r="D71" s="2">
        <f>$K$20</f>
        <v>0.19539374905063392</v>
      </c>
      <c r="E71" s="11">
        <f>SUM(D71,E70)</f>
        <v>5.5773737970992139</v>
      </c>
      <c r="F71">
        <f>C71*AVERAGE($K$20,$W$20)</f>
        <v>5.5613793829835299</v>
      </c>
      <c r="G71" s="14">
        <f>ABS((F71-E71)/E71)</f>
        <v>2.8677321437560288E-3</v>
      </c>
    </row>
    <row r="72" spans="3:7" x14ac:dyDescent="0.25">
      <c r="C72">
        <v>32</v>
      </c>
      <c r="D72" s="2">
        <f>$W$20</f>
        <v>0.16340492081927122</v>
      </c>
      <c r="E72" s="11">
        <f>SUM(D72,E71)</f>
        <v>5.7407787179184853</v>
      </c>
      <c r="F72">
        <f>C72*AVERAGE($K$20,$W$20)</f>
        <v>5.7407787179184826</v>
      </c>
      <c r="G72" s="14">
        <f>ABS((F72-E72)/E72)</f>
        <v>4.6414178111127295E-16</v>
      </c>
    </row>
    <row r="73" spans="3:7" x14ac:dyDescent="0.25">
      <c r="C73">
        <v>33</v>
      </c>
      <c r="D73" s="2">
        <f>$K$20</f>
        <v>0.19539374905063392</v>
      </c>
      <c r="E73" s="11">
        <f>SUM(D73,E72)</f>
        <v>5.9361724669691194</v>
      </c>
      <c r="F73">
        <f>C73*AVERAGE($K$20,$W$20)</f>
        <v>5.9201780528534353</v>
      </c>
      <c r="G73" s="14">
        <f>ABS((F73-E73)/E73)</f>
        <v>2.6943984873556799E-3</v>
      </c>
    </row>
    <row r="74" spans="3:7" x14ac:dyDescent="0.25">
      <c r="C74">
        <v>34</v>
      </c>
      <c r="D74" s="2">
        <f>$W$20</f>
        <v>0.16340492081927122</v>
      </c>
      <c r="E74" s="11">
        <f>SUM(D74,E73)</f>
        <v>6.0995773877883908</v>
      </c>
      <c r="F74">
        <f>C74*AVERAGE($K$20,$W$20)</f>
        <v>6.0995773877883881</v>
      </c>
      <c r="G74" s="14">
        <f>ABS((F74-E74)/E74)</f>
        <v>4.3683932339884511E-16</v>
      </c>
    </row>
    <row r="75" spans="3:7" x14ac:dyDescent="0.25">
      <c r="C75">
        <v>35</v>
      </c>
      <c r="D75" s="2">
        <f>$K$20</f>
        <v>0.19539374905063392</v>
      </c>
      <c r="E75" s="11">
        <f>SUM(D75,E74)</f>
        <v>6.2949711368390249</v>
      </c>
      <c r="F75">
        <f>C75*AVERAGE($K$20,$W$20)</f>
        <v>6.27897672272334</v>
      </c>
      <c r="G75" s="14">
        <f>ABS((F75-E75)/E75)</f>
        <v>2.5408240590784345E-3</v>
      </c>
    </row>
    <row r="76" spans="3:7" x14ac:dyDescent="0.25">
      <c r="C76">
        <v>36</v>
      </c>
      <c r="D76" s="2">
        <f>$W$20</f>
        <v>0.16340492081927122</v>
      </c>
      <c r="E76" s="11">
        <f>SUM(D76,E75)</f>
        <v>6.4583760576582963</v>
      </c>
      <c r="F76">
        <f>C76*AVERAGE($K$20,$W$20)</f>
        <v>6.4583760576582927</v>
      </c>
      <c r="G76" s="14">
        <f>ABS((F76-E76)/E76)</f>
        <v>5.500939627985457E-16</v>
      </c>
    </row>
    <row r="77" spans="3:7" x14ac:dyDescent="0.25">
      <c r="C77">
        <v>37</v>
      </c>
      <c r="D77" s="2">
        <f>$K$20</f>
        <v>0.19539374905063392</v>
      </c>
      <c r="E77" s="11">
        <f>SUM(D77,E76)</f>
        <v>6.6537698067089304</v>
      </c>
      <c r="F77">
        <f>C77*AVERAGE($K$20,$W$20)</f>
        <v>6.6377753925932454</v>
      </c>
      <c r="G77" s="14">
        <f>ABS((F77-E77)/E77)</f>
        <v>2.4038123620624672E-3</v>
      </c>
    </row>
    <row r="78" spans="3:7" x14ac:dyDescent="0.25">
      <c r="C78">
        <v>38</v>
      </c>
      <c r="D78" s="2">
        <f>$W$20</f>
        <v>0.16340492081927122</v>
      </c>
      <c r="E78" s="11">
        <f>SUM(D78,E77)</f>
        <v>6.8171747275282017</v>
      </c>
      <c r="F78">
        <f>C78*AVERAGE($K$20,$W$20)</f>
        <v>6.8171747275281982</v>
      </c>
      <c r="G78" s="14">
        <f>ABS((F78-E78)/E78)</f>
        <v>5.2114164896704327E-16</v>
      </c>
    </row>
    <row r="79" spans="3:7" x14ac:dyDescent="0.25">
      <c r="C79">
        <v>39</v>
      </c>
      <c r="D79" s="2">
        <f>$K$20</f>
        <v>0.19539374905063392</v>
      </c>
      <c r="E79" s="11">
        <f>SUM(D79,E78)</f>
        <v>7.0125684765788359</v>
      </c>
      <c r="F79">
        <f>C79*AVERAGE($K$20,$W$20)</f>
        <v>6.9965740624631509</v>
      </c>
      <c r="G79" s="14">
        <f>ABS((F79-E79)/E79)</f>
        <v>2.2808210955949171E-3</v>
      </c>
    </row>
    <row r="80" spans="3:7" x14ac:dyDescent="0.25">
      <c r="C80">
        <v>40</v>
      </c>
      <c r="D80" s="2">
        <f>$W$20</f>
        <v>0.16340492081927122</v>
      </c>
      <c r="E80" s="11">
        <f>SUM(D80,E79)</f>
        <v>7.1759733973981072</v>
      </c>
      <c r="F80">
        <f>C80*AVERAGE($K$20,$W$20)</f>
        <v>7.1759733973981028</v>
      </c>
      <c r="G80" s="14">
        <f>ABS((F80-E80)/E80)</f>
        <v>6.1885570814836384E-16</v>
      </c>
    </row>
    <row r="81" spans="3:7" x14ac:dyDescent="0.25">
      <c r="C81">
        <v>41</v>
      </c>
      <c r="D81" s="2">
        <f>$K$20</f>
        <v>0.19539374905063392</v>
      </c>
      <c r="E81" s="11">
        <f>SUM(D81,E80)</f>
        <v>7.3713671464487414</v>
      </c>
      <c r="F81">
        <f>C81*AVERAGE($K$20,$W$20)</f>
        <v>7.3553727323330556</v>
      </c>
      <c r="G81" s="14">
        <f>ABS((F81-E81)/E81)</f>
        <v>2.1698029412890304E-3</v>
      </c>
    </row>
    <row r="82" spans="3:7" x14ac:dyDescent="0.25">
      <c r="C82">
        <v>42</v>
      </c>
      <c r="D82" s="2">
        <f>$W$20</f>
        <v>0.16340492081927122</v>
      </c>
      <c r="E82" s="11">
        <f>SUM(D82,E81)</f>
        <v>7.5347720672680127</v>
      </c>
      <c r="F82">
        <f>C82*AVERAGE($K$20,$W$20)</f>
        <v>7.5347720672680083</v>
      </c>
      <c r="G82" s="14">
        <f>ABS((F82-E82)/E82)</f>
        <v>5.8938638871272746E-16</v>
      </c>
    </row>
    <row r="83" spans="3:7" x14ac:dyDescent="0.25">
      <c r="C83">
        <v>43</v>
      </c>
      <c r="D83" s="2">
        <f>$K$20</f>
        <v>0.19539374905063392</v>
      </c>
      <c r="E83" s="11">
        <f>SUM(D83,E82)</f>
        <v>7.7301658163186469</v>
      </c>
      <c r="F83">
        <f>C83*AVERAGE($K$20,$W$20)</f>
        <v>7.714171402202961</v>
      </c>
      <c r="G83" s="14">
        <f>ABS((F83-E83)/E83)</f>
        <v>2.0690906890924701E-3</v>
      </c>
    </row>
    <row r="84" spans="3:7" x14ac:dyDescent="0.25">
      <c r="C84">
        <v>44</v>
      </c>
      <c r="D84" s="2">
        <f>$W$20</f>
        <v>0.16340492081927122</v>
      </c>
      <c r="E84" s="11">
        <f>SUM(D84,E83)</f>
        <v>7.8935707371379182</v>
      </c>
      <c r="F84">
        <f>C84*AVERAGE($K$20,$W$20)</f>
        <v>7.8935707371379138</v>
      </c>
      <c r="G84" s="14">
        <f>ABS((F84-E84)/E84)</f>
        <v>5.6259609831669441E-16</v>
      </c>
    </row>
    <row r="85" spans="3:7" x14ac:dyDescent="0.25">
      <c r="C85">
        <v>45</v>
      </c>
      <c r="D85" s="2">
        <f>$K$20</f>
        <v>0.19539374905063392</v>
      </c>
      <c r="E85" s="11">
        <f>SUM(D85,E84)</f>
        <v>8.0889644861885515</v>
      </c>
      <c r="F85">
        <f>C85*AVERAGE($K$20,$W$20)</f>
        <v>8.0729700720728665</v>
      </c>
      <c r="G85" s="14">
        <f>ABS((F85-E85)/E85)</f>
        <v>1.9773129357898004E-3</v>
      </c>
    </row>
    <row r="86" spans="3:7" x14ac:dyDescent="0.25">
      <c r="C86">
        <v>46</v>
      </c>
      <c r="D86" s="2">
        <f>$W$20</f>
        <v>0.16340492081927122</v>
      </c>
      <c r="E86" s="11">
        <f>SUM(D86,E85)</f>
        <v>8.2523694070078228</v>
      </c>
      <c r="F86">
        <f>C86*AVERAGE($K$20,$W$20)</f>
        <v>8.2523694070078193</v>
      </c>
      <c r="G86" s="14">
        <f>ABS((F86-E86)/E86)</f>
        <v>4.3050831871190534E-16</v>
      </c>
    </row>
    <row r="87" spans="3:7" x14ac:dyDescent="0.25">
      <c r="C87">
        <v>47</v>
      </c>
      <c r="D87" s="2">
        <f>$K$20</f>
        <v>0.19539374905063392</v>
      </c>
      <c r="E87" s="11">
        <f>SUM(D87,E86)</f>
        <v>8.447763156058457</v>
      </c>
      <c r="F87">
        <f>C87*AVERAGE($K$20,$W$20)</f>
        <v>8.431768741942772</v>
      </c>
      <c r="G87" s="14">
        <f>ABS((F87-E87)/E87)</f>
        <v>1.8933312665393859E-3</v>
      </c>
    </row>
    <row r="88" spans="3:7" x14ac:dyDescent="0.25">
      <c r="C88">
        <v>48</v>
      </c>
      <c r="D88" s="2">
        <f>$W$20</f>
        <v>0.16340492081927122</v>
      </c>
      <c r="E88" s="11">
        <f>SUM(D88,E87)</f>
        <v>8.6111680768777283</v>
      </c>
      <c r="F88">
        <f>C88*AVERAGE($K$20,$W$20)</f>
        <v>8.6111680768777248</v>
      </c>
      <c r="G88" s="14">
        <f>ABS((F88-E88)/E88)</f>
        <v>4.1257047209890927E-16</v>
      </c>
    </row>
    <row r="89" spans="3:7" x14ac:dyDescent="0.25">
      <c r="C89">
        <v>49</v>
      </c>
      <c r="D89" s="2">
        <f>$K$20</f>
        <v>0.19539374905063392</v>
      </c>
      <c r="E89" s="11">
        <f>SUM(D89,E88)</f>
        <v>8.8065618259283625</v>
      </c>
      <c r="F89">
        <f>C89*AVERAGE($K$20,$W$20)</f>
        <v>8.7905674118126758</v>
      </c>
      <c r="G89" s="14">
        <f>ABS((F89-E89)/E89)</f>
        <v>1.8161927925828885E-3</v>
      </c>
    </row>
    <row r="90" spans="3:7" x14ac:dyDescent="0.25">
      <c r="C90">
        <v>50</v>
      </c>
      <c r="D90" s="2">
        <f>$W$20</f>
        <v>0.16340492081927122</v>
      </c>
      <c r="E90" s="11">
        <f>SUM(D90,E89)</f>
        <v>8.9699667467476338</v>
      </c>
      <c r="F90">
        <f>C90*AVERAGE($K$20,$W$20)</f>
        <v>8.9699667467476285</v>
      </c>
      <c r="G90" s="14">
        <f>ABS((F90-E90)/E90)</f>
        <v>5.9410147982242934E-16</v>
      </c>
    </row>
  </sheetData>
  <pageMargins left="0.7" right="0.7" top="0.78740157499999996" bottom="0.78740157499999996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</v>
      </c>
      <c r="G10" s="3">
        <f>AVERAGE(F10)</f>
        <v>3</v>
      </c>
      <c r="H10" s="3">
        <f>G10-$F$20</f>
        <v>-0.44000000000000039</v>
      </c>
      <c r="J10" s="2">
        <f>F10*$C$4/1000</f>
        <v>0.14201809318134628</v>
      </c>
      <c r="K10" s="2">
        <f>F10*$C$5/1000</f>
        <v>0.14030187820773138</v>
      </c>
      <c r="L10" s="2">
        <f>F10*$C$6/1000</f>
        <v>0.13861658565123705</v>
      </c>
      <c r="O10" s="4">
        <v>1</v>
      </c>
      <c r="P10" s="3"/>
      <c r="Q10" s="3"/>
      <c r="R10" s="3">
        <v>3.49</v>
      </c>
      <c r="S10" s="3">
        <f>AVERAGE(R10)</f>
        <v>3.49</v>
      </c>
      <c r="T10" s="3">
        <f>S10-$R$20</f>
        <v>-3.9999999999995595E-3</v>
      </c>
      <c r="V10" s="2">
        <f>R10*$C$4/1000</f>
        <v>0.1652143817342995</v>
      </c>
      <c r="W10" s="2">
        <f>R10*$C$5/1000</f>
        <v>0.16321785164832753</v>
      </c>
      <c r="X10" s="2">
        <f>R10*$C$6/1000</f>
        <v>0.1612572946409391</v>
      </c>
      <c r="Z10" s="2">
        <f>AVERAGE(W10,K10)</f>
        <v>0.15175986492802945</v>
      </c>
    </row>
    <row r="11" spans="1:26" x14ac:dyDescent="0.25">
      <c r="C11">
        <v>2</v>
      </c>
      <c r="D11" s="3"/>
      <c r="E11" s="3"/>
      <c r="F11" s="3">
        <v>3.67</v>
      </c>
      <c r="G11" s="3">
        <f>AVERAGE(F10:F11)</f>
        <v>3.335</v>
      </c>
      <c r="H11" s="3">
        <f>G11-$F$20</f>
        <v>-0.10500000000000043</v>
      </c>
      <c r="I11" s="3">
        <f>STDEVA(F10:F11)</f>
        <v>0.47376154339498677</v>
      </c>
      <c r="J11" s="2">
        <f>F11*$C$4/1000</f>
        <v>0.17373546732518028</v>
      </c>
      <c r="K11" s="2">
        <f>F11*$C$5/1000</f>
        <v>0.17163596434079142</v>
      </c>
      <c r="L11" s="2">
        <f>F11*$C$6/1000</f>
        <v>0.16957428978001332</v>
      </c>
      <c r="O11" s="4">
        <v>2</v>
      </c>
      <c r="P11" s="3"/>
      <c r="Q11" s="3"/>
      <c r="R11" s="3">
        <v>3.52</v>
      </c>
      <c r="S11" s="3">
        <f>AVERAGE(R10:R11)</f>
        <v>3.5049999999999999</v>
      </c>
      <c r="T11" s="3">
        <f>S11-$R$20</f>
        <v>1.1000000000000121E-2</v>
      </c>
      <c r="U11" s="3">
        <f>STDEVA(R10:R11)</f>
        <v>2.1213203435596288E-2</v>
      </c>
      <c r="V11" s="2">
        <f>R11*$C$4/1000</f>
        <v>0.16663456266611296</v>
      </c>
      <c r="W11" s="2">
        <f>R11*$C$5/1000</f>
        <v>0.16462087043040483</v>
      </c>
      <c r="X11" s="2">
        <f>R11*$C$6/1000</f>
        <v>0.16264346049745146</v>
      </c>
      <c r="Z11" s="2">
        <f>AVERAGE(W11,K11)</f>
        <v>0.16812841738559814</v>
      </c>
    </row>
    <row r="12" spans="1:26" x14ac:dyDescent="0.25">
      <c r="C12">
        <v>3</v>
      </c>
      <c r="D12" s="3"/>
      <c r="E12" s="3"/>
      <c r="F12" s="3">
        <v>3.42</v>
      </c>
      <c r="G12" s="3">
        <f>AVERAGE(F10:F12)</f>
        <v>3.3633333333333333</v>
      </c>
      <c r="H12" s="3">
        <f>G12-$F$20</f>
        <v>-7.6666666666667105E-2</v>
      </c>
      <c r="I12" s="3">
        <f>STDEVA(F10:F12)</f>
        <v>0.33857544703261239</v>
      </c>
      <c r="J12" s="2">
        <f>F12*$C$4/1000</f>
        <v>0.16190062622673473</v>
      </c>
      <c r="K12" s="2">
        <f>F12*$C$5/1000</f>
        <v>0.1599441411568138</v>
      </c>
      <c r="L12" s="2">
        <f>F12*$C$6/1000</f>
        <v>0.15802290764241023</v>
      </c>
      <c r="O12" s="4">
        <v>3</v>
      </c>
      <c r="P12" s="3"/>
      <c r="Q12" s="3"/>
      <c r="R12" s="3">
        <v>3.02</v>
      </c>
      <c r="S12" s="3">
        <f>AVERAGE(R10:R12)</f>
        <v>3.3433333333333333</v>
      </c>
      <c r="T12" s="3">
        <f>S12-$R$20</f>
        <v>-0.1506666666666665</v>
      </c>
      <c r="U12" s="3">
        <f>STDEVA(R10:R12)</f>
        <v>0.28041635710730811</v>
      </c>
      <c r="V12" s="2">
        <f>R12*$C$4/1000</f>
        <v>0.14296488046922193</v>
      </c>
      <c r="W12" s="2">
        <f>R12*$C$5/1000</f>
        <v>0.1412372240624496</v>
      </c>
      <c r="X12" s="2">
        <f>R12*$C$6/1000</f>
        <v>0.1395406962222453</v>
      </c>
      <c r="Z12" s="2">
        <f>AVERAGE(W12,K12)</f>
        <v>0.15059068260963171</v>
      </c>
    </row>
    <row r="13" spans="1:26" x14ac:dyDescent="0.25">
      <c r="C13">
        <v>4</v>
      </c>
      <c r="D13" s="3"/>
      <c r="E13" s="3"/>
      <c r="F13" s="3">
        <v>3.55</v>
      </c>
      <c r="G13" s="3">
        <f>AVERAGE(F10:F13)</f>
        <v>3.41</v>
      </c>
      <c r="H13" s="3">
        <f>G13-$F$20</f>
        <v>-3.0000000000000249E-2</v>
      </c>
      <c r="I13" s="3">
        <f>STDEVA(F10:F13)</f>
        <v>0.29177616992025462</v>
      </c>
      <c r="J13" s="2">
        <f>F13*$C$4/1000</f>
        <v>0.16805474359792641</v>
      </c>
      <c r="K13" s="2">
        <f>F13*$C$5/1000</f>
        <v>0.16602388921248215</v>
      </c>
      <c r="L13" s="2">
        <f>F13*$C$6/1000</f>
        <v>0.16402962635396381</v>
      </c>
      <c r="O13" s="4">
        <v>4</v>
      </c>
      <c r="P13" s="3"/>
      <c r="Q13" s="3"/>
      <c r="R13" s="3">
        <v>3.52</v>
      </c>
      <c r="S13" s="3">
        <f>AVERAGE(R10:R13)</f>
        <v>3.3874999999999997</v>
      </c>
      <c r="T13" s="3">
        <f>S13-$R$20</f>
        <v>-0.10650000000000004</v>
      </c>
      <c r="U13" s="3">
        <f>STDEVA(R10:R13)</f>
        <v>0.24540782383616058</v>
      </c>
      <c r="V13" s="2">
        <f>R13*$C$4/1000</f>
        <v>0.16663456266611296</v>
      </c>
      <c r="W13" s="2">
        <f>R13*$C$5/1000</f>
        <v>0.16462087043040483</v>
      </c>
      <c r="X13" s="2">
        <f>R13*$C$6/1000</f>
        <v>0.16264346049745146</v>
      </c>
      <c r="Z13" s="2">
        <f>AVERAGE(W13,K13)</f>
        <v>0.16532237982144349</v>
      </c>
    </row>
    <row r="14" spans="1:26" x14ac:dyDescent="0.25">
      <c r="C14">
        <v>5</v>
      </c>
      <c r="D14" s="3"/>
      <c r="E14" s="3"/>
      <c r="F14" s="3">
        <v>3.06</v>
      </c>
      <c r="G14" s="3">
        <f>AVERAGE(F10:F14)</f>
        <v>3.34</v>
      </c>
      <c r="H14" s="3">
        <f>G14-$F$20</f>
        <v>-0.10000000000000053</v>
      </c>
      <c r="I14" s="3">
        <f>STDEVA(F10:F14)</f>
        <v>0.2972372789540369</v>
      </c>
      <c r="J14" s="2">
        <f>F14*$C$4/1000</f>
        <v>0.14485845504497319</v>
      </c>
      <c r="K14" s="2">
        <f>F14*$C$5/1000</f>
        <v>0.14310791577188603</v>
      </c>
      <c r="L14" s="2">
        <f>F14*$C$6/1000</f>
        <v>0.14138891736426176</v>
      </c>
      <c r="O14" s="4">
        <v>5</v>
      </c>
      <c r="P14" s="3"/>
      <c r="Q14" s="3"/>
      <c r="R14" s="3">
        <v>3.32</v>
      </c>
      <c r="S14" s="3">
        <f>AVERAGE(R10:R14)</f>
        <v>3.3739999999999997</v>
      </c>
      <c r="T14" s="3">
        <f>S14-$R$20</f>
        <v>-0.12000000000000011</v>
      </c>
      <c r="U14" s="3">
        <f>STDEVA(R10:R14)</f>
        <v>0.21466252583997986</v>
      </c>
      <c r="V14" s="2">
        <f>R14*$C$4/1000</f>
        <v>0.15716668978735654</v>
      </c>
      <c r="W14" s="2">
        <f>R14*$C$5/1000</f>
        <v>0.15526741188322274</v>
      </c>
      <c r="X14" s="2">
        <f>R14*$C$6/1000</f>
        <v>0.15340235478736897</v>
      </c>
      <c r="Z14" s="2">
        <f>AVERAGE(W14,K14)</f>
        <v>0.14918766382755438</v>
      </c>
    </row>
    <row r="15" spans="1:26" x14ac:dyDescent="0.25">
      <c r="C15">
        <v>6</v>
      </c>
      <c r="D15" s="3"/>
      <c r="E15" s="3"/>
      <c r="F15" s="3">
        <v>3.64</v>
      </c>
      <c r="G15" s="3">
        <f>AVERAGE(F10:F15)</f>
        <v>3.39</v>
      </c>
      <c r="H15" s="3">
        <f>G15-$F$20</f>
        <v>-5.0000000000000266E-2</v>
      </c>
      <c r="I15" s="3">
        <f>STDEVA(F10:F15)</f>
        <v>0.2927114620236112</v>
      </c>
      <c r="J15" s="2">
        <f>F15*$C$4/1000</f>
        <v>0.17231528639336682</v>
      </c>
      <c r="K15" s="2">
        <f>F15*$C$5/1000</f>
        <v>0.1702329455587141</v>
      </c>
      <c r="L15" s="2">
        <f>F15*$C$6/1000</f>
        <v>0.16818812392350094</v>
      </c>
      <c r="O15" s="4">
        <v>6</v>
      </c>
      <c r="P15" s="3"/>
      <c r="Q15" s="3"/>
      <c r="R15" s="3">
        <v>3.52</v>
      </c>
      <c r="S15" s="3">
        <f>AVERAGE(R10:R15)</f>
        <v>3.398333333333333</v>
      </c>
      <c r="T15" s="3">
        <f>S15-$R$20</f>
        <v>-9.5666666666666789E-2</v>
      </c>
      <c r="U15" s="3">
        <f>STDEVA(R10:R15)</f>
        <v>0.20103896803024701</v>
      </c>
      <c r="V15" s="2">
        <f>R15*$C$4/1000</f>
        <v>0.16663456266611296</v>
      </c>
      <c r="W15" s="2">
        <f>R15*$C$5/1000</f>
        <v>0.16462087043040483</v>
      </c>
      <c r="X15" s="2">
        <f>R15*$C$6/1000</f>
        <v>0.16264346049745146</v>
      </c>
      <c r="Z15" s="2">
        <f>AVERAGE(W15,K15)</f>
        <v>0.16742690799455945</v>
      </c>
    </row>
    <row r="16" spans="1:26" x14ac:dyDescent="0.25">
      <c r="C16">
        <v>7</v>
      </c>
      <c r="D16" s="3"/>
      <c r="E16" s="3"/>
      <c r="F16" s="3">
        <v>4.03</v>
      </c>
      <c r="G16" s="3">
        <f>AVERAGE(F10:F16)</f>
        <v>3.4814285714285718</v>
      </c>
      <c r="H16" s="3">
        <f>G16-$F$20</f>
        <v>4.142857142857137E-2</v>
      </c>
      <c r="I16" s="3">
        <f>STDEVA(F10:F16)</f>
        <v>0.3604362436191535</v>
      </c>
      <c r="J16" s="2">
        <f>F16*$C$4/1000</f>
        <v>0.19077763850694182</v>
      </c>
      <c r="K16" s="2">
        <f>F16*$C$5/1000</f>
        <v>0.18847218972571919</v>
      </c>
      <c r="L16" s="2">
        <f>F16*$C$6/1000</f>
        <v>0.18620828005816176</v>
      </c>
      <c r="O16" s="4">
        <v>7</v>
      </c>
      <c r="P16" s="3"/>
      <c r="Q16" s="3"/>
      <c r="R16" s="3">
        <v>3.68</v>
      </c>
      <c r="S16" s="3">
        <f>AVERAGE(R10:R16)</f>
        <v>3.4385714285714282</v>
      </c>
      <c r="T16" s="3">
        <f>S16-$R$20</f>
        <v>-5.5428571428571605E-2</v>
      </c>
      <c r="U16" s="3">
        <f>STDEVA(R10:R16)</f>
        <v>0.21216570343551225</v>
      </c>
      <c r="V16" s="2">
        <f>R16*$C$4/1000</f>
        <v>0.17420886096911808</v>
      </c>
      <c r="W16" s="2">
        <f>R16*$C$5/1000</f>
        <v>0.17210363726815053</v>
      </c>
      <c r="X16" s="2">
        <f>R16*$C$6/1000</f>
        <v>0.17003634506551746</v>
      </c>
      <c r="Z16" s="2">
        <f>AVERAGE(W16,K16)</f>
        <v>0.18028791349693485</v>
      </c>
    </row>
    <row r="17" spans="3:26" x14ac:dyDescent="0.25">
      <c r="C17">
        <v>8</v>
      </c>
      <c r="D17" s="3"/>
      <c r="E17" s="3"/>
      <c r="F17" s="3">
        <v>3.53</v>
      </c>
      <c r="G17" s="3">
        <f>AVERAGE(F10:F17)</f>
        <v>3.4875000000000003</v>
      </c>
      <c r="H17" s="3">
        <f>G17-$F$20</f>
        <v>4.7499999999999876E-2</v>
      </c>
      <c r="I17" s="3">
        <f>STDEVA(F10:F17)</f>
        <v>0.33414068893207249</v>
      </c>
      <c r="J17" s="2">
        <f>F17*$C$4/1000</f>
        <v>0.16710795631005079</v>
      </c>
      <c r="K17" s="2">
        <f>F17*$C$5/1000</f>
        <v>0.16508854335776393</v>
      </c>
      <c r="L17" s="2">
        <f>F17*$C$6/1000</f>
        <v>0.16310551578295557</v>
      </c>
      <c r="O17" s="4">
        <v>8</v>
      </c>
      <c r="P17" s="3"/>
      <c r="Q17" s="3"/>
      <c r="R17" s="3">
        <v>3.39</v>
      </c>
      <c r="S17" s="3">
        <f>AVERAGE(R10:R17)</f>
        <v>3.4324999999999997</v>
      </c>
      <c r="T17" s="3">
        <f>S17-$R$20</f>
        <v>-6.150000000000011E-2</v>
      </c>
      <c r="U17" s="3">
        <f>STDEVA(R10:R17)</f>
        <v>0.19717649816489652</v>
      </c>
      <c r="V17" s="2">
        <f>R17*$C$4/1000</f>
        <v>0.16048044529492128</v>
      </c>
      <c r="W17" s="2">
        <f>R17*$C$5/1000</f>
        <v>0.1585411223747365</v>
      </c>
      <c r="X17" s="2">
        <f>R17*$C$6/1000</f>
        <v>0.15663674178589787</v>
      </c>
      <c r="Z17" s="2">
        <f>AVERAGE(W17,K17)</f>
        <v>0.1618148328662502</v>
      </c>
    </row>
    <row r="18" spans="3:26" x14ac:dyDescent="0.25">
      <c r="C18">
        <v>9</v>
      </c>
      <c r="D18" s="3"/>
      <c r="E18" s="3"/>
      <c r="F18" s="3">
        <v>3.32</v>
      </c>
      <c r="G18" s="3">
        <f>AVERAGE(F10:F18)</f>
        <v>3.4688888888888894</v>
      </c>
      <c r="H18" s="3">
        <f>G18-$F$20</f>
        <v>2.8888888888888964E-2</v>
      </c>
      <c r="I18" s="3">
        <f>STDEVA(F10:F18)</f>
        <v>0.31750765520080165</v>
      </c>
      <c r="J18" s="2">
        <f>F18*$C$4/1000</f>
        <v>0.15716668978735654</v>
      </c>
      <c r="K18" s="2">
        <f>F18*$C$5/1000</f>
        <v>0.15526741188322274</v>
      </c>
      <c r="L18" s="2">
        <f>F18*$C$6/1000</f>
        <v>0.15340235478736897</v>
      </c>
      <c r="O18" s="4">
        <v>9</v>
      </c>
      <c r="P18" s="3"/>
      <c r="Q18" s="3"/>
      <c r="R18" s="3">
        <v>3.86</v>
      </c>
      <c r="S18" s="3">
        <f>AVERAGE(R10:R18)</f>
        <v>3.4799999999999995</v>
      </c>
      <c r="T18" s="3">
        <f>S18-$R$20</f>
        <v>-1.4000000000000234E-2</v>
      </c>
      <c r="U18" s="3">
        <f>STDEVA(R10:R18)</f>
        <v>0.23307724041613329</v>
      </c>
      <c r="V18" s="2">
        <f>R18*$C$4/1000</f>
        <v>0.18272994655999886</v>
      </c>
      <c r="W18" s="2">
        <f>R18*$C$5/1000</f>
        <v>0.18052174996061437</v>
      </c>
      <c r="X18" s="2">
        <f>R18*$C$6/1000</f>
        <v>0.17835334020459165</v>
      </c>
      <c r="Z18" s="2">
        <f>AVERAGE(W18,K18)</f>
        <v>0.16789458092191856</v>
      </c>
    </row>
    <row r="19" spans="3:26" x14ac:dyDescent="0.25">
      <c r="C19" s="5">
        <v>10</v>
      </c>
      <c r="D19" s="6"/>
      <c r="E19" s="6"/>
      <c r="F19" s="6">
        <v>3.18</v>
      </c>
      <c r="G19" s="6">
        <f>AVERAGE(F10:F19)</f>
        <v>3.4400000000000004</v>
      </c>
      <c r="H19" s="6">
        <f>G19-$F$20</f>
        <v>0</v>
      </c>
      <c r="I19" s="6">
        <f>STDEVA(F10:F19)</f>
        <v>0.3129785225148134</v>
      </c>
      <c r="J19" s="7">
        <f>F19*$C$4/1000</f>
        <v>0.15053917877222706</v>
      </c>
      <c r="K19" s="7">
        <f>F19*$C$5/1000</f>
        <v>0.14871999090019528</v>
      </c>
      <c r="L19" s="7">
        <f>F19*$C$6/1000</f>
        <v>0.14693358079031124</v>
      </c>
      <c r="O19" s="8">
        <v>10</v>
      </c>
      <c r="P19" s="6"/>
      <c r="Q19" s="6"/>
      <c r="R19" s="6">
        <v>3.62</v>
      </c>
      <c r="S19" s="6">
        <f>AVERAGE(R10:R19)</f>
        <v>3.4939999999999998</v>
      </c>
      <c r="T19" s="6">
        <f>S19-$R$20</f>
        <v>0</v>
      </c>
      <c r="U19" s="6">
        <f>STDEVA(R10:R19)</f>
        <v>0.22416263936902797</v>
      </c>
      <c r="V19" s="7">
        <f>R19*$C$4/1000</f>
        <v>0.17136849910549118</v>
      </c>
      <c r="W19" s="7">
        <f>R19*$C$5/1000</f>
        <v>0.16929759970399591</v>
      </c>
      <c r="X19" s="7">
        <f>R19*$C$6/1000</f>
        <v>0.16726401335249269</v>
      </c>
      <c r="Z19" s="2">
        <f>AVERAGE(W19,K19)</f>
        <v>0.15900879530209561</v>
      </c>
    </row>
    <row r="20" spans="3:26" x14ac:dyDescent="0.25">
      <c r="F20" s="9">
        <f>AVERAGE(F10:F19)</f>
        <v>3.4400000000000004</v>
      </c>
      <c r="G20" s="9">
        <f>F20*46.7672</f>
        <v>160.87916800000002</v>
      </c>
      <c r="J20" s="2">
        <f>F20*$C$4/1000</f>
        <v>0.16284741351461043</v>
      </c>
      <c r="K20" s="2">
        <f>F20*$C$5/1000</f>
        <v>0.16087948701153204</v>
      </c>
      <c r="L20" s="2">
        <f>F20*$C$6/1000</f>
        <v>0.1589470182134185</v>
      </c>
      <c r="M20" s="2"/>
      <c r="N20" s="2"/>
      <c r="O20" s="2"/>
      <c r="P20" s="2"/>
      <c r="Q20" s="2"/>
      <c r="R20" s="15">
        <f>AVERAGE(R10:R19)</f>
        <v>3.4939999999999998</v>
      </c>
      <c r="S20" s="15">
        <f>R20*46.7672</f>
        <v>163.40459680000001</v>
      </c>
      <c r="T20" s="2"/>
      <c r="U20" s="2"/>
      <c r="V20" s="2">
        <f>R20*$C$4/1000</f>
        <v>0.16540373919187462</v>
      </c>
      <c r="W20" s="2">
        <f>R20*$C$5/1000</f>
        <v>0.16340492081927116</v>
      </c>
      <c r="X20" s="2">
        <f>R20*$C$6/1000</f>
        <v>0.16144211675514072</v>
      </c>
    </row>
    <row r="21" spans="3:26" x14ac:dyDescent="0.25">
      <c r="F21" s="3">
        <f>STDEVA(F10:F19)</f>
        <v>0.3129785225148134</v>
      </c>
      <c r="J21" s="2">
        <f>STDEVA(J10:J19)</f>
        <v>1.4816204324756282E-2</v>
      </c>
      <c r="K21" s="2">
        <f>STDEVA(K10:K19)</f>
        <v>1.4637158182503029E-2</v>
      </c>
      <c r="L21" s="2">
        <f>STDEVA(L10:L19)</f>
        <v>1.4461338057724087E-2</v>
      </c>
      <c r="M21" s="2"/>
      <c r="N21" s="2"/>
      <c r="O21" s="2"/>
      <c r="P21" s="2"/>
      <c r="Q21" s="2"/>
      <c r="R21" s="2">
        <f>STDEVA(R10:R19)</f>
        <v>0.22416263936902797</v>
      </c>
      <c r="S21" s="2"/>
      <c r="T21" s="2"/>
      <c r="U21" s="2"/>
      <c r="V21" s="2">
        <f>STDEVA(V10:V19)</f>
        <v>1.0611716868562375E-2</v>
      </c>
      <c r="W21" s="2">
        <f>STDEVA(W10:W19)</f>
        <v>1.0483479775825661E-2</v>
      </c>
      <c r="X21" s="2">
        <f>STDEVA(X10:X19)</f>
        <v>1.0357553233301408E-2</v>
      </c>
      <c r="Z21" s="2">
        <f>STDEVA(Z10:Z19)</f>
        <v>9.7479862462095702E-3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0.16087948701153204</v>
      </c>
      <c r="E41" s="11">
        <f>$K$20</f>
        <v>0.16087948701153204</v>
      </c>
      <c r="F41">
        <f>C41*AVERAGE($K$20,$W$20)</f>
        <v>0.1621422039154016</v>
      </c>
      <c r="G41" s="14">
        <f>ABS((F41-E41)/E41)</f>
        <v>7.8488372093021806E-3</v>
      </c>
    </row>
    <row r="42" spans="3:7" x14ac:dyDescent="0.25">
      <c r="C42">
        <v>2</v>
      </c>
      <c r="D42" s="2">
        <f>$W$20</f>
        <v>0.16340492081927116</v>
      </c>
      <c r="E42" s="11">
        <f>SUM(D42,E41)</f>
        <v>0.3242844078308032</v>
      </c>
      <c r="F42">
        <f>C42*AVERAGE($K$20,$W$20)</f>
        <v>0.3242844078308032</v>
      </c>
      <c r="G42" s="14">
        <f>ABS((F42-E42)/E42)</f>
        <v>0</v>
      </c>
    </row>
    <row r="43" spans="3:7" x14ac:dyDescent="0.25">
      <c r="C43">
        <v>3</v>
      </c>
      <c r="D43" s="2">
        <f>$K$20</f>
        <v>0.16087948701153204</v>
      </c>
      <c r="E43" s="11">
        <f>SUM(D43,E42)</f>
        <v>0.48516389484233524</v>
      </c>
      <c r="F43">
        <f>C43*AVERAGE($K$20,$W$20)</f>
        <v>0.48642661174620483</v>
      </c>
      <c r="G43" s="14">
        <f>ABS((F43-E43)/E43)</f>
        <v>2.6026604973973491E-3</v>
      </c>
    </row>
    <row r="44" spans="3:7" x14ac:dyDescent="0.25">
      <c r="C44">
        <v>4</v>
      </c>
      <c r="D44" s="2">
        <f>$W$20</f>
        <v>0.16340492081927116</v>
      </c>
      <c r="E44" s="11">
        <f>SUM(D44,E43)</f>
        <v>0.6485688156616064</v>
      </c>
      <c r="F44">
        <f>C44*AVERAGE($K$20,$W$20)</f>
        <v>0.6485688156616064</v>
      </c>
      <c r="G44" s="14">
        <f>ABS((F44-E44)/E44)</f>
        <v>0</v>
      </c>
    </row>
    <row r="45" spans="3:7" x14ac:dyDescent="0.25">
      <c r="C45">
        <v>5</v>
      </c>
      <c r="D45" s="2">
        <f>$K$20</f>
        <v>0.16087948701153204</v>
      </c>
      <c r="E45" s="11">
        <f>SUM(D45,E44)</f>
        <v>0.8094483026731385</v>
      </c>
      <c r="F45">
        <f>C45*AVERAGE($K$20,$W$20)</f>
        <v>0.81071101957700797</v>
      </c>
      <c r="G45" s="14">
        <f>ABS((F45-E45)/E45)</f>
        <v>1.5599722671595633E-3</v>
      </c>
    </row>
    <row r="46" spans="3:7" x14ac:dyDescent="0.25">
      <c r="C46">
        <v>6</v>
      </c>
      <c r="D46" s="2">
        <f>$W$20</f>
        <v>0.16340492081927116</v>
      </c>
      <c r="E46" s="11">
        <f>SUM(D46,E45)</f>
        <v>0.97285322349240966</v>
      </c>
      <c r="F46">
        <f>C46*AVERAGE($K$20,$W$20)</f>
        <v>0.97285322349240966</v>
      </c>
      <c r="G46" s="14">
        <f>ABS((F46-E46)/E46)</f>
        <v>0</v>
      </c>
    </row>
    <row r="47" spans="3:7" x14ac:dyDescent="0.25">
      <c r="C47">
        <v>7</v>
      </c>
      <c r="D47" s="2">
        <f>$K$20</f>
        <v>0.16087948701153204</v>
      </c>
      <c r="E47" s="11">
        <f>SUM(D47,E46)</f>
        <v>1.1337327105039416</v>
      </c>
      <c r="F47">
        <f>C47*AVERAGE($K$20,$W$20)</f>
        <v>1.1349954274078111</v>
      </c>
      <c r="G47" s="14">
        <f>ABS((F47-E47)/E47)</f>
        <v>1.113769490965998E-3</v>
      </c>
    </row>
    <row r="48" spans="3:7" x14ac:dyDescent="0.25">
      <c r="C48">
        <v>8</v>
      </c>
      <c r="D48" s="2">
        <f>$W$20</f>
        <v>0.16340492081927116</v>
      </c>
      <c r="E48" s="11">
        <f>SUM(D48,E47)</f>
        <v>1.2971376313232128</v>
      </c>
      <c r="F48">
        <f>C48*AVERAGE($K$20,$W$20)</f>
        <v>1.2971376313232128</v>
      </c>
      <c r="G48" s="14">
        <f>ABS((F48-E48)/E48)</f>
        <v>0</v>
      </c>
    </row>
    <row r="49" spans="3:7" x14ac:dyDescent="0.25">
      <c r="C49">
        <v>9</v>
      </c>
      <c r="D49" s="2">
        <f>$K$20</f>
        <v>0.16087948701153204</v>
      </c>
      <c r="E49" s="11">
        <f>SUM(D49,E48)</f>
        <v>1.4580171183347448</v>
      </c>
      <c r="F49">
        <f>C49*AVERAGE($K$20,$W$20)</f>
        <v>1.4592798352386145</v>
      </c>
      <c r="G49" s="14">
        <f>ABS((F49-E49)/E49)</f>
        <v>8.6605080831416716E-4</v>
      </c>
    </row>
    <row r="50" spans="3:7" x14ac:dyDescent="0.25">
      <c r="C50">
        <v>10</v>
      </c>
      <c r="D50" s="2">
        <f>$W$20</f>
        <v>0.16340492081927116</v>
      </c>
      <c r="E50" s="11">
        <f>SUM(D50,E49)</f>
        <v>1.6214220391540159</v>
      </c>
      <c r="F50">
        <f>C50*AVERAGE($K$20,$W$20)</f>
        <v>1.6214220391540159</v>
      </c>
      <c r="G50" s="14">
        <f>ABS((F50-E50)/E50)</f>
        <v>0</v>
      </c>
    </row>
    <row r="51" spans="3:7" x14ac:dyDescent="0.25">
      <c r="C51">
        <v>11</v>
      </c>
      <c r="D51" s="2">
        <f>$K$20</f>
        <v>0.16087948701153204</v>
      </c>
      <c r="E51" s="11">
        <f>SUM(D51,E50)</f>
        <v>1.7823015261655479</v>
      </c>
      <c r="F51">
        <f>C51*AVERAGE($K$20,$W$20)</f>
        <v>1.7835642430694176</v>
      </c>
      <c r="G51" s="14">
        <f>ABS((F51-E51)/E51)</f>
        <v>7.0847546575708413E-4</v>
      </c>
    </row>
    <row r="52" spans="3:7" x14ac:dyDescent="0.25">
      <c r="C52">
        <v>12</v>
      </c>
      <c r="D52" s="2">
        <f>$W$20</f>
        <v>0.16340492081927116</v>
      </c>
      <c r="E52" s="11">
        <f>SUM(D52,E51)</f>
        <v>1.9457064469848191</v>
      </c>
      <c r="F52">
        <f>C52*AVERAGE($K$20,$W$20)</f>
        <v>1.9457064469848193</v>
      </c>
      <c r="G52" s="14">
        <f>ABS((F52-E52)/E52)</f>
        <v>1.1412030076228851E-16</v>
      </c>
    </row>
    <row r="53" spans="3:7" x14ac:dyDescent="0.25">
      <c r="C53">
        <v>13</v>
      </c>
      <c r="D53" s="2">
        <f>$K$20</f>
        <v>0.16087948701153204</v>
      </c>
      <c r="E53" s="11">
        <f>SUM(D53,E52)</f>
        <v>2.1065859339963513</v>
      </c>
      <c r="F53">
        <f>C53*AVERAGE($K$20,$W$20)</f>
        <v>2.107848650900221</v>
      </c>
      <c r="G53" s="14">
        <f>ABS((F53-E53)/E53)</f>
        <v>5.9941390640268341E-4</v>
      </c>
    </row>
    <row r="54" spans="3:7" x14ac:dyDescent="0.25">
      <c r="C54">
        <v>14</v>
      </c>
      <c r="D54" s="2">
        <f>$W$20</f>
        <v>0.16340492081927116</v>
      </c>
      <c r="E54" s="11">
        <f>SUM(D54,E53)</f>
        <v>2.2699908548156227</v>
      </c>
      <c r="F54">
        <f>C54*AVERAGE($K$20,$W$20)</f>
        <v>2.2699908548156222</v>
      </c>
      <c r="G54" s="14">
        <f>ABS((F54-E54)/E54)</f>
        <v>1.9563480130678027E-16</v>
      </c>
    </row>
    <row r="55" spans="3:7" x14ac:dyDescent="0.25">
      <c r="C55">
        <v>15</v>
      </c>
      <c r="D55" s="2">
        <f>$K$20</f>
        <v>0.16087948701153204</v>
      </c>
      <c r="E55" s="11">
        <f>SUM(D55,E54)</f>
        <v>2.4308703418271547</v>
      </c>
      <c r="F55">
        <f>C55*AVERAGE($K$20,$W$20)</f>
        <v>2.4321330587310239</v>
      </c>
      <c r="G55" s="14">
        <f>ABS((F55-E55)/E55)</f>
        <v>5.1945053676541952E-4</v>
      </c>
    </row>
    <row r="56" spans="3:7" x14ac:dyDescent="0.25">
      <c r="C56">
        <v>16</v>
      </c>
      <c r="D56" s="2">
        <f>$W$20</f>
        <v>0.16340492081927116</v>
      </c>
      <c r="E56" s="11">
        <f>SUM(D56,E55)</f>
        <v>2.5942752626464261</v>
      </c>
      <c r="F56">
        <f>C56*AVERAGE($K$20,$W$20)</f>
        <v>2.5942752626464256</v>
      </c>
      <c r="G56" s="14">
        <f>ABS((F56-E56)/E56)</f>
        <v>1.7118045114343273E-16</v>
      </c>
    </row>
    <row r="57" spans="3:7" x14ac:dyDescent="0.25">
      <c r="C57">
        <v>17</v>
      </c>
      <c r="D57" s="2">
        <f>$K$20</f>
        <v>0.16087948701153204</v>
      </c>
      <c r="E57" s="11">
        <f>SUM(D57,E56)</f>
        <v>2.755154749657958</v>
      </c>
      <c r="F57">
        <f>C57*AVERAGE($K$20,$W$20)</f>
        <v>2.7564174665618273</v>
      </c>
      <c r="G57" s="14">
        <f>ABS((F57-E57)/E57)</f>
        <v>4.5831070070601867E-4</v>
      </c>
    </row>
    <row r="58" spans="3:7" x14ac:dyDescent="0.25">
      <c r="C58">
        <v>18</v>
      </c>
      <c r="D58" s="2">
        <f>$W$20</f>
        <v>0.16340492081927116</v>
      </c>
      <c r="E58" s="11">
        <f>SUM(D58,E57)</f>
        <v>2.9185596704772294</v>
      </c>
      <c r="F58">
        <f>C58*AVERAGE($K$20,$W$20)</f>
        <v>2.918559670477229</v>
      </c>
      <c r="G58" s="14">
        <f>ABS((F58-E58)/E58)</f>
        <v>1.5216040101638463E-16</v>
      </c>
    </row>
    <row r="59" spans="3:7" x14ac:dyDescent="0.25">
      <c r="C59">
        <v>19</v>
      </c>
      <c r="D59" s="2">
        <f>$K$20</f>
        <v>0.16087948701153204</v>
      </c>
      <c r="E59" s="11">
        <f>SUM(D59,E58)</f>
        <v>3.0794391574887614</v>
      </c>
      <c r="F59">
        <f>C59*AVERAGE($K$20,$W$20)</f>
        <v>3.0807018743926302</v>
      </c>
      <c r="G59" s="14">
        <f>ABS((F59-E59)/E59)</f>
        <v>4.1004768702705523E-4</v>
      </c>
    </row>
    <row r="60" spans="3:7" x14ac:dyDescent="0.25">
      <c r="C60">
        <v>20</v>
      </c>
      <c r="D60" s="2">
        <f>$W$20</f>
        <v>0.16340492081927116</v>
      </c>
      <c r="E60" s="11">
        <f>SUM(D60,E59)</f>
        <v>3.2428440783080328</v>
      </c>
      <c r="F60">
        <f>C60*AVERAGE($K$20,$W$20)</f>
        <v>3.2428440783080319</v>
      </c>
      <c r="G60" s="14">
        <f>ABS((F60-E60)/E60)</f>
        <v>2.7388872182949232E-16</v>
      </c>
    </row>
    <row r="61" spans="3:7" x14ac:dyDescent="0.25">
      <c r="C61">
        <v>21</v>
      </c>
      <c r="D61" s="2">
        <f>$K$20</f>
        <v>0.16087948701153204</v>
      </c>
      <c r="E61" s="11">
        <f>SUM(D61,E60)</f>
        <v>3.4037235653195648</v>
      </c>
      <c r="F61">
        <f>C61*AVERAGE($K$20,$W$20)</f>
        <v>3.4049862822234336</v>
      </c>
      <c r="G61" s="14">
        <f>ABS((F61-E61)/E61)</f>
        <v>3.7098103874668147E-4</v>
      </c>
    </row>
    <row r="62" spans="3:7" x14ac:dyDescent="0.25">
      <c r="C62">
        <v>22</v>
      </c>
      <c r="D62" s="2">
        <f>$W$20</f>
        <v>0.16340492081927116</v>
      </c>
      <c r="E62" s="11">
        <f>SUM(D62,E61)</f>
        <v>3.5671284861388362</v>
      </c>
      <c r="F62">
        <f>C62*AVERAGE($K$20,$W$20)</f>
        <v>3.5671284861388353</v>
      </c>
      <c r="G62" s="14">
        <f>ABS((F62-E62)/E62)</f>
        <v>2.489897471177203E-16</v>
      </c>
    </row>
    <row r="63" spans="3:7" x14ac:dyDescent="0.25">
      <c r="C63">
        <v>23</v>
      </c>
      <c r="D63" s="2">
        <f>$K$20</f>
        <v>0.16087948701153204</v>
      </c>
      <c r="E63" s="11">
        <f>SUM(D63,E62)</f>
        <v>3.7280079731503681</v>
      </c>
      <c r="F63">
        <f>C63*AVERAGE($K$20,$W$20)</f>
        <v>3.7292706900542369</v>
      </c>
      <c r="G63" s="14">
        <f>ABS((F63-E63)/E63)</f>
        <v>3.3871089143667956E-4</v>
      </c>
    </row>
    <row r="64" spans="3:7" x14ac:dyDescent="0.25">
      <c r="C64">
        <v>24</v>
      </c>
      <c r="D64" s="2">
        <f>$W$20</f>
        <v>0.16340492081927116</v>
      </c>
      <c r="E64" s="11">
        <f>SUM(D64,E63)</f>
        <v>3.8914128939696395</v>
      </c>
      <c r="F64">
        <f>C64*AVERAGE($K$20,$W$20)</f>
        <v>3.8914128939696386</v>
      </c>
      <c r="G64" s="14">
        <f>ABS((F64-E64)/E64)</f>
        <v>2.2824060152457692E-16</v>
      </c>
    </row>
    <row r="65" spans="3:7" x14ac:dyDescent="0.25">
      <c r="C65">
        <v>25</v>
      </c>
      <c r="D65" s="2">
        <f>$K$20</f>
        <v>0.16087948701153204</v>
      </c>
      <c r="E65" s="11">
        <f>SUM(D65,E64)</f>
        <v>4.0522923809811715</v>
      </c>
      <c r="F65">
        <f>C65*AVERAGE($K$20,$W$20)</f>
        <v>4.0535550978850399</v>
      </c>
      <c r="G65" s="14">
        <f>ABS((F65-E65)/E65)</f>
        <v>3.1160557658542584E-4</v>
      </c>
    </row>
    <row r="66" spans="3:7" x14ac:dyDescent="0.25">
      <c r="C66">
        <v>26</v>
      </c>
      <c r="D66" s="2">
        <f>$W$20</f>
        <v>0.16340492081927116</v>
      </c>
      <c r="E66" s="11">
        <f>SUM(D66,E65)</f>
        <v>4.2156973018004429</v>
      </c>
      <c r="F66">
        <f>C66*AVERAGE($K$20,$W$20)</f>
        <v>4.215697301800442</v>
      </c>
      <c r="G66" s="14">
        <f>ABS((F66-E66)/E66)</f>
        <v>2.1068363217653256E-16</v>
      </c>
    </row>
    <row r="67" spans="3:7" x14ac:dyDescent="0.25">
      <c r="C67">
        <v>27</v>
      </c>
      <c r="D67" s="2">
        <f>$K$20</f>
        <v>0.16087948701153204</v>
      </c>
      <c r="E67" s="11">
        <f>SUM(D67,E66)</f>
        <v>4.3765767888119749</v>
      </c>
      <c r="F67">
        <f>C67*AVERAGE($K$20,$W$20)</f>
        <v>4.3778395057158432</v>
      </c>
      <c r="G67" s="14">
        <f>ABS((F67-E67)/E67)</f>
        <v>2.8851702250404969E-4</v>
      </c>
    </row>
    <row r="68" spans="3:7" x14ac:dyDescent="0.25">
      <c r="C68">
        <v>28</v>
      </c>
      <c r="D68" s="2">
        <f>$W$20</f>
        <v>0.16340492081927116</v>
      </c>
      <c r="E68" s="11">
        <f>SUM(D68,E67)</f>
        <v>4.5399817096312463</v>
      </c>
      <c r="F68">
        <f>C68*AVERAGE($K$20,$W$20)</f>
        <v>4.5399817096312445</v>
      </c>
      <c r="G68" s="14">
        <f>ABS((F68-E68)/E68)</f>
        <v>3.9126960261356044E-16</v>
      </c>
    </row>
    <row r="69" spans="3:7" x14ac:dyDescent="0.25">
      <c r="C69">
        <v>29</v>
      </c>
      <c r="D69" s="2">
        <f>$K$20</f>
        <v>0.16087948701153204</v>
      </c>
      <c r="E69" s="11">
        <f>SUM(D69,E68)</f>
        <v>4.7008611966427782</v>
      </c>
      <c r="F69">
        <f>C69*AVERAGE($K$20,$W$20)</f>
        <v>4.7021239135466466</v>
      </c>
      <c r="G69" s="14">
        <f>ABS((F69-E69)/E69)</f>
        <v>2.6861395200738168E-4</v>
      </c>
    </row>
    <row r="70" spans="3:7" x14ac:dyDescent="0.25">
      <c r="C70">
        <v>30</v>
      </c>
      <c r="D70" s="2">
        <f>$W$20</f>
        <v>0.16340492081927116</v>
      </c>
      <c r="E70" s="11">
        <f>SUM(D70,E69)</f>
        <v>4.8642661174620496</v>
      </c>
      <c r="F70">
        <f>C70*AVERAGE($K$20,$W$20)</f>
        <v>4.8642661174620478</v>
      </c>
      <c r="G70" s="14">
        <f>ABS((F70-E70)/E70)</f>
        <v>3.6518496243932308E-16</v>
      </c>
    </row>
    <row r="71" spans="3:7" x14ac:dyDescent="0.25">
      <c r="C71">
        <v>31</v>
      </c>
      <c r="D71" s="2">
        <f>$K$20</f>
        <v>0.16087948701153204</v>
      </c>
      <c r="E71" s="11">
        <f>SUM(D71,E70)</f>
        <v>5.0251456044735816</v>
      </c>
      <c r="F71">
        <f>C71*AVERAGE($K$20,$W$20)</f>
        <v>5.02640832137745</v>
      </c>
      <c r="G71" s="14">
        <f>ABS((F71-E71)/E71)</f>
        <v>2.5127966496020455E-4</v>
      </c>
    </row>
    <row r="72" spans="3:7" x14ac:dyDescent="0.25">
      <c r="C72">
        <v>32</v>
      </c>
      <c r="D72" s="2">
        <f>$W$20</f>
        <v>0.16340492081927116</v>
      </c>
      <c r="E72" s="11">
        <f>SUM(D72,E71)</f>
        <v>5.188550525292853</v>
      </c>
      <c r="F72">
        <f>C72*AVERAGE($K$20,$W$20)</f>
        <v>5.1885505252928512</v>
      </c>
      <c r="G72" s="14">
        <f>ABS((F72-E72)/E72)</f>
        <v>3.4236090228686535E-16</v>
      </c>
    </row>
    <row r="73" spans="3:7" x14ac:dyDescent="0.25">
      <c r="C73">
        <v>33</v>
      </c>
      <c r="D73" s="2">
        <f>$K$20</f>
        <v>0.16087948701153204</v>
      </c>
      <c r="E73" s="11">
        <f>SUM(D73,E72)</f>
        <v>5.349430012304385</v>
      </c>
      <c r="F73">
        <f>C73*AVERAGE($K$20,$W$20)</f>
        <v>5.3506927292082525</v>
      </c>
      <c r="G73" s="14">
        <f>ABS((F73-E73)/E73)</f>
        <v>2.3604699957996736E-4</v>
      </c>
    </row>
    <row r="74" spans="3:7" x14ac:dyDescent="0.25">
      <c r="C74">
        <v>34</v>
      </c>
      <c r="D74" s="2">
        <f>$W$20</f>
        <v>0.16340492081927116</v>
      </c>
      <c r="E74" s="11">
        <f>SUM(D74,E73)</f>
        <v>5.5128349331236564</v>
      </c>
      <c r="F74">
        <f>C74*AVERAGE($K$20,$W$20)</f>
        <v>5.5128349331236546</v>
      </c>
      <c r="G74" s="14">
        <f>ABS((F74-E74)/E74)</f>
        <v>3.2222202568175565E-16</v>
      </c>
    </row>
    <row r="75" spans="3:7" x14ac:dyDescent="0.25">
      <c r="C75">
        <v>35</v>
      </c>
      <c r="D75" s="2">
        <f>$K$20</f>
        <v>0.16087948701153204</v>
      </c>
      <c r="E75" s="11">
        <f>SUM(D75,E74)</f>
        <v>5.6737144201351883</v>
      </c>
      <c r="F75">
        <f>C75*AVERAGE($K$20,$W$20)</f>
        <v>5.6749771370390558</v>
      </c>
      <c r="G75" s="14">
        <f>ABS((F75-E75)/E75)</f>
        <v>2.2255559768505074E-4</v>
      </c>
    </row>
    <row r="76" spans="3:7" x14ac:dyDescent="0.25">
      <c r="C76">
        <v>36</v>
      </c>
      <c r="D76" s="2">
        <f>$W$20</f>
        <v>0.16340492081927116</v>
      </c>
      <c r="E76" s="11">
        <f>SUM(D76,E75)</f>
        <v>5.8371193409544597</v>
      </c>
      <c r="F76">
        <f>C76*AVERAGE($K$20,$W$20)</f>
        <v>5.8371193409544579</v>
      </c>
      <c r="G76" s="14">
        <f>ABS((F76-E76)/E76)</f>
        <v>3.0432080203276921E-16</v>
      </c>
    </row>
    <row r="77" spans="3:7" x14ac:dyDescent="0.25">
      <c r="C77">
        <v>37</v>
      </c>
      <c r="D77" s="2">
        <f>$K$20</f>
        <v>0.16087948701153204</v>
      </c>
      <c r="E77" s="11">
        <f>SUM(D77,E76)</f>
        <v>5.9979988279659917</v>
      </c>
      <c r="F77">
        <f>C77*AVERAGE($K$20,$W$20)</f>
        <v>5.9992615448698592</v>
      </c>
      <c r="G77" s="14">
        <f>ABS((F77-E77)/E77)</f>
        <v>2.1052303277886494E-4</v>
      </c>
    </row>
    <row r="78" spans="3:7" x14ac:dyDescent="0.25">
      <c r="C78">
        <v>38</v>
      </c>
      <c r="D78" s="2">
        <f>$W$20</f>
        <v>0.16340492081927116</v>
      </c>
      <c r="E78" s="11">
        <f>SUM(D78,E77)</f>
        <v>6.1614037487852631</v>
      </c>
      <c r="F78">
        <f>C78*AVERAGE($K$20,$W$20)</f>
        <v>6.1614037487852604</v>
      </c>
      <c r="G78" s="14">
        <f>ABS((F78-E78)/E78)</f>
        <v>4.3245587657288258E-16</v>
      </c>
    </row>
    <row r="79" spans="3:7" x14ac:dyDescent="0.25">
      <c r="C79">
        <v>39</v>
      </c>
      <c r="D79" s="2">
        <f>$K$20</f>
        <v>0.16087948701153204</v>
      </c>
      <c r="E79" s="11">
        <f>SUM(D79,E78)</f>
        <v>6.3222832357967951</v>
      </c>
      <c r="F79">
        <f>C79*AVERAGE($K$20,$W$20)</f>
        <v>6.3235459527006626</v>
      </c>
      <c r="G79" s="14">
        <f>ABS((F79-E79)/E79)</f>
        <v>1.9972482357607285E-4</v>
      </c>
    </row>
    <row r="80" spans="3:7" x14ac:dyDescent="0.25">
      <c r="C80">
        <v>40</v>
      </c>
      <c r="D80" s="2">
        <f>$W$20</f>
        <v>0.16340492081927116</v>
      </c>
      <c r="E80" s="11">
        <f>SUM(D80,E79)</f>
        <v>6.4856881566160665</v>
      </c>
      <c r="F80">
        <f>C80*AVERAGE($K$20,$W$20)</f>
        <v>6.4856881566160638</v>
      </c>
      <c r="G80" s="14">
        <f>ABS((F80-E80)/E80)</f>
        <v>4.1083308274423844E-16</v>
      </c>
    </row>
    <row r="81" spans="3:7" x14ac:dyDescent="0.25">
      <c r="C81">
        <v>41</v>
      </c>
      <c r="D81" s="2">
        <f>$K$20</f>
        <v>0.16087948701153204</v>
      </c>
      <c r="E81" s="11">
        <f>SUM(D81,E80)</f>
        <v>6.6465676436275984</v>
      </c>
      <c r="F81">
        <f>C81*AVERAGE($K$20,$W$20)</f>
        <v>6.6478303605314659</v>
      </c>
      <c r="G81" s="14">
        <f>ABS((F81-E81)/E81)</f>
        <v>1.8998029833911472E-4</v>
      </c>
    </row>
    <row r="82" spans="3:7" x14ac:dyDescent="0.25">
      <c r="C82">
        <v>42</v>
      </c>
      <c r="D82" s="2">
        <f>$W$20</f>
        <v>0.16340492081927116</v>
      </c>
      <c r="E82" s="11">
        <f>SUM(D82,E81)</f>
        <v>6.8099725644468698</v>
      </c>
      <c r="F82">
        <f>C82*AVERAGE($K$20,$W$20)</f>
        <v>6.8099725644468672</v>
      </c>
      <c r="G82" s="14">
        <f>ABS((F82-E82)/E82)</f>
        <v>3.9126960261356039E-16</v>
      </c>
    </row>
    <row r="83" spans="3:7" x14ac:dyDescent="0.25">
      <c r="C83">
        <v>43</v>
      </c>
      <c r="D83" s="2">
        <f>$K$20</f>
        <v>0.16087948701153204</v>
      </c>
      <c r="E83" s="11">
        <f>SUM(D83,E82)</f>
        <v>6.9708520514584018</v>
      </c>
      <c r="F83">
        <f>C83*AVERAGE($K$20,$W$20)</f>
        <v>6.9721147683622684</v>
      </c>
      <c r="G83" s="14">
        <f>ABS((F83-E83)/E83)</f>
        <v>1.8114240476562851E-4</v>
      </c>
    </row>
    <row r="84" spans="3:7" x14ac:dyDescent="0.25">
      <c r="C84">
        <v>44</v>
      </c>
      <c r="D84" s="2">
        <f>$W$20</f>
        <v>0.16340492081927116</v>
      </c>
      <c r="E84" s="11">
        <f>SUM(D84,E83)</f>
        <v>7.1342569722776732</v>
      </c>
      <c r="F84">
        <f>C84*AVERAGE($K$20,$W$20)</f>
        <v>7.1342569722776705</v>
      </c>
      <c r="G84" s="14">
        <f>ABS((F84-E84)/E84)</f>
        <v>3.7348462067658037E-16</v>
      </c>
    </row>
    <row r="85" spans="3:7" x14ac:dyDescent="0.25">
      <c r="C85">
        <v>45</v>
      </c>
      <c r="D85" s="2">
        <f>$K$20</f>
        <v>0.16087948701153204</v>
      </c>
      <c r="E85" s="11">
        <f>SUM(D85,E84)</f>
        <v>7.2951364592892052</v>
      </c>
      <c r="F85">
        <f>C85*AVERAGE($K$20,$W$20)</f>
        <v>7.2963991761930718</v>
      </c>
      <c r="G85" s="14">
        <f>ABS((F85-E85)/E85)</f>
        <v>1.7309023771018279E-4</v>
      </c>
    </row>
    <row r="86" spans="3:7" x14ac:dyDescent="0.25">
      <c r="C86">
        <v>46</v>
      </c>
      <c r="D86" s="2">
        <f>$W$20</f>
        <v>0.16340492081927116</v>
      </c>
      <c r="E86" s="11">
        <f>SUM(D86,E85)</f>
        <v>7.4585413801084766</v>
      </c>
      <c r="F86">
        <f>C86*AVERAGE($K$20,$W$20)</f>
        <v>7.4585413801084739</v>
      </c>
      <c r="G86" s="14">
        <f>ABS((F86-E86)/E86)</f>
        <v>3.5724615890803343E-16</v>
      </c>
    </row>
    <row r="87" spans="3:7" x14ac:dyDescent="0.25">
      <c r="C87">
        <v>47</v>
      </c>
      <c r="D87" s="2">
        <f>$K$20</f>
        <v>0.16087948701153204</v>
      </c>
      <c r="E87" s="11">
        <f>SUM(D87,E86)</f>
        <v>7.6194208671200085</v>
      </c>
      <c r="F87">
        <f>C87*AVERAGE($K$20,$W$20)</f>
        <v>7.6206835840238751</v>
      </c>
      <c r="G87" s="14">
        <f>ABS((F87-E87)/E87)</f>
        <v>1.6572347503674147E-4</v>
      </c>
    </row>
    <row r="88" spans="3:7" x14ac:dyDescent="0.25">
      <c r="C88">
        <v>48</v>
      </c>
      <c r="D88" s="2">
        <f>$W$20</f>
        <v>0.16340492081927116</v>
      </c>
      <c r="E88" s="11">
        <f>SUM(D88,E87)</f>
        <v>7.7828257879392799</v>
      </c>
      <c r="F88">
        <f>C88*AVERAGE($K$20,$W$20)</f>
        <v>7.7828257879392773</v>
      </c>
      <c r="G88" s="14">
        <f>ABS((F88-E88)/E88)</f>
        <v>3.4236090228686535E-16</v>
      </c>
    </row>
    <row r="89" spans="3:7" x14ac:dyDescent="0.25">
      <c r="C89">
        <v>49</v>
      </c>
      <c r="D89" s="2">
        <f>$K$20</f>
        <v>0.16087948701153204</v>
      </c>
      <c r="E89" s="11">
        <f>SUM(D89,E88)</f>
        <v>7.9437052749508119</v>
      </c>
      <c r="F89">
        <f>C89*AVERAGE($K$20,$W$20)</f>
        <v>7.9449679918546785</v>
      </c>
      <c r="G89" s="14">
        <f>ABS((F89-E89)/E89)</f>
        <v>1.5895817633722678E-4</v>
      </c>
    </row>
    <row r="90" spans="3:7" x14ac:dyDescent="0.25">
      <c r="C90">
        <v>50</v>
      </c>
      <c r="D90" s="2">
        <f>$W$20</f>
        <v>0.16340492081927116</v>
      </c>
      <c r="E90" s="11">
        <f>SUM(D90,E89)</f>
        <v>8.1071101957700833</v>
      </c>
      <c r="F90">
        <f>C90*AVERAGE($K$20,$W$20)</f>
        <v>8.1071101957700797</v>
      </c>
      <c r="G90" s="14">
        <f>ABS((F90-E90)/E90)</f>
        <v>4.3822195492718764E-16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7109375" bestFit="1" customWidth="1"/>
    <col min="18" max="18" width="9.28515625" bestFit="1" customWidth="1"/>
    <col min="19" max="19" width="9.5703125" bestFit="1" customWidth="1"/>
    <col min="22" max="24" width="9.285156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4.92</v>
      </c>
      <c r="E10" s="3">
        <v>0.83</v>
      </c>
      <c r="F10" s="3">
        <f>D10-E10</f>
        <v>4.09</v>
      </c>
      <c r="G10" s="3">
        <f>AVERAGE(F10)</f>
        <v>4.09</v>
      </c>
      <c r="H10" s="3">
        <f>G10-$F$20</f>
        <v>3.4000000000000696E-2</v>
      </c>
      <c r="J10" s="2">
        <f>F10*$C$4/1000</f>
        <v>0.19361800037056875</v>
      </c>
      <c r="K10" s="2">
        <f>F10*$C$5/1000</f>
        <v>0.19127822728987379</v>
      </c>
      <c r="L10" s="2">
        <f>F10*$C$6/1000</f>
        <v>0.1889806117711865</v>
      </c>
      <c r="O10" s="4">
        <v>1</v>
      </c>
      <c r="P10" s="3">
        <v>4.95</v>
      </c>
      <c r="Q10" s="3">
        <v>2.34</v>
      </c>
      <c r="R10" s="3">
        <f>P10-Q10</f>
        <v>2.6100000000000003</v>
      </c>
      <c r="S10" s="3">
        <f>AVERAGE(R10)</f>
        <v>2.6100000000000003</v>
      </c>
      <c r="T10" s="3">
        <f>S10-$R$20</f>
        <v>-7.3999999999999844E-2</v>
      </c>
      <c r="V10" s="2">
        <f>R10*$C$4/1000</f>
        <v>0.12355574106777129</v>
      </c>
      <c r="W10" s="2">
        <f>R10*$C$5/1000</f>
        <v>0.12206263404072634</v>
      </c>
      <c r="X10" s="2">
        <f>R10*$C$6/1000</f>
        <v>0.12059642951657623</v>
      </c>
      <c r="Z10" s="2">
        <f>AVERAGE(W10,K10)</f>
        <v>0.15667043066530006</v>
      </c>
    </row>
    <row r="11" spans="1:26" x14ac:dyDescent="0.25">
      <c r="C11">
        <v>2</v>
      </c>
      <c r="D11" s="3">
        <v>4.84</v>
      </c>
      <c r="E11" s="3">
        <v>0.99</v>
      </c>
      <c r="F11" s="3">
        <f>D11-E11</f>
        <v>3.8499999999999996</v>
      </c>
      <c r="G11" s="3">
        <f>AVERAGE(F10:F11)</f>
        <v>3.9699999999999998</v>
      </c>
      <c r="H11" s="3">
        <f>G11-$F$20</f>
        <v>-8.599999999999941E-2</v>
      </c>
      <c r="I11" s="3">
        <f>STDEVA(F10:F11)</f>
        <v>0.16970562748477155</v>
      </c>
      <c r="J11" s="2">
        <f>F11*$C$4/1000</f>
        <v>0.18225655291606102</v>
      </c>
      <c r="K11" s="2">
        <f>F11*$C$5/1000</f>
        <v>0.18005407703325529</v>
      </c>
      <c r="L11" s="2">
        <f>F11*$C$6/1000</f>
        <v>0.17789128491908751</v>
      </c>
      <c r="O11" s="4">
        <v>2</v>
      </c>
      <c r="P11" s="3">
        <v>5.23</v>
      </c>
      <c r="Q11" s="3">
        <v>2.5</v>
      </c>
      <c r="R11" s="3">
        <f>P11-Q11</f>
        <v>2.7300000000000004</v>
      </c>
      <c r="S11" s="3">
        <f>AVERAGE(R10:R11)</f>
        <v>2.6700000000000004</v>
      </c>
      <c r="T11" s="3">
        <f>S11-$R$20</f>
        <v>-1.399999999999979E-2</v>
      </c>
      <c r="U11" s="3">
        <f>STDEVA(R10:R11)</f>
        <v>8.4852813742385777E-2</v>
      </c>
      <c r="V11" s="2">
        <f>R11*$C$4/1000</f>
        <v>0.12923646479502515</v>
      </c>
      <c r="W11" s="2">
        <f>R11*$C$5/1000</f>
        <v>0.12767470916903559</v>
      </c>
      <c r="X11" s="2">
        <f>R11*$C$6/1000</f>
        <v>0.12614109294262571</v>
      </c>
      <c r="Z11" s="2">
        <f>AVERAGE(W11,K11)</f>
        <v>0.15386439310114544</v>
      </c>
    </row>
    <row r="12" spans="1:26" x14ac:dyDescent="0.25">
      <c r="C12">
        <v>3</v>
      </c>
      <c r="D12" s="3">
        <v>5.58</v>
      </c>
      <c r="E12" s="3">
        <v>1.4</v>
      </c>
      <c r="F12" s="3">
        <f>D12-E12</f>
        <v>4.18</v>
      </c>
      <c r="G12" s="3">
        <f>AVERAGE(F10:F12)</f>
        <v>4.04</v>
      </c>
      <c r="H12" s="3">
        <f>G12-$F$20</f>
        <v>-1.5999999999999126E-2</v>
      </c>
      <c r="I12" s="3">
        <f>STDEVA(F10:F12)</f>
        <v>0.17058722109231986</v>
      </c>
      <c r="J12" s="2">
        <f>F12*$C$4/1000</f>
        <v>0.19787854316600914</v>
      </c>
      <c r="K12" s="2">
        <f>F12*$C$5/1000</f>
        <v>0.19548728363610574</v>
      </c>
      <c r="L12" s="2">
        <f>F12*$C$6/1000</f>
        <v>0.19313910934072359</v>
      </c>
      <c r="O12" s="4">
        <v>3</v>
      </c>
      <c r="P12" s="3">
        <v>3.84</v>
      </c>
      <c r="Q12" s="3">
        <v>1.03</v>
      </c>
      <c r="R12" s="3">
        <f>P12-Q12</f>
        <v>2.8099999999999996</v>
      </c>
      <c r="S12" s="3">
        <f>AVERAGE(R10:R12)</f>
        <v>2.7166666666666668</v>
      </c>
      <c r="T12" s="3">
        <f>S12-$R$20</f>
        <v>3.2666666666666622E-2</v>
      </c>
      <c r="U12" s="3">
        <f>STDEVA(R10:R12)</f>
        <v>0.10066445913694301</v>
      </c>
      <c r="V12" s="2">
        <f>R12*$C$4/1000</f>
        <v>0.13302361394652767</v>
      </c>
      <c r="W12" s="2">
        <f>R12*$C$5/1000</f>
        <v>0.1314160925879084</v>
      </c>
      <c r="X12" s="2">
        <f>R12*$C$6/1000</f>
        <v>0.12983753522665867</v>
      </c>
      <c r="Z12" s="2">
        <f>AVERAGE(W12,K12)</f>
        <v>0.16345168811200705</v>
      </c>
    </row>
    <row r="13" spans="1:26" x14ac:dyDescent="0.25">
      <c r="C13">
        <v>4</v>
      </c>
      <c r="D13" s="3">
        <v>5.93</v>
      </c>
      <c r="E13" s="3">
        <v>1.92</v>
      </c>
      <c r="F13" s="3">
        <f>D13-E13</f>
        <v>4.01</v>
      </c>
      <c r="G13" s="3">
        <f>AVERAGE(F10:F13)</f>
        <v>4.0324999999999998</v>
      </c>
      <c r="H13" s="3">
        <f>G13-$F$20</f>
        <v>-2.349999999999941E-2</v>
      </c>
      <c r="I13" s="3">
        <f>STDEVA(F10:F13)</f>
        <v>0.14008925726121904</v>
      </c>
      <c r="J13" s="2">
        <f>F13*$C$4/1000</f>
        <v>0.18983085121906618</v>
      </c>
      <c r="K13" s="2">
        <f>F13*$C$5/1000</f>
        <v>0.18753684387100097</v>
      </c>
      <c r="L13" s="2">
        <f>F13*$C$6/1000</f>
        <v>0.18528416948715348</v>
      </c>
      <c r="O13" s="4">
        <v>4</v>
      </c>
      <c r="P13" s="3">
        <v>4.3499999999999996</v>
      </c>
      <c r="Q13" s="3">
        <v>1.76</v>
      </c>
      <c r="R13" s="3">
        <f>P13-Q13</f>
        <v>2.59</v>
      </c>
      <c r="S13" s="3">
        <f>AVERAGE(R10:R13)</f>
        <v>2.6850000000000001</v>
      </c>
      <c r="T13" s="3">
        <f>S13-$R$20</f>
        <v>9.9999999999988987E-4</v>
      </c>
      <c r="U13" s="3">
        <f>STDEVA(R10:R13)</f>
        <v>0.10376254944182241</v>
      </c>
      <c r="V13" s="2">
        <f>R13*$C$4/1000</f>
        <v>0.12260895377989561</v>
      </c>
      <c r="W13" s="2">
        <f>R13*$C$5/1000</f>
        <v>0.1211272881860081</v>
      </c>
      <c r="X13" s="2">
        <f>R13*$C$6/1000</f>
        <v>0.11967231894556797</v>
      </c>
      <c r="Z13" s="2">
        <f>AVERAGE(W13,K13)</f>
        <v>0.15433206602850452</v>
      </c>
    </row>
    <row r="14" spans="1:26" x14ac:dyDescent="0.25">
      <c r="C14">
        <v>5</v>
      </c>
      <c r="D14" s="3">
        <v>4.87</v>
      </c>
      <c r="E14" s="3">
        <v>0.77</v>
      </c>
      <c r="F14" s="3">
        <f>D14-E14</f>
        <v>4.0999999999999996</v>
      </c>
      <c r="G14" s="3">
        <f>AVERAGE(F10:F14)</f>
        <v>4.0459999999999994</v>
      </c>
      <c r="H14" s="3">
        <f>G14-$F$20</f>
        <v>-9.9999999999997868E-3</v>
      </c>
      <c r="I14" s="3">
        <f>STDEVA(F10:F14)</f>
        <v>0.12501999840025596</v>
      </c>
      <c r="J14" s="2">
        <f>F14*$C$4/1000</f>
        <v>0.19409139401450656</v>
      </c>
      <c r="K14" s="2">
        <f>F14*$C$5/1000</f>
        <v>0.1917459002172329</v>
      </c>
      <c r="L14" s="2">
        <f>F14*$C$6/1000</f>
        <v>0.18944266705669061</v>
      </c>
      <c r="O14" s="4">
        <v>5</v>
      </c>
      <c r="P14" s="3">
        <v>4.78</v>
      </c>
      <c r="Q14" s="3">
        <v>2.15</v>
      </c>
      <c r="R14" s="3">
        <f>P14-Q14</f>
        <v>2.6300000000000003</v>
      </c>
      <c r="S14" s="3">
        <f>AVERAGE(R10:R14)</f>
        <v>2.6740000000000004</v>
      </c>
      <c r="T14" s="3">
        <f>S14-$R$20</f>
        <v>-9.9999999999997868E-3</v>
      </c>
      <c r="U14" s="3">
        <f>STDEVA(R10:R14)</f>
        <v>9.3166517590816775E-2</v>
      </c>
      <c r="V14" s="2">
        <f>R14*$C$4/1000</f>
        <v>0.12450252835564692</v>
      </c>
      <c r="W14" s="2">
        <f>R14*$C$5/1000</f>
        <v>0.12299797989544455</v>
      </c>
      <c r="X14" s="2">
        <f>R14*$C$6/1000</f>
        <v>0.12152054008758448</v>
      </c>
      <c r="Z14" s="2">
        <f>AVERAGE(W14,K14)</f>
        <v>0.15737194005633873</v>
      </c>
    </row>
    <row r="15" spans="1:26" x14ac:dyDescent="0.25">
      <c r="C15">
        <v>6</v>
      </c>
      <c r="D15" s="3">
        <v>4.59</v>
      </c>
      <c r="E15" s="3">
        <v>0.44</v>
      </c>
      <c r="F15" s="3">
        <f>D15-E15</f>
        <v>4.1499999999999995</v>
      </c>
      <c r="G15" s="3">
        <f>AVERAGE(F10:F15)</f>
        <v>4.0633333333333326</v>
      </c>
      <c r="H15" s="3">
        <f>G15-$F$20</f>
        <v>7.3333333333334139E-3</v>
      </c>
      <c r="I15" s="3">
        <f>STDEVA(F10:F15)</f>
        <v>0.11961047891663448</v>
      </c>
      <c r="J15" s="2">
        <f>F15*$C$4/1000</f>
        <v>0.19645836223419566</v>
      </c>
      <c r="K15" s="2">
        <f>F15*$C$5/1000</f>
        <v>0.19408426485402841</v>
      </c>
      <c r="L15" s="2">
        <f>F15*$C$6/1000</f>
        <v>0.19175294348421121</v>
      </c>
      <c r="O15" s="4">
        <v>6</v>
      </c>
      <c r="P15" s="3">
        <v>5.14</v>
      </c>
      <c r="Q15" s="3">
        <v>2.3199999999999998</v>
      </c>
      <c r="R15" s="3">
        <f>P15-Q15</f>
        <v>2.82</v>
      </c>
      <c r="S15" s="3">
        <f>AVERAGE(R10:R15)</f>
        <v>2.6983333333333337</v>
      </c>
      <c r="T15" s="3">
        <f>S15-$R$20</f>
        <v>1.4333333333333531E-2</v>
      </c>
      <c r="U15" s="3">
        <f>STDEVA(R10:R15)</f>
        <v>0.10245324136730195</v>
      </c>
      <c r="V15" s="2">
        <f>R15*$C$4/1000</f>
        <v>0.13349700759046551</v>
      </c>
      <c r="W15" s="2">
        <f>R15*$C$5/1000</f>
        <v>0.13188376551526751</v>
      </c>
      <c r="X15" s="2">
        <f>R15*$C$6/1000</f>
        <v>0.13029959051216281</v>
      </c>
      <c r="Z15" s="2">
        <f>AVERAGE(W15,K15)</f>
        <v>0.16298401518464795</v>
      </c>
    </row>
    <row r="16" spans="1:26" x14ac:dyDescent="0.25">
      <c r="C16">
        <v>7</v>
      </c>
      <c r="D16" s="3">
        <v>4.78</v>
      </c>
      <c r="E16" s="3">
        <v>0.44</v>
      </c>
      <c r="F16" s="3">
        <f>D16-E16</f>
        <v>4.34</v>
      </c>
      <c r="G16" s="3">
        <f>AVERAGE(F10:F16)</f>
        <v>4.1028571428571423</v>
      </c>
      <c r="H16" s="3">
        <f>G16-$F$20</f>
        <v>4.6857142857143153E-2</v>
      </c>
      <c r="I16" s="3">
        <f>STDEVA(F10:F16)</f>
        <v>0.15118578920369091</v>
      </c>
      <c r="J16" s="2">
        <f>F16*$C$4/1000</f>
        <v>0.20545284146901427</v>
      </c>
      <c r="K16" s="2">
        <f>F16*$C$5/1000</f>
        <v>0.20297005047385142</v>
      </c>
      <c r="L16" s="2">
        <f>F16*$C$6/1000</f>
        <v>0.20053199390878959</v>
      </c>
      <c r="O16" s="4">
        <v>7</v>
      </c>
      <c r="P16" s="3">
        <v>5.07</v>
      </c>
      <c r="Q16" s="3">
        <v>2.2999999999999998</v>
      </c>
      <c r="R16" s="3">
        <f>P16-Q16</f>
        <v>2.7700000000000005</v>
      </c>
      <c r="S16" s="3">
        <f>AVERAGE(R10:R16)</f>
        <v>2.7085714285714286</v>
      </c>
      <c r="T16" s="3">
        <f>S16-$R$20</f>
        <v>2.4571428571428466E-2</v>
      </c>
      <c r="U16" s="3">
        <f>STDEVA(R10:R16)</f>
        <v>9.7370182196360094E-2</v>
      </c>
      <c r="V16" s="2">
        <f>R16*$C$4/1000</f>
        <v>0.13113003937077641</v>
      </c>
      <c r="W16" s="2">
        <f>R16*$C$5/1000</f>
        <v>0.12954540087847202</v>
      </c>
      <c r="X16" s="2">
        <f>R16*$C$6/1000</f>
        <v>0.12798931408464223</v>
      </c>
      <c r="Z16" s="2">
        <f>AVERAGE(W16,K16)</f>
        <v>0.16625772567616171</v>
      </c>
    </row>
    <row r="17" spans="3:26" x14ac:dyDescent="0.25">
      <c r="C17">
        <v>8</v>
      </c>
      <c r="D17" s="3">
        <v>4.78</v>
      </c>
      <c r="E17" s="3">
        <v>0.92</v>
      </c>
      <c r="F17" s="3">
        <f>D17-E17</f>
        <v>3.8600000000000003</v>
      </c>
      <c r="G17" s="3">
        <f>AVERAGE(F10:F17)</f>
        <v>4.0724999999999998</v>
      </c>
      <c r="H17" s="3">
        <f>G17-$F$20</f>
        <v>1.6500000000000625E-2</v>
      </c>
      <c r="I17" s="3">
        <f>STDEVA(F10:F17)</f>
        <v>0.16420805617960918</v>
      </c>
      <c r="J17" s="2">
        <f>F17*$C$4/1000</f>
        <v>0.18272994655999888</v>
      </c>
      <c r="K17" s="2">
        <f>F17*$C$5/1000</f>
        <v>0.1805217499606144</v>
      </c>
      <c r="L17" s="2">
        <f>F17*$C$6/1000</f>
        <v>0.17835334020459165</v>
      </c>
      <c r="O17" s="4">
        <v>8</v>
      </c>
      <c r="P17" s="3">
        <v>5.84</v>
      </c>
      <c r="Q17" s="3">
        <v>3.29</v>
      </c>
      <c r="R17" s="3">
        <f>P17-Q17</f>
        <v>2.5499999999999998</v>
      </c>
      <c r="S17" s="3">
        <f>AVERAGE(R10:R17)</f>
        <v>2.6887500000000002</v>
      </c>
      <c r="T17" s="3">
        <f>S17-$R$20</f>
        <v>4.750000000000032E-3</v>
      </c>
      <c r="U17" s="3">
        <f>STDEVA(R10:R17)</f>
        <v>0.10615857411035085</v>
      </c>
      <c r="V17" s="2">
        <f>R17*$C$4/1000</f>
        <v>0.12071537920414432</v>
      </c>
      <c r="W17" s="2">
        <f>R17*$C$5/1000</f>
        <v>0.11925659647657169</v>
      </c>
      <c r="X17" s="2">
        <f>R17*$C$6/1000</f>
        <v>0.11782409780355146</v>
      </c>
      <c r="Z17" s="2">
        <f>AVERAGE(W17,K17)</f>
        <v>0.14988917321859305</v>
      </c>
    </row>
    <row r="18" spans="3:26" x14ac:dyDescent="0.25">
      <c r="C18">
        <v>9</v>
      </c>
      <c r="D18" s="3">
        <v>5.72</v>
      </c>
      <c r="E18" s="3">
        <v>1.64</v>
      </c>
      <c r="F18" s="3">
        <f>D18-E18</f>
        <v>4.08</v>
      </c>
      <c r="G18" s="3">
        <f>AVERAGE(F10:F18)</f>
        <v>4.0733333333333333</v>
      </c>
      <c r="H18" s="3">
        <f>G18-$F$20</f>
        <v>1.7333333333334089E-2</v>
      </c>
      <c r="I18" s="3">
        <f>STDEVA(F10:F18)</f>
        <v>0.1536229149573721</v>
      </c>
      <c r="J18" s="2">
        <f>F18*$C$4/1000</f>
        <v>0.19314460672663095</v>
      </c>
      <c r="K18" s="2">
        <f>F18*$C$5/1000</f>
        <v>0.19081055436251471</v>
      </c>
      <c r="L18" s="2">
        <f>F18*$C$6/1000</f>
        <v>0.18851855648568239</v>
      </c>
      <c r="O18" s="4">
        <v>9</v>
      </c>
      <c r="P18" s="3">
        <v>4.0599999999999996</v>
      </c>
      <c r="Q18" s="3">
        <v>1.44</v>
      </c>
      <c r="R18" s="3">
        <f>P18-Q18</f>
        <v>2.6199999999999997</v>
      </c>
      <c r="S18" s="3">
        <f>AVERAGE(R10:R18)</f>
        <v>2.6811111111111114</v>
      </c>
      <c r="T18" s="3">
        <f>S18-$R$20</f>
        <v>-2.8888888888887188E-3</v>
      </c>
      <c r="U18" s="3">
        <f>STDEVA(R10:R18)</f>
        <v>0.101912271641403</v>
      </c>
      <c r="V18" s="2">
        <f>R18*$C$4/1000</f>
        <v>0.12402913471170907</v>
      </c>
      <c r="W18" s="2">
        <f>R18*$C$5/1000</f>
        <v>0.12253030696808541</v>
      </c>
      <c r="X18" s="2">
        <f>R18*$C$6/1000</f>
        <v>0.12105848480208033</v>
      </c>
      <c r="Z18" s="2">
        <f>AVERAGE(W18,K18)</f>
        <v>0.15667043066530006</v>
      </c>
    </row>
    <row r="19" spans="3:26" x14ac:dyDescent="0.25">
      <c r="C19" s="5">
        <v>10</v>
      </c>
      <c r="D19" s="6">
        <v>4.8499999999999996</v>
      </c>
      <c r="E19" s="6">
        <v>0.95</v>
      </c>
      <c r="F19" s="6">
        <f>D19-E19</f>
        <v>3.8999999999999995</v>
      </c>
      <c r="G19" s="6">
        <f>AVERAGE(F10:F19)</f>
        <v>4.0559999999999992</v>
      </c>
      <c r="H19" s="6">
        <f>G19-$F$20</f>
        <v>0</v>
      </c>
      <c r="I19" s="6">
        <f>STDEVA(F10:F19)</f>
        <v>0.15486194568783584</v>
      </c>
      <c r="J19" s="7">
        <f>F19*$C$4/1000</f>
        <v>0.18462352113575015</v>
      </c>
      <c r="K19" s="7">
        <f>F19*$C$5/1000</f>
        <v>0.18239244167005081</v>
      </c>
      <c r="L19" s="7">
        <f>F19*$C$6/1000</f>
        <v>0.18020156134660811</v>
      </c>
      <c r="O19" s="8">
        <v>10</v>
      </c>
      <c r="P19" s="6">
        <v>5.12</v>
      </c>
      <c r="Q19" s="6">
        <v>2.41</v>
      </c>
      <c r="R19" s="6">
        <f>P19-Q19</f>
        <v>2.71</v>
      </c>
      <c r="S19" s="6">
        <f>AVERAGE(R10:R19)</f>
        <v>2.6840000000000002</v>
      </c>
      <c r="T19" s="6">
        <f>S19-$R$20</f>
        <v>0</v>
      </c>
      <c r="U19" s="6">
        <f>STDEVA(R10:R19)</f>
        <v>9.6517125711220578E-2</v>
      </c>
      <c r="V19" s="7">
        <f>R19*$C$4/1000</f>
        <v>0.12828967750714945</v>
      </c>
      <c r="W19" s="7">
        <f>R19*$C$5/1000</f>
        <v>0.12673936331431737</v>
      </c>
      <c r="X19" s="7">
        <f>R19*$C$6/1000</f>
        <v>0.12521698237161746</v>
      </c>
      <c r="Z19" s="2">
        <f>AVERAGE(W19,K19)</f>
        <v>0.1545659024921841</v>
      </c>
    </row>
    <row r="20" spans="3:26" x14ac:dyDescent="0.25">
      <c r="F20" s="9">
        <f>AVERAGE(F10:F19)</f>
        <v>4.0559999999999992</v>
      </c>
      <c r="G20" s="9">
        <f>F20*46.7672</f>
        <v>189.68776319999998</v>
      </c>
      <c r="J20" s="2">
        <f>F20*$C$4/1000</f>
        <v>0.19200846198118013</v>
      </c>
      <c r="K20" s="2">
        <f>F20*$C$5/1000</f>
        <v>0.1896881393368528</v>
      </c>
      <c r="L20" s="2">
        <f>F20*$C$6/1000</f>
        <v>0.18740962380047244</v>
      </c>
      <c r="M20" s="2"/>
      <c r="N20" s="2"/>
      <c r="O20" s="2"/>
      <c r="P20" s="2"/>
      <c r="Q20" s="2"/>
      <c r="R20" s="15">
        <f>AVERAGE(R10:R19)</f>
        <v>2.6840000000000002</v>
      </c>
      <c r="S20" s="15">
        <f>R20*46.7672</f>
        <v>125.52316480000002</v>
      </c>
      <c r="T20" s="2"/>
      <c r="U20" s="2"/>
      <c r="V20" s="2">
        <f>R20*$C$4/1000</f>
        <v>0.12705885403291114</v>
      </c>
      <c r="W20" s="2">
        <f>R20*$C$5/1000</f>
        <v>0.12552341370318371</v>
      </c>
      <c r="X20" s="2">
        <f>R20*$C$6/1000</f>
        <v>0.12401563862930674</v>
      </c>
    </row>
    <row r="21" spans="3:26" x14ac:dyDescent="0.25">
      <c r="F21" s="3">
        <f>STDEVA(F10:F19)</f>
        <v>0.15486194568783584</v>
      </c>
      <c r="J21" s="2">
        <f>STDEVA(J10:J19)</f>
        <v>7.3310660776465539E-3</v>
      </c>
      <c r="K21" s="2">
        <f>STDEVA(K10:K19)</f>
        <v>7.2424739476356819E-3</v>
      </c>
      <c r="L21" s="2">
        <f>STDEVA(L10:L19)</f>
        <v>7.1554780528517133E-3</v>
      </c>
      <c r="M21" s="2"/>
      <c r="N21" s="2"/>
      <c r="O21" s="2"/>
      <c r="P21" s="2"/>
      <c r="Q21" s="2"/>
      <c r="R21" s="2">
        <f>STDEVA(R10:R19)</f>
        <v>9.6517125711220578E-2</v>
      </c>
      <c r="S21" s="2"/>
      <c r="T21" s="2"/>
      <c r="U21" s="2"/>
      <c r="V21" s="2">
        <f>STDEVA(V10:V19)</f>
        <v>4.5690593842839505E-3</v>
      </c>
      <c r="W21" s="2">
        <f>STDEVA(W10:W19)</f>
        <v>4.5138446721653238E-3</v>
      </c>
      <c r="X21" s="2">
        <f>STDEVA(X10:X19)</f>
        <v>4.459624807653541E-3</v>
      </c>
      <c r="Z21" s="2">
        <f>STDEVA(Z10:Z19)</f>
        <v>5.0909801696411164E-3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0.1896881393368528</v>
      </c>
      <c r="E41" s="11">
        <f>$K$20</f>
        <v>0.1896881393368528</v>
      </c>
      <c r="F41">
        <f>C41*AVERAGE($K$20,$W$20)</f>
        <v>0.15760577652001825</v>
      </c>
      <c r="G41" s="14">
        <f>ABS((F41-E41)/E41)</f>
        <v>0.16913214990138054</v>
      </c>
    </row>
    <row r="42" spans="3:7" x14ac:dyDescent="0.25">
      <c r="C42">
        <v>2</v>
      </c>
      <c r="D42" s="2">
        <f>$W$20</f>
        <v>0.12552341370318371</v>
      </c>
      <c r="E42" s="11">
        <f>SUM(D42,E41)</f>
        <v>0.31521155304003651</v>
      </c>
      <c r="F42">
        <f>C42*AVERAGE($K$20,$W$20)</f>
        <v>0.31521155304003651</v>
      </c>
      <c r="G42" s="14">
        <f>ABS((F42-E42)/E42)</f>
        <v>0</v>
      </c>
    </row>
    <row r="43" spans="3:7" x14ac:dyDescent="0.25">
      <c r="C43">
        <v>3</v>
      </c>
      <c r="D43" s="2">
        <f>$K$20</f>
        <v>0.1896881393368528</v>
      </c>
      <c r="E43" s="11">
        <f>SUM(D43,E42)</f>
        <v>0.50489969237688936</v>
      </c>
      <c r="F43">
        <f>C43*AVERAGE($K$20,$W$20)</f>
        <v>0.47281732956005473</v>
      </c>
      <c r="G43" s="14">
        <f>ABS((F43-E43)/E43)</f>
        <v>6.3542052612078653E-2</v>
      </c>
    </row>
    <row r="44" spans="3:7" x14ac:dyDescent="0.25">
      <c r="C44">
        <v>4</v>
      </c>
      <c r="D44" s="2">
        <f>$W$20</f>
        <v>0.12552341370318371</v>
      </c>
      <c r="E44" s="11">
        <f>SUM(D44,E43)</f>
        <v>0.63042310608007313</v>
      </c>
      <c r="F44">
        <f>C44*AVERAGE($K$20,$W$20)</f>
        <v>0.63042310608007301</v>
      </c>
      <c r="G44" s="14">
        <f>ABS((F44-E44)/E44)</f>
        <v>1.7610760359474224E-16</v>
      </c>
    </row>
    <row r="45" spans="3:7" x14ac:dyDescent="0.25">
      <c r="C45">
        <v>5</v>
      </c>
      <c r="D45" s="2">
        <f>$K$20</f>
        <v>0.1896881393368528</v>
      </c>
      <c r="E45" s="11">
        <f>SUM(D45,E44)</f>
        <v>0.82011124541692593</v>
      </c>
      <c r="F45">
        <f>C45*AVERAGE($K$20,$W$20)</f>
        <v>0.7880288826000913</v>
      </c>
      <c r="G45" s="14">
        <f>ABS((F45-E45)/E45)</f>
        <v>3.911952554744532E-2</v>
      </c>
    </row>
    <row r="46" spans="3:7" x14ac:dyDescent="0.25">
      <c r="C46">
        <v>6</v>
      </c>
      <c r="D46" s="2">
        <f>$W$20</f>
        <v>0.12552341370318371</v>
      </c>
      <c r="E46" s="11">
        <f>SUM(D46,E45)</f>
        <v>0.94563465912010969</v>
      </c>
      <c r="F46">
        <f>C46*AVERAGE($K$20,$W$20)</f>
        <v>0.94563465912010947</v>
      </c>
      <c r="G46" s="14">
        <f>ABS((F46-E46)/E46)</f>
        <v>2.3481013812632301E-16</v>
      </c>
    </row>
    <row r="47" spans="3:7" x14ac:dyDescent="0.25">
      <c r="C47">
        <v>7</v>
      </c>
      <c r="D47" s="2">
        <f>$K$20</f>
        <v>0.1896881393368528</v>
      </c>
      <c r="E47" s="11">
        <f>SUM(D47,E46)</f>
        <v>1.1353227984569625</v>
      </c>
      <c r="F47">
        <f>C47*AVERAGE($K$20,$W$20)</f>
        <v>1.1032404356401277</v>
      </c>
      <c r="G47" s="16">
        <f>ABS((F47-E47)/E47)</f>
        <v>2.8258362168396913E-2</v>
      </c>
    </row>
    <row r="48" spans="3:7" x14ac:dyDescent="0.25">
      <c r="C48">
        <v>8</v>
      </c>
      <c r="D48" s="2">
        <f>$W$20</f>
        <v>0.12552341370318371</v>
      </c>
      <c r="E48" s="11">
        <f>SUM(D48,E47)</f>
        <v>1.2608462121601463</v>
      </c>
      <c r="F48">
        <f>C48*AVERAGE($K$20,$W$20)</f>
        <v>1.260846212160146</v>
      </c>
      <c r="G48" s="14">
        <f>ABS((F48-E48)/E48)</f>
        <v>1.7610760359474224E-16</v>
      </c>
    </row>
    <row r="49" spans="3:7" x14ac:dyDescent="0.25">
      <c r="C49">
        <v>9</v>
      </c>
      <c r="D49" s="2">
        <f>$K$20</f>
        <v>0.1896881393368528</v>
      </c>
      <c r="E49" s="11">
        <f>SUM(D49,E48)</f>
        <v>1.4505343514969991</v>
      </c>
      <c r="F49">
        <f>C49*AVERAGE($K$20,$W$20)</f>
        <v>1.4184519886801643</v>
      </c>
      <c r="G49" s="14">
        <f>ABS((F49-E49)/E49)</f>
        <v>2.2117616713954201E-2</v>
      </c>
    </row>
    <row r="50" spans="3:7" x14ac:dyDescent="0.25">
      <c r="C50">
        <v>10</v>
      </c>
      <c r="D50" s="2">
        <f>$W$20</f>
        <v>0.12552341370318371</v>
      </c>
      <c r="E50" s="11">
        <f>SUM(D50,E49)</f>
        <v>1.5760577652001828</v>
      </c>
      <c r="F50">
        <f>C50*AVERAGE($K$20,$W$20)</f>
        <v>1.5760577652001826</v>
      </c>
      <c r="G50" s="14">
        <f>ABS((F50-E50)/E50)</f>
        <v>1.4088608287579378E-16</v>
      </c>
    </row>
    <row r="51" spans="3:7" x14ac:dyDescent="0.25">
      <c r="C51">
        <v>11</v>
      </c>
      <c r="D51" s="2">
        <f>$K$20</f>
        <v>0.1896881393368528</v>
      </c>
      <c r="E51" s="11">
        <f>SUM(D51,E50)</f>
        <v>1.7657459045370356</v>
      </c>
      <c r="F51">
        <f>C51*AVERAGE($K$20,$W$20)</f>
        <v>1.7336635417202009</v>
      </c>
      <c r="G51" s="14">
        <f>ABS((F51-E51)/E51)</f>
        <v>1.8169297595084316E-2</v>
      </c>
    </row>
    <row r="52" spans="3:7" x14ac:dyDescent="0.25">
      <c r="C52">
        <v>12</v>
      </c>
      <c r="D52" s="2">
        <f>$W$20</f>
        <v>0.12552341370318371</v>
      </c>
      <c r="E52" s="11">
        <f>SUM(D52,E51)</f>
        <v>1.8912693182402194</v>
      </c>
      <c r="F52">
        <f>C52*AVERAGE($K$20,$W$20)</f>
        <v>1.8912693182402189</v>
      </c>
      <c r="G52" s="14">
        <f>ABS((F52-E52)/E52)</f>
        <v>2.3481013812632301E-16</v>
      </c>
    </row>
    <row r="53" spans="3:7" x14ac:dyDescent="0.25">
      <c r="C53">
        <v>13</v>
      </c>
      <c r="D53" s="2">
        <f>$K$20</f>
        <v>0.1896881393368528</v>
      </c>
      <c r="E53" s="11">
        <f>SUM(D53,E52)</f>
        <v>2.080957457577072</v>
      </c>
      <c r="F53">
        <f>C53*AVERAGE($K$20,$W$20)</f>
        <v>2.0488750947602372</v>
      </c>
      <c r="G53" s="14">
        <f>ABS((F53-E53)/E53)</f>
        <v>1.5417116145271564E-2</v>
      </c>
    </row>
    <row r="54" spans="3:7" x14ac:dyDescent="0.25">
      <c r="C54">
        <v>14</v>
      </c>
      <c r="D54" s="2">
        <f>$W$20</f>
        <v>0.12552341370318371</v>
      </c>
      <c r="E54" s="11">
        <f>SUM(D54,E53)</f>
        <v>2.2064808712802555</v>
      </c>
      <c r="F54">
        <f>C54*AVERAGE($K$20,$W$20)</f>
        <v>2.2064808712802555</v>
      </c>
      <c r="G54" s="14">
        <f>ABS((F54-E54)/E54)</f>
        <v>0</v>
      </c>
    </row>
    <row r="55" spans="3:7" x14ac:dyDescent="0.25">
      <c r="C55">
        <v>15</v>
      </c>
      <c r="D55" s="2">
        <f>$K$20</f>
        <v>0.1896881393368528</v>
      </c>
      <c r="E55" s="11">
        <f>SUM(D55,E54)</f>
        <v>2.3961690106171085</v>
      </c>
      <c r="F55">
        <f>C55*AVERAGE($K$20,$W$20)</f>
        <v>2.3640866478002738</v>
      </c>
      <c r="G55" s="14">
        <f>ABS((F55-E55)/E55)</f>
        <v>1.3389023342962048E-2</v>
      </c>
    </row>
    <row r="56" spans="3:7" x14ac:dyDescent="0.25">
      <c r="C56">
        <v>16</v>
      </c>
      <c r="D56" s="2">
        <f>$W$20</f>
        <v>0.12552341370318371</v>
      </c>
      <c r="E56" s="11">
        <f>SUM(D56,E55)</f>
        <v>2.5216924243202921</v>
      </c>
      <c r="F56">
        <f>C56*AVERAGE($K$20,$W$20)</f>
        <v>2.5216924243202921</v>
      </c>
      <c r="G56" s="14">
        <f>ABS((F56-E56)/E56)</f>
        <v>0</v>
      </c>
    </row>
    <row r="57" spans="3:7" x14ac:dyDescent="0.25">
      <c r="C57">
        <v>17</v>
      </c>
      <c r="D57" s="2">
        <f>$K$20</f>
        <v>0.1896881393368528</v>
      </c>
      <c r="E57" s="11">
        <f>SUM(D57,E56)</f>
        <v>2.7113805636571451</v>
      </c>
      <c r="F57">
        <f>C57*AVERAGE($K$20,$W$20)</f>
        <v>2.6792982008403103</v>
      </c>
      <c r="G57" s="14">
        <f>ABS((F57-E57)/E57)</f>
        <v>1.1832482406513099E-2</v>
      </c>
    </row>
    <row r="58" spans="3:7" x14ac:dyDescent="0.25">
      <c r="C58">
        <v>18</v>
      </c>
      <c r="D58" s="2">
        <f>$W$20</f>
        <v>0.12552341370318371</v>
      </c>
      <c r="E58" s="11">
        <f>SUM(D58,E57)</f>
        <v>2.8369039773603286</v>
      </c>
      <c r="F58">
        <f>C58*AVERAGE($K$20,$W$20)</f>
        <v>2.8369039773603286</v>
      </c>
      <c r="G58" s="14">
        <f>ABS((F58-E58)/E58)</f>
        <v>0</v>
      </c>
    </row>
    <row r="59" spans="3:7" x14ac:dyDescent="0.25">
      <c r="C59">
        <v>19</v>
      </c>
      <c r="D59" s="2">
        <f>$K$20</f>
        <v>0.1896881393368528</v>
      </c>
      <c r="E59" s="11">
        <f>SUM(D59,E58)</f>
        <v>3.0265921166971816</v>
      </c>
      <c r="F59">
        <f>C59*AVERAGE($K$20,$W$20)</f>
        <v>2.9945097538803469</v>
      </c>
      <c r="G59" s="14">
        <f>ABS((F59-E59)/E59)</f>
        <v>1.060016070214481E-2</v>
      </c>
    </row>
    <row r="60" spans="3:7" x14ac:dyDescent="0.25">
      <c r="C60">
        <v>20</v>
      </c>
      <c r="D60" s="2">
        <f>$W$20</f>
        <v>0.12552341370318371</v>
      </c>
      <c r="E60" s="11">
        <f>SUM(D60,E59)</f>
        <v>3.1521155304003652</v>
      </c>
      <c r="F60">
        <f>C60*AVERAGE($K$20,$W$20)</f>
        <v>3.1521155304003652</v>
      </c>
      <c r="G60" s="14">
        <f>ABS((F60-E60)/E60)</f>
        <v>0</v>
      </c>
    </row>
    <row r="61" spans="3:7" x14ac:dyDescent="0.25">
      <c r="C61">
        <v>21</v>
      </c>
      <c r="D61" s="2">
        <f>$K$20</f>
        <v>0.1896881393368528</v>
      </c>
      <c r="E61" s="11">
        <f>SUM(D61,E60)</f>
        <v>3.3418036697372182</v>
      </c>
      <c r="F61">
        <f>C61*AVERAGE($K$20,$W$20)</f>
        <v>3.3097213069203835</v>
      </c>
      <c r="G61" s="14">
        <f>ABS((F61-E61)/E61)</f>
        <v>9.6003134796238728E-3</v>
      </c>
    </row>
    <row r="62" spans="3:7" x14ac:dyDescent="0.25">
      <c r="C62">
        <v>22</v>
      </c>
      <c r="D62" s="2">
        <f>$W$20</f>
        <v>0.12552341370318371</v>
      </c>
      <c r="E62" s="11">
        <f>SUM(D62,E61)</f>
        <v>3.4673270834404017</v>
      </c>
      <c r="F62">
        <f>C62*AVERAGE($K$20,$W$20)</f>
        <v>3.4673270834404017</v>
      </c>
      <c r="G62" s="14">
        <f>ABS((F62-E62)/E62)</f>
        <v>0</v>
      </c>
    </row>
    <row r="63" spans="3:7" x14ac:dyDescent="0.25">
      <c r="C63">
        <v>23</v>
      </c>
      <c r="D63" s="2">
        <f>$K$20</f>
        <v>0.1896881393368528</v>
      </c>
      <c r="E63" s="11">
        <f>SUM(D63,E62)</f>
        <v>3.6570152227772548</v>
      </c>
      <c r="F63">
        <f>C63*AVERAGE($K$20,$W$20)</f>
        <v>3.62493285996042</v>
      </c>
      <c r="G63" s="14">
        <f>ABS((F63-E63)/E63)</f>
        <v>8.7728272545910726E-3</v>
      </c>
    </row>
    <row r="64" spans="3:7" x14ac:dyDescent="0.25">
      <c r="C64">
        <v>24</v>
      </c>
      <c r="D64" s="2">
        <f>$W$20</f>
        <v>0.12552341370318371</v>
      </c>
      <c r="E64" s="11">
        <f>SUM(D64,E63)</f>
        <v>3.7825386364804383</v>
      </c>
      <c r="F64">
        <f>C64*AVERAGE($K$20,$W$20)</f>
        <v>3.7825386364804379</v>
      </c>
      <c r="G64" s="14">
        <f>ABS((F64-E64)/E64)</f>
        <v>1.174050690631615E-16</v>
      </c>
    </row>
    <row r="65" spans="3:7" x14ac:dyDescent="0.25">
      <c r="C65">
        <v>25</v>
      </c>
      <c r="D65" s="2">
        <f>$K$20</f>
        <v>0.1896881393368528</v>
      </c>
      <c r="E65" s="11">
        <f>SUM(D65,E64)</f>
        <v>3.9722267758172913</v>
      </c>
      <c r="F65">
        <f>C65*AVERAGE($K$20,$W$20)</f>
        <v>3.9401444130004561</v>
      </c>
      <c r="G65" s="14">
        <f>ABS((F65-E65)/E65)</f>
        <v>8.076669492323784E-3</v>
      </c>
    </row>
    <row r="66" spans="3:7" x14ac:dyDescent="0.25">
      <c r="C66">
        <v>26</v>
      </c>
      <c r="D66" s="2">
        <f>$W$20</f>
        <v>0.12552341370318371</v>
      </c>
      <c r="E66" s="11">
        <f>SUM(D66,E65)</f>
        <v>4.0977501895204753</v>
      </c>
      <c r="F66">
        <f>C66*AVERAGE($K$20,$W$20)</f>
        <v>4.0977501895204744</v>
      </c>
      <c r="G66" s="14">
        <f>ABS((F66-E66)/E66)</f>
        <v>2.1674781980891353E-16</v>
      </c>
    </row>
    <row r="67" spans="3:7" x14ac:dyDescent="0.25">
      <c r="C67">
        <v>27</v>
      </c>
      <c r="D67" s="2">
        <f>$K$20</f>
        <v>0.1896881393368528</v>
      </c>
      <c r="E67" s="11">
        <f>SUM(D67,E66)</f>
        <v>4.2874383288573279</v>
      </c>
      <c r="F67">
        <f>C67*AVERAGE($K$20,$W$20)</f>
        <v>4.2553559660404927</v>
      </c>
      <c r="G67" s="14">
        <f>ABS((F67-E67)/E67)</f>
        <v>7.482874470963098E-3</v>
      </c>
    </row>
    <row r="68" spans="3:7" x14ac:dyDescent="0.25">
      <c r="C68">
        <v>28</v>
      </c>
      <c r="D68" s="2">
        <f>$W$20</f>
        <v>0.12552341370318371</v>
      </c>
      <c r="E68" s="11">
        <f>SUM(D68,E67)</f>
        <v>4.4129617425605119</v>
      </c>
      <c r="F68">
        <f>C68*AVERAGE($K$20,$W$20)</f>
        <v>4.412961742560511</v>
      </c>
      <c r="G68" s="14">
        <f>ABS((F68-E68)/E68)</f>
        <v>2.0126583267970542E-16</v>
      </c>
    </row>
    <row r="69" spans="3:7" x14ac:dyDescent="0.25">
      <c r="C69">
        <v>29</v>
      </c>
      <c r="D69" s="2">
        <f>$K$20</f>
        <v>0.1896881393368528</v>
      </c>
      <c r="E69" s="11">
        <f>SUM(D69,E68)</f>
        <v>4.6026498818973645</v>
      </c>
      <c r="F69">
        <f>C69*AVERAGE($K$20,$W$20)</f>
        <v>4.5705675190805293</v>
      </c>
      <c r="G69" s="14">
        <f>ABS((F69-E69)/E69)</f>
        <v>6.9704113152334272E-3</v>
      </c>
    </row>
    <row r="70" spans="3:7" x14ac:dyDescent="0.25">
      <c r="C70">
        <v>30</v>
      </c>
      <c r="D70" s="2">
        <f>$W$20</f>
        <v>0.12552341370318371</v>
      </c>
      <c r="E70" s="11">
        <f>SUM(D70,E69)</f>
        <v>4.7281732956005484</v>
      </c>
      <c r="F70">
        <f>C70*AVERAGE($K$20,$W$20)</f>
        <v>4.7281732956005476</v>
      </c>
      <c r="G70" s="14">
        <f>ABS((F70-E70)/E70)</f>
        <v>1.878481105010584E-16</v>
      </c>
    </row>
    <row r="71" spans="3:7" x14ac:dyDescent="0.25">
      <c r="C71">
        <v>31</v>
      </c>
      <c r="D71" s="2">
        <f>$K$20</f>
        <v>0.1896881393368528</v>
      </c>
      <c r="E71" s="11">
        <f>SUM(D71,E70)</f>
        <v>4.917861434937401</v>
      </c>
      <c r="F71">
        <f>C71*AVERAGE($K$20,$W$20)</f>
        <v>4.8857790721205658</v>
      </c>
      <c r="G71" s="14">
        <f>ABS((F71-E71)/E71)</f>
        <v>6.5236410666059275E-3</v>
      </c>
    </row>
    <row r="72" spans="3:7" x14ac:dyDescent="0.25">
      <c r="C72">
        <v>32</v>
      </c>
      <c r="D72" s="2">
        <f>$W$20</f>
        <v>0.12552341370318371</v>
      </c>
      <c r="E72" s="11">
        <f>SUM(D72,E71)</f>
        <v>5.043384848640585</v>
      </c>
      <c r="F72">
        <f>C72*AVERAGE($K$20,$W$20)</f>
        <v>5.0433848486405841</v>
      </c>
      <c r="G72" s="14">
        <f>ABS((F72-E72)/E72)</f>
        <v>1.7610760359474224E-16</v>
      </c>
    </row>
    <row r="73" spans="3:7" x14ac:dyDescent="0.25">
      <c r="C73">
        <v>33</v>
      </c>
      <c r="D73" s="2">
        <f>$K$20</f>
        <v>0.1896881393368528</v>
      </c>
      <c r="E73" s="11">
        <f>SUM(D73,E72)</f>
        <v>5.2330729879774376</v>
      </c>
      <c r="F73">
        <f>C73*AVERAGE($K$20,$W$20)</f>
        <v>5.2009906251606024</v>
      </c>
      <c r="G73" s="14">
        <f>ABS((F73-E73)/E73)</f>
        <v>6.1306927861586912E-3</v>
      </c>
    </row>
    <row r="74" spans="3:7" x14ac:dyDescent="0.25">
      <c r="C74">
        <v>34</v>
      </c>
      <c r="D74" s="2">
        <f>$W$20</f>
        <v>0.12552341370318371</v>
      </c>
      <c r="E74" s="11">
        <f>SUM(D74,E73)</f>
        <v>5.3585964016806216</v>
      </c>
      <c r="F74">
        <f>C74*AVERAGE($K$20,$W$20)</f>
        <v>5.3585964016806207</v>
      </c>
      <c r="G74" s="14">
        <f>ABS((F74-E74)/E74)</f>
        <v>1.6574833279505152E-16</v>
      </c>
    </row>
    <row r="75" spans="3:7" x14ac:dyDescent="0.25">
      <c r="C75">
        <v>35</v>
      </c>
      <c r="D75" s="2">
        <f>$K$20</f>
        <v>0.1896881393368528</v>
      </c>
      <c r="E75" s="11">
        <f>SUM(D75,E74)</f>
        <v>5.5482845410174741</v>
      </c>
      <c r="F75">
        <f>C75*AVERAGE($K$20,$W$20)</f>
        <v>5.516202178200639</v>
      </c>
      <c r="G75" s="14">
        <f>ABS((F75-E75)/E75)</f>
        <v>5.7823932027378953E-3</v>
      </c>
    </row>
    <row r="76" spans="3:7" x14ac:dyDescent="0.25">
      <c r="C76">
        <v>36</v>
      </c>
      <c r="D76" s="2">
        <f>$W$20</f>
        <v>0.12552341370318371</v>
      </c>
      <c r="E76" s="11">
        <f>SUM(D76,E75)</f>
        <v>5.6738079547206581</v>
      </c>
      <c r="F76">
        <f>C76*AVERAGE($K$20,$W$20)</f>
        <v>5.6738079547206572</v>
      </c>
      <c r="G76" s="14">
        <f>ABS((F76-E76)/E76)</f>
        <v>1.5654009208421531E-16</v>
      </c>
    </row>
    <row r="77" spans="3:7" x14ac:dyDescent="0.25">
      <c r="C77">
        <v>37</v>
      </c>
      <c r="D77" s="2">
        <f>$K$20</f>
        <v>0.1896881393368528</v>
      </c>
      <c r="E77" s="11">
        <f>SUM(D77,E76)</f>
        <v>5.8634960940575107</v>
      </c>
      <c r="F77">
        <f>C77*AVERAGE($K$20,$W$20)</f>
        <v>5.8314137312406755</v>
      </c>
      <c r="G77" s="14">
        <f>ABS((F77-E77)/E77)</f>
        <v>5.4715416028587047E-3</v>
      </c>
    </row>
    <row r="78" spans="3:7" x14ac:dyDescent="0.25">
      <c r="C78">
        <v>38</v>
      </c>
      <c r="D78" s="2">
        <f>$W$20</f>
        <v>0.12552341370318371</v>
      </c>
      <c r="E78" s="11">
        <f>SUM(D78,E77)</f>
        <v>5.9890195077606947</v>
      </c>
      <c r="F78">
        <f>C78*AVERAGE($K$20,$W$20)</f>
        <v>5.9890195077606938</v>
      </c>
      <c r="G78" s="14">
        <f>ABS((F78-E78)/E78)</f>
        <v>1.4830113986925662E-16</v>
      </c>
    </row>
    <row r="79" spans="3:7" x14ac:dyDescent="0.25">
      <c r="C79">
        <v>39</v>
      </c>
      <c r="D79" s="2">
        <f>$K$20</f>
        <v>0.1896881393368528</v>
      </c>
      <c r="E79" s="11">
        <f>SUM(D79,E78)</f>
        <v>6.1787076470975473</v>
      </c>
      <c r="F79">
        <f>C79*AVERAGE($K$20,$W$20)</f>
        <v>6.1466252842807121</v>
      </c>
      <c r="G79" s="14">
        <f>ABS((F79-E79)/E79)</f>
        <v>5.1924066729238921E-3</v>
      </c>
    </row>
    <row r="80" spans="3:7" x14ac:dyDescent="0.25">
      <c r="C80">
        <v>40</v>
      </c>
      <c r="D80" s="2">
        <f>$W$20</f>
        <v>0.12552341370318371</v>
      </c>
      <c r="E80" s="11">
        <f>SUM(D80,E79)</f>
        <v>6.3042310608007313</v>
      </c>
      <c r="F80">
        <f>C80*AVERAGE($K$20,$W$20)</f>
        <v>6.3042310608007304</v>
      </c>
      <c r="G80" s="14">
        <f>ABS((F80-E80)/E80)</f>
        <v>1.4088608287579378E-16</v>
      </c>
    </row>
    <row r="81" spans="3:7" x14ac:dyDescent="0.25">
      <c r="C81">
        <v>41</v>
      </c>
      <c r="D81" s="2">
        <f>$K$20</f>
        <v>0.1896881393368528</v>
      </c>
      <c r="E81" s="11">
        <f>SUM(D81,E80)</f>
        <v>6.4939192001375838</v>
      </c>
      <c r="F81">
        <f>C81*AVERAGE($K$20,$W$20)</f>
        <v>6.4618368373207486</v>
      </c>
      <c r="G81" s="14">
        <f>ABS((F81-E81)/E81)</f>
        <v>4.9403698795875799E-3</v>
      </c>
    </row>
    <row r="82" spans="3:7" x14ac:dyDescent="0.25">
      <c r="C82">
        <v>42</v>
      </c>
      <c r="D82" s="2">
        <f>$W$20</f>
        <v>0.12552341370318371</v>
      </c>
      <c r="E82" s="11">
        <f>SUM(D82,E81)</f>
        <v>6.6194426138407678</v>
      </c>
      <c r="F82">
        <f>C82*AVERAGE($K$20,$W$20)</f>
        <v>6.6194426138407669</v>
      </c>
      <c r="G82" s="14">
        <f>ABS((F82-E82)/E82)</f>
        <v>1.3417722178647028E-16</v>
      </c>
    </row>
    <row r="83" spans="3:7" x14ac:dyDescent="0.25">
      <c r="C83">
        <v>43</v>
      </c>
      <c r="D83" s="2">
        <f>$K$20</f>
        <v>0.1896881393368528</v>
      </c>
      <c r="E83" s="11">
        <f>SUM(D83,E82)</f>
        <v>6.8091307531776204</v>
      </c>
      <c r="F83">
        <f>C83*AVERAGE($K$20,$W$20)</f>
        <v>6.7770483903607852</v>
      </c>
      <c r="G83" s="14">
        <f>ABS((F83-E83)/E83)</f>
        <v>4.7116679029644559E-3</v>
      </c>
    </row>
    <row r="84" spans="3:7" x14ac:dyDescent="0.25">
      <c r="C84">
        <v>44</v>
      </c>
      <c r="D84" s="2">
        <f>$W$20</f>
        <v>0.12552341370318371</v>
      </c>
      <c r="E84" s="11">
        <f>SUM(D84,E83)</f>
        <v>6.9346541668808044</v>
      </c>
      <c r="F84">
        <f>C84*AVERAGE($K$20,$W$20)</f>
        <v>6.9346541668808035</v>
      </c>
      <c r="G84" s="14">
        <f>ABS((F84-E84)/E84)</f>
        <v>1.2807825715981253E-16</v>
      </c>
    </row>
    <row r="85" spans="3:7" x14ac:dyDescent="0.25">
      <c r="C85">
        <v>45</v>
      </c>
      <c r="D85" s="2">
        <f>$K$20</f>
        <v>0.1896881393368528</v>
      </c>
      <c r="E85" s="11">
        <f>SUM(D85,E84)</f>
        <v>7.124342306217657</v>
      </c>
      <c r="F85">
        <f>C85*AVERAGE($K$20,$W$20)</f>
        <v>7.0922599434008218</v>
      </c>
      <c r="G85" s="14">
        <f>ABS((F85-E85)/E85)</f>
        <v>4.5032034450163648E-3</v>
      </c>
    </row>
    <row r="86" spans="3:7" x14ac:dyDescent="0.25">
      <c r="C86">
        <v>46</v>
      </c>
      <c r="D86" s="2">
        <f>$W$20</f>
        <v>0.12552341370318371</v>
      </c>
      <c r="E86" s="11">
        <f>SUM(D86,E85)</f>
        <v>7.2498657199208409</v>
      </c>
      <c r="F86">
        <f>C86*AVERAGE($K$20,$W$20)</f>
        <v>7.2498657199208401</v>
      </c>
      <c r="G86" s="14">
        <f>ABS((F86-E86)/E86)</f>
        <v>1.2250963728329896E-16</v>
      </c>
    </row>
    <row r="87" spans="3:7" x14ac:dyDescent="0.25">
      <c r="C87">
        <v>47</v>
      </c>
      <c r="D87" s="2">
        <f>$K$20</f>
        <v>0.1896881393368528</v>
      </c>
      <c r="E87" s="11">
        <f>SUM(D87,E86)</f>
        <v>7.4395538592576935</v>
      </c>
      <c r="F87">
        <f>C87*AVERAGE($K$20,$W$20)</f>
        <v>7.4074714964408583</v>
      </c>
      <c r="G87" s="14">
        <f>ABS((F87-E87)/E87)</f>
        <v>4.3124041338731987E-3</v>
      </c>
    </row>
    <row r="88" spans="3:7" x14ac:dyDescent="0.25">
      <c r="C88">
        <v>48</v>
      </c>
      <c r="D88" s="2">
        <f>$W$20</f>
        <v>0.12552341370318371</v>
      </c>
      <c r="E88" s="11">
        <f>SUM(D88,E87)</f>
        <v>7.5650772729608775</v>
      </c>
      <c r="F88">
        <f>C88*AVERAGE($K$20,$W$20)</f>
        <v>7.5650772729608757</v>
      </c>
      <c r="G88" s="14">
        <f>ABS((F88-E88)/E88)</f>
        <v>2.3481013812632301E-16</v>
      </c>
    </row>
    <row r="89" spans="3:7" x14ac:dyDescent="0.25">
      <c r="C89">
        <v>49</v>
      </c>
      <c r="D89" s="2">
        <f>$K$20</f>
        <v>0.1896881393368528</v>
      </c>
      <c r="E89" s="11">
        <f>SUM(D89,E88)</f>
        <v>7.7547654122977301</v>
      </c>
      <c r="F89">
        <f>C89*AVERAGE($K$20,$W$20)</f>
        <v>7.722683049480894</v>
      </c>
      <c r="G89" s="14">
        <f>ABS((F89-E89)/E89)</f>
        <v>4.1371158392436913E-3</v>
      </c>
    </row>
    <row r="90" spans="3:7" x14ac:dyDescent="0.25">
      <c r="C90">
        <v>50</v>
      </c>
      <c r="D90" s="2">
        <f>$W$20</f>
        <v>0.12552341370318371</v>
      </c>
      <c r="E90" s="11">
        <f>SUM(D90,E89)</f>
        <v>7.8802888260009141</v>
      </c>
      <c r="F90">
        <f>C90*AVERAGE($K$20,$W$20)</f>
        <v>7.8802888260009123</v>
      </c>
      <c r="G90" s="14">
        <f>ABS((F90-E90)/E90)</f>
        <v>2.2541773260127005E-16</v>
      </c>
    </row>
  </sheetData>
  <pageMargins left="0.7" right="0.7" top="0.78740157499999996" bottom="0.78740157499999996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4.96</v>
      </c>
      <c r="G10" s="3">
        <f>AVERAGE(F10)</f>
        <v>4.96</v>
      </c>
      <c r="H10" s="3">
        <f>G10-$F$20</f>
        <v>-4.1000000000000369E-2</v>
      </c>
      <c r="J10" s="2">
        <f>F10*$C$4/1000</f>
        <v>0.23480324739315919</v>
      </c>
      <c r="K10" s="2">
        <f>F10*$C$5/1000</f>
        <v>0.23196577197011592</v>
      </c>
      <c r="L10" s="2">
        <f>F10*$C$6/1000</f>
        <v>0.22917942161004523</v>
      </c>
      <c r="O10" s="4">
        <v>1</v>
      </c>
      <c r="P10" s="3"/>
      <c r="Q10" s="3"/>
      <c r="R10" s="3">
        <v>3.09</v>
      </c>
      <c r="S10" s="3">
        <f>AVERAGE(R10)</f>
        <v>3.09</v>
      </c>
      <c r="T10" s="3">
        <f>S10-$R$20</f>
        <v>0.18300000000000027</v>
      </c>
      <c r="V10" s="2">
        <f>R10*$C$4/1000</f>
        <v>0.14627863597678667</v>
      </c>
      <c r="W10" s="2">
        <f>R10*$C$5/1000</f>
        <v>0.14451093455396333</v>
      </c>
      <c r="X10" s="2">
        <f>R10*$C$6/1000</f>
        <v>0.14277508322077415</v>
      </c>
      <c r="Z10" s="2">
        <f>AVERAGE(W10,K10)</f>
        <v>0.18823835326203964</v>
      </c>
    </row>
    <row r="11" spans="1:26" x14ac:dyDescent="0.25">
      <c r="C11">
        <v>2</v>
      </c>
      <c r="D11" s="3"/>
      <c r="E11" s="3"/>
      <c r="F11" s="3">
        <v>5.29</v>
      </c>
      <c r="G11" s="3">
        <f>AVERAGE(F10:F11)</f>
        <v>5.125</v>
      </c>
      <c r="H11" s="3">
        <f>G11-$F$20</f>
        <v>0.12399999999999967</v>
      </c>
      <c r="I11" s="3">
        <f>STDEVA(F10:F11)</f>
        <v>0.23334523779156074</v>
      </c>
      <c r="J11" s="2">
        <f>F11*$C$4/1000</f>
        <v>0.25042523764310726</v>
      </c>
      <c r="K11" s="2">
        <f>F11*$C$5/1000</f>
        <v>0.24739897857296636</v>
      </c>
      <c r="L11" s="2">
        <f>F11*$C$6/1000</f>
        <v>0.24442724603168131</v>
      </c>
      <c r="O11" s="4">
        <v>2</v>
      </c>
      <c r="P11" s="3"/>
      <c r="Q11" s="3"/>
      <c r="R11" s="3">
        <v>1.97</v>
      </c>
      <c r="S11" s="3">
        <f>AVERAGE(R10:R11)</f>
        <v>2.5299999999999998</v>
      </c>
      <c r="T11" s="3">
        <f>S11-$R$20</f>
        <v>-0.37699999999999978</v>
      </c>
      <c r="U11" s="3">
        <f>STDEVA(R10:R11)</f>
        <v>0.79195959492893453</v>
      </c>
      <c r="V11" s="2">
        <f>R11*$C$4/1000</f>
        <v>9.3258547855750717E-2</v>
      </c>
      <c r="W11" s="2">
        <f>R11*$C$5/1000</f>
        <v>9.2131566689743621E-2</v>
      </c>
      <c r="X11" s="2">
        <f>R11*$C$6/1000</f>
        <v>9.1024891244312317E-2</v>
      </c>
      <c r="Z11" s="2">
        <f>AVERAGE(W11,K11)</f>
        <v>0.16976527263135499</v>
      </c>
    </row>
    <row r="12" spans="1:26" x14ac:dyDescent="0.25">
      <c r="C12">
        <v>3</v>
      </c>
      <c r="D12" s="3"/>
      <c r="E12" s="3"/>
      <c r="F12" s="3">
        <v>5.04</v>
      </c>
      <c r="G12" s="3">
        <f>AVERAGE(F10:F12)</f>
        <v>5.0966666666666667</v>
      </c>
      <c r="H12" s="3">
        <f>G12-$F$20</f>
        <v>9.5666666666666345E-2</v>
      </c>
      <c r="I12" s="3">
        <f>STDEVA(F10:F12)</f>
        <v>0.17214335111567144</v>
      </c>
      <c r="J12" s="2">
        <f>F12*$C$4/1000</f>
        <v>0.23859039654466174</v>
      </c>
      <c r="K12" s="2">
        <f>F12*$C$5/1000</f>
        <v>0.23570715538898876</v>
      </c>
      <c r="L12" s="2">
        <f>F12*$C$6/1000</f>
        <v>0.23287586389407824</v>
      </c>
      <c r="O12" s="4">
        <v>3</v>
      </c>
      <c r="P12" s="3"/>
      <c r="Q12" s="3"/>
      <c r="R12" s="3">
        <v>2.37</v>
      </c>
      <c r="S12" s="3">
        <f>AVERAGE(R10:R12)</f>
        <v>2.4766666666666666</v>
      </c>
      <c r="T12" s="3">
        <f>S12-$R$20</f>
        <v>-0.43033333333333301</v>
      </c>
      <c r="U12" s="3">
        <f>STDEVA(R10:R12)</f>
        <v>0.56756791076780699</v>
      </c>
      <c r="V12" s="2">
        <f>R12*$C$4/1000</f>
        <v>0.11219429361326357</v>
      </c>
      <c r="W12" s="2">
        <f>R12*$C$5/1000</f>
        <v>0.11083848378410781</v>
      </c>
      <c r="X12" s="2">
        <f>R12*$C$6/1000</f>
        <v>0.10950710266447726</v>
      </c>
      <c r="Z12" s="2">
        <f>AVERAGE(W12,K12)</f>
        <v>0.17327281958654828</v>
      </c>
    </row>
    <row r="13" spans="1:26" x14ac:dyDescent="0.25">
      <c r="C13">
        <v>4</v>
      </c>
      <c r="D13" s="3"/>
      <c r="E13" s="3"/>
      <c r="F13" s="3">
        <v>5.1100000000000003</v>
      </c>
      <c r="G13" s="3">
        <f>AVERAGE(F10:F13)</f>
        <v>5.0999999999999996</v>
      </c>
      <c r="H13" s="3">
        <f>G13-$F$20</f>
        <v>9.8999999999999311E-2</v>
      </c>
      <c r="I13" s="3">
        <f>STDEVA(F10:F13)</f>
        <v>0.14071247279470292</v>
      </c>
      <c r="J13" s="2">
        <f>F13*$C$4/1000</f>
        <v>0.24190415205222648</v>
      </c>
      <c r="K13" s="2">
        <f>F13*$C$5/1000</f>
        <v>0.23898086588050252</v>
      </c>
      <c r="L13" s="2">
        <f>F13*$C$6/1000</f>
        <v>0.23611025089260709</v>
      </c>
      <c r="O13" s="4">
        <v>4</v>
      </c>
      <c r="P13" s="3"/>
      <c r="Q13" s="3"/>
      <c r="R13" s="3">
        <v>2.71</v>
      </c>
      <c r="S13" s="3">
        <f>AVERAGE(R10:R13)</f>
        <v>2.5350000000000001</v>
      </c>
      <c r="T13" s="3">
        <f>S13-$R$20</f>
        <v>-0.37199999999999944</v>
      </c>
      <c r="U13" s="3">
        <f>STDEVA(R10:R13)</f>
        <v>0.47787725062683845</v>
      </c>
      <c r="V13" s="2">
        <f>R13*$C$4/1000</f>
        <v>0.12828967750714945</v>
      </c>
      <c r="W13" s="2">
        <f>R13*$C$5/1000</f>
        <v>0.12673936331431737</v>
      </c>
      <c r="X13" s="2">
        <f>R13*$C$6/1000</f>
        <v>0.12521698237161746</v>
      </c>
      <c r="Z13" s="2">
        <f>AVERAGE(W13,K13)</f>
        <v>0.18286011459740995</v>
      </c>
    </row>
    <row r="14" spans="1:26" x14ac:dyDescent="0.25">
      <c r="C14">
        <v>5</v>
      </c>
      <c r="D14" s="3"/>
      <c r="E14" s="3"/>
      <c r="F14" s="3">
        <v>4.7300000000000004</v>
      </c>
      <c r="G14" s="3">
        <f>AVERAGE(F10:F14)</f>
        <v>5.0259999999999998</v>
      </c>
      <c r="H14" s="3">
        <f>G14-$F$20</f>
        <v>2.4999999999999467E-2</v>
      </c>
      <c r="I14" s="3">
        <f>STDEVA(F10:F14)</f>
        <v>0.20549939172659357</v>
      </c>
      <c r="J14" s="2">
        <f>F14*$C$4/1000</f>
        <v>0.22391519358258932</v>
      </c>
      <c r="K14" s="2">
        <f>F14*$C$5/1000</f>
        <v>0.22120929464085651</v>
      </c>
      <c r="L14" s="2">
        <f>F14*$C$6/1000</f>
        <v>0.21855215004345041</v>
      </c>
      <c r="O14" s="4">
        <v>5</v>
      </c>
      <c r="P14" s="3"/>
      <c r="Q14" s="3"/>
      <c r="R14" s="3">
        <v>3.18</v>
      </c>
      <c r="S14" s="3">
        <f>AVERAGE(R10:R14)</f>
        <v>2.6640000000000001</v>
      </c>
      <c r="T14" s="3">
        <f>S14-$R$20</f>
        <v>-0.24299999999999944</v>
      </c>
      <c r="U14" s="3">
        <f>STDEVA(R10:R14)</f>
        <v>0.50446010744160841</v>
      </c>
      <c r="V14" s="2">
        <f>R14*$C$4/1000</f>
        <v>0.15053917877222706</v>
      </c>
      <c r="W14" s="2">
        <f>R14*$C$5/1000</f>
        <v>0.14871999090019528</v>
      </c>
      <c r="X14" s="2">
        <f>R14*$C$6/1000</f>
        <v>0.14693358079031124</v>
      </c>
      <c r="Z14" s="2">
        <f>AVERAGE(W14,K14)</f>
        <v>0.18496464277052588</v>
      </c>
    </row>
    <row r="15" spans="1:26" x14ac:dyDescent="0.25">
      <c r="C15">
        <v>6</v>
      </c>
      <c r="D15" s="3"/>
      <c r="E15" s="3"/>
      <c r="F15" s="3">
        <v>5.01</v>
      </c>
      <c r="G15" s="3">
        <f>AVERAGE(F10:F15)</f>
        <v>5.0233333333333334</v>
      </c>
      <c r="H15" s="3">
        <f>G15-$F$20</f>
        <v>2.2333333333333094E-2</v>
      </c>
      <c r="I15" s="3">
        <f>STDEVA(F10:F15)</f>
        <v>0.18392027258208005</v>
      </c>
      <c r="J15" s="2">
        <f>F15*$C$4/1000</f>
        <v>0.23717021561284826</v>
      </c>
      <c r="K15" s="2">
        <f>F15*$C$5/1000</f>
        <v>0.23430413660691141</v>
      </c>
      <c r="L15" s="2">
        <f>F15*$C$6/1000</f>
        <v>0.23148969803756583</v>
      </c>
      <c r="O15" s="4">
        <v>6</v>
      </c>
      <c r="P15" s="3"/>
      <c r="Q15" s="3"/>
      <c r="R15" s="3">
        <v>4.1500000000000004</v>
      </c>
      <c r="S15" s="3">
        <f>AVERAGE(R10:R15)</f>
        <v>2.9116666666666666</v>
      </c>
      <c r="T15" s="3">
        <f>S15-$R$20</f>
        <v>4.6666666666670409E-3</v>
      </c>
      <c r="U15" s="3">
        <f>STDEVA(R10:R15)</f>
        <v>0.75605334908766153</v>
      </c>
      <c r="V15" s="2">
        <f>R15*$C$4/1000</f>
        <v>0.19645836223419572</v>
      </c>
      <c r="W15" s="2">
        <f>R15*$C$5/1000</f>
        <v>0.19408426485402844</v>
      </c>
      <c r="X15" s="2">
        <f>R15*$C$6/1000</f>
        <v>0.19175294348421124</v>
      </c>
      <c r="Z15" s="2">
        <f>AVERAGE(W15,K15)</f>
        <v>0.21419420073046991</v>
      </c>
    </row>
    <row r="16" spans="1:26" x14ac:dyDescent="0.25">
      <c r="C16">
        <v>7</v>
      </c>
      <c r="D16" s="3"/>
      <c r="E16" s="3"/>
      <c r="F16" s="3">
        <v>4.99</v>
      </c>
      <c r="G16" s="3">
        <f>AVERAGE(F10:F16)</f>
        <v>5.0185714285714287</v>
      </c>
      <c r="H16" s="3">
        <f>G16-$F$20</f>
        <v>1.7571428571428349E-2</v>
      </c>
      <c r="I16" s="3">
        <f>STDEVA(F10:F16)</f>
        <v>0.16836751185314527</v>
      </c>
      <c r="J16" s="2">
        <f>F16*$C$4/1000</f>
        <v>0.23622342832497265</v>
      </c>
      <c r="K16" s="2">
        <f>F16*$C$5/1000</f>
        <v>0.23336879075219324</v>
      </c>
      <c r="L16" s="2">
        <f>F16*$C$6/1000</f>
        <v>0.23056558746655761</v>
      </c>
      <c r="O16" s="4">
        <v>7</v>
      </c>
      <c r="P16" s="3"/>
      <c r="Q16" s="3"/>
      <c r="R16" s="3">
        <v>2.88</v>
      </c>
      <c r="S16" s="3">
        <f>AVERAGE(R10:R16)</f>
        <v>2.907142857142857</v>
      </c>
      <c r="T16" s="3">
        <f>S16-$R$20</f>
        <v>1.4285714285744433E-4</v>
      </c>
      <c r="U16" s="3">
        <f>STDEVA(R10:R16)</f>
        <v>0.69028289576845125</v>
      </c>
      <c r="V16" s="2">
        <f>R16*$C$4/1000</f>
        <v>0.13633736945409242</v>
      </c>
      <c r="W16" s="2">
        <f>R16*$C$5/1000</f>
        <v>0.13468980307942216</v>
      </c>
      <c r="X16" s="2">
        <f>R16*$C$6/1000</f>
        <v>0.13307192222518757</v>
      </c>
      <c r="Z16" s="2">
        <f>AVERAGE(W16,K16)</f>
        <v>0.18402929691580772</v>
      </c>
    </row>
    <row r="17" spans="3:26" x14ac:dyDescent="0.25">
      <c r="C17">
        <v>8</v>
      </c>
      <c r="D17" s="3"/>
      <c r="E17" s="3"/>
      <c r="F17" s="3">
        <v>5.0999999999999996</v>
      </c>
      <c r="G17" s="3">
        <f>AVERAGE(F10:F17)</f>
        <v>5.0287500000000005</v>
      </c>
      <c r="H17" s="3">
        <f>G17-$F$20</f>
        <v>2.7750000000000163E-2</v>
      </c>
      <c r="I17" s="3">
        <f>STDEVA(F10:F17)</f>
        <v>0.15851430760119314</v>
      </c>
      <c r="J17" s="2">
        <f>F17*$C$4/1000</f>
        <v>0.24143075840828865</v>
      </c>
      <c r="K17" s="2">
        <f>F17*$C$5/1000</f>
        <v>0.23851319295314338</v>
      </c>
      <c r="L17" s="2">
        <f>F17*$C$6/1000</f>
        <v>0.23564819560710293</v>
      </c>
      <c r="O17" s="4">
        <v>8</v>
      </c>
      <c r="P17" s="3"/>
      <c r="Q17" s="3"/>
      <c r="R17" s="3">
        <v>2.75</v>
      </c>
      <c r="S17" s="3">
        <f>AVERAGE(R10:R17)</f>
        <v>2.8874999999999997</v>
      </c>
      <c r="T17" s="3">
        <f>S17-$R$20</f>
        <v>-1.9499999999999851E-2</v>
      </c>
      <c r="U17" s="3">
        <f>STDEVA(R10:R17)</f>
        <v>0.64148822503390102</v>
      </c>
      <c r="V17" s="2">
        <f>R17*$C$4/1000</f>
        <v>0.13018325208290077</v>
      </c>
      <c r="W17" s="2">
        <f>R17*$C$5/1000</f>
        <v>0.12861005502375378</v>
      </c>
      <c r="X17" s="2">
        <f>R17*$C$6/1000</f>
        <v>0.12706520351363396</v>
      </c>
      <c r="Z17" s="2">
        <f>AVERAGE(W17,K17)</f>
        <v>0.18356162398844858</v>
      </c>
    </row>
    <row r="18" spans="3:26" x14ac:dyDescent="0.25">
      <c r="C18">
        <v>9</v>
      </c>
      <c r="D18" s="3"/>
      <c r="E18" s="3"/>
      <c r="F18" s="3">
        <v>5.32</v>
      </c>
      <c r="G18" s="3">
        <f>AVERAGE(F10:F18)</f>
        <v>5.0611111111111118</v>
      </c>
      <c r="H18" s="3">
        <f>G18-$F$20</f>
        <v>6.0111111111111448E-2</v>
      </c>
      <c r="I18" s="3">
        <f>STDEVA(F10:F18)</f>
        <v>0.17723180050744589</v>
      </c>
      <c r="J18" s="2">
        <f>F18*$C$4/1000</f>
        <v>0.25184541857492071</v>
      </c>
      <c r="K18" s="2">
        <f>F18*$C$5/1000</f>
        <v>0.24880199735504369</v>
      </c>
      <c r="L18" s="2">
        <f>F18*$C$6/1000</f>
        <v>0.24581341188819369</v>
      </c>
      <c r="O18" s="4">
        <v>9</v>
      </c>
      <c r="P18" s="3"/>
      <c r="Q18" s="3"/>
      <c r="R18" s="3">
        <v>2.93</v>
      </c>
      <c r="S18" s="3">
        <f>AVERAGE(R10:R18)</f>
        <v>2.8922222222222218</v>
      </c>
      <c r="T18" s="3">
        <f>S18-$R$20</f>
        <v>-1.4777777777777779E-2</v>
      </c>
      <c r="U18" s="3">
        <f>STDEVA(R10:R18)</f>
        <v>0.60022449503868802</v>
      </c>
      <c r="V18" s="2">
        <f>R18*$C$4/1000</f>
        <v>0.13870433767378154</v>
      </c>
      <c r="W18" s="2">
        <f>R18*$C$5/1000</f>
        <v>0.13702816771621767</v>
      </c>
      <c r="X18" s="2">
        <f>R18*$C$6/1000</f>
        <v>0.13538219865270817</v>
      </c>
      <c r="Z18" s="2">
        <f>AVERAGE(W18,K18)</f>
        <v>0.19291508253563067</v>
      </c>
    </row>
    <row r="19" spans="3:26" x14ac:dyDescent="0.25">
      <c r="C19" s="5">
        <v>10</v>
      </c>
      <c r="D19" s="6"/>
      <c r="E19" s="6"/>
      <c r="F19" s="6">
        <v>4.46</v>
      </c>
      <c r="G19" s="6">
        <f>AVERAGE(F10:F19)</f>
        <v>5.0010000000000003</v>
      </c>
      <c r="H19" s="6">
        <f>G19-$F$20</f>
        <v>0</v>
      </c>
      <c r="I19" s="6">
        <f>STDEVA(F10:F19)</f>
        <v>0.25308979521988723</v>
      </c>
      <c r="J19" s="7">
        <f>F19*$C$4/1000</f>
        <v>0.21113356519626814</v>
      </c>
      <c r="K19" s="7">
        <f>F19*$C$5/1000</f>
        <v>0.20858212560216069</v>
      </c>
      <c r="L19" s="7">
        <f>F19*$C$6/1000</f>
        <v>0.20607665733483907</v>
      </c>
      <c r="O19" s="8">
        <v>10</v>
      </c>
      <c r="P19" s="6"/>
      <c r="Q19" s="6"/>
      <c r="R19" s="6">
        <v>3.04</v>
      </c>
      <c r="S19" s="6">
        <f>AVERAGE(R10:R19)</f>
        <v>2.9069999999999996</v>
      </c>
      <c r="T19" s="6">
        <f>S19-$R$20</f>
        <v>0</v>
      </c>
      <c r="U19" s="6">
        <f>STDEVA(R10:R19)</f>
        <v>0.56782332933169999</v>
      </c>
      <c r="V19" s="7">
        <f>R19*$C$4/1000</f>
        <v>0.14391166775709754</v>
      </c>
      <c r="W19" s="7">
        <f>R19*$C$5/1000</f>
        <v>0.14217256991716781</v>
      </c>
      <c r="X19" s="7">
        <f>R19*$C$6/1000</f>
        <v>0.14046480679325352</v>
      </c>
      <c r="Z19" s="2">
        <f>AVERAGE(W19,K19)</f>
        <v>0.17537734775966424</v>
      </c>
    </row>
    <row r="20" spans="3:26" x14ac:dyDescent="0.25">
      <c r="F20" s="9">
        <f>AVERAGE(F10:F19)</f>
        <v>5.0010000000000003</v>
      </c>
      <c r="G20" s="9">
        <f>F20*46.7672</f>
        <v>233.88276720000002</v>
      </c>
      <c r="J20" s="2">
        <f>F20*$C$4/1000</f>
        <v>0.23674416133330425</v>
      </c>
      <c r="K20" s="2">
        <f>F20*$C$5/1000</f>
        <v>0.23388323097228825</v>
      </c>
      <c r="L20" s="2">
        <f>F20*$C$6/1000</f>
        <v>0.23107384828061217</v>
      </c>
      <c r="M20" s="2"/>
      <c r="N20" s="2"/>
      <c r="O20" s="2"/>
      <c r="P20" s="2"/>
      <c r="Q20" s="2"/>
      <c r="R20" s="15">
        <f>AVERAGE(R10:R19)</f>
        <v>2.9069999999999996</v>
      </c>
      <c r="S20" s="15">
        <f>R20*46.7672</f>
        <v>135.9522504</v>
      </c>
      <c r="T20" s="2"/>
      <c r="U20" s="2"/>
      <c r="V20" s="2">
        <f>R20*$C$4/1000</f>
        <v>0.1376155322927245</v>
      </c>
      <c r="W20" s="2">
        <f>R20*$C$5/1000</f>
        <v>0.13595251998329169</v>
      </c>
      <c r="X20" s="2">
        <f>R20*$C$6/1000</f>
        <v>0.13431947149604867</v>
      </c>
    </row>
    <row r="21" spans="3:26" x14ac:dyDescent="0.25">
      <c r="F21" s="3">
        <f>STDEVA(F10:F19)</f>
        <v>0.25308979521988723</v>
      </c>
      <c r="J21" s="2">
        <f>STDEVA(J10:J19)</f>
        <v>1.198111004026192E-2</v>
      </c>
      <c r="K21" s="2">
        <f>STDEVA(K10:K19)</f>
        <v>1.1836324541520097E-2</v>
      </c>
      <c r="L21" s="2">
        <f>STDEVA(L10:L19)</f>
        <v>1.1694147758850512E-2</v>
      </c>
      <c r="M21" s="2"/>
      <c r="N21" s="2"/>
      <c r="O21" s="2"/>
      <c r="P21" s="2"/>
      <c r="Q21" s="2"/>
      <c r="R21" s="2">
        <f>STDEVA(R10:R19)</f>
        <v>0.56782332933169999</v>
      </c>
      <c r="S21" s="2"/>
      <c r="T21" s="2"/>
      <c r="U21" s="2"/>
      <c r="V21" s="2">
        <f>STDEVA(V10:V19)</f>
        <v>2.6880395498523748E-2</v>
      </c>
      <c r="W21" s="2">
        <f>STDEVA(W10:W19)</f>
        <v>2.6555559865134762E-2</v>
      </c>
      <c r="X21" s="2">
        <f>STDEVA(X10:X19)</f>
        <v>2.6236577055025967E-2</v>
      </c>
      <c r="Z21" s="2">
        <f>STDEVA(Z10:Z19)</f>
        <v>1.2450702968098195E-2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0.23388323097228825</v>
      </c>
      <c r="E41" s="11">
        <f>$K$20</f>
        <v>0.23388323097228825</v>
      </c>
      <c r="F41">
        <f>C41*AVERAGE($K$20,$W$20)</f>
        <v>0.18491787547778998</v>
      </c>
      <c r="G41" s="14">
        <f>ABS((F41-E41)/E41)</f>
        <v>0.20935812837432516</v>
      </c>
    </row>
    <row r="42" spans="3:7" x14ac:dyDescent="0.25">
      <c r="C42">
        <v>2</v>
      </c>
      <c r="D42" s="2">
        <f>$W$20</f>
        <v>0.13595251998329169</v>
      </c>
      <c r="E42" s="11">
        <f>SUM(D42,E41)</f>
        <v>0.36983575095557997</v>
      </c>
      <c r="F42">
        <f>C42*AVERAGE($K$20,$W$20)</f>
        <v>0.36983575095557997</v>
      </c>
      <c r="G42" s="14">
        <f>ABS((F42-E42)/E42)</f>
        <v>0</v>
      </c>
    </row>
    <row r="43" spans="3:7" x14ac:dyDescent="0.25">
      <c r="C43">
        <v>3</v>
      </c>
      <c r="D43" s="2">
        <f>$K$20</f>
        <v>0.23388323097228825</v>
      </c>
      <c r="E43" s="11">
        <f>SUM(D43,E42)</f>
        <v>0.60371898192786821</v>
      </c>
      <c r="F43">
        <f>C43*AVERAGE($K$20,$W$20)</f>
        <v>0.5547536264333699</v>
      </c>
      <c r="G43" s="14">
        <f>ABS((F43-E43)/E43)</f>
        <v>8.1106204973274559E-2</v>
      </c>
    </row>
    <row r="44" spans="3:7" x14ac:dyDescent="0.25">
      <c r="C44">
        <v>4</v>
      </c>
      <c r="D44" s="2">
        <f>$W$20</f>
        <v>0.13595251998329169</v>
      </c>
      <c r="E44" s="11">
        <f>SUM(D44,E43)</f>
        <v>0.73967150191115993</v>
      </c>
      <c r="F44">
        <f>C44*AVERAGE($K$20,$W$20)</f>
        <v>0.73967150191115993</v>
      </c>
      <c r="G44" s="14">
        <f>ABS((F44-E44)/E44)</f>
        <v>0</v>
      </c>
    </row>
    <row r="45" spans="3:7" x14ac:dyDescent="0.25">
      <c r="C45">
        <v>5</v>
      </c>
      <c r="D45" s="2">
        <f>$K$20</f>
        <v>0.23388323097228825</v>
      </c>
      <c r="E45" s="11">
        <f>SUM(D45,E44)</f>
        <v>0.97355473288344818</v>
      </c>
      <c r="F45">
        <f>C45*AVERAGE($K$20,$W$20)</f>
        <v>0.92458937738894997</v>
      </c>
      <c r="G45" s="14">
        <f>ABS((F45-E45)/E45)</f>
        <v>5.0295431618388765E-2</v>
      </c>
    </row>
    <row r="46" spans="3:7" x14ac:dyDescent="0.25">
      <c r="C46">
        <v>6</v>
      </c>
      <c r="D46" s="2">
        <f>$W$20</f>
        <v>0.13595251998329169</v>
      </c>
      <c r="E46" s="11">
        <f>SUM(D46,E45)</f>
        <v>1.1095072528667398</v>
      </c>
      <c r="F46">
        <f>C46*AVERAGE($K$20,$W$20)</f>
        <v>1.1095072528667398</v>
      </c>
      <c r="G46" s="14">
        <f>ABS((F46-E46)/E46)</f>
        <v>0</v>
      </c>
    </row>
    <row r="47" spans="3:7" x14ac:dyDescent="0.25">
      <c r="C47">
        <v>7</v>
      </c>
      <c r="D47" s="2">
        <f>$K$20</f>
        <v>0.23388323097228825</v>
      </c>
      <c r="E47" s="11">
        <f>SUM(D47,E46)</f>
        <v>1.343390483839028</v>
      </c>
      <c r="F47">
        <f>C47*AVERAGE($K$20,$W$20)</f>
        <v>1.2944251283445298</v>
      </c>
      <c r="G47" s="14">
        <f>ABS((F47-E47)/E47)</f>
        <v>3.6449086161879862E-2</v>
      </c>
    </row>
    <row r="48" spans="3:7" x14ac:dyDescent="0.25">
      <c r="C48">
        <v>8</v>
      </c>
      <c r="D48" s="2">
        <f>$W$20</f>
        <v>0.13595251998329169</v>
      </c>
      <c r="E48" s="11">
        <f>SUM(D48,E47)</f>
        <v>1.4793430038223196</v>
      </c>
      <c r="F48">
        <f>C48*AVERAGE($K$20,$W$20)</f>
        <v>1.4793430038223199</v>
      </c>
      <c r="G48" s="14">
        <f>ABS((F48-E48)/E48)</f>
        <v>1.5009676887058205E-16</v>
      </c>
    </row>
    <row r="49" spans="3:7" x14ac:dyDescent="0.25">
      <c r="C49">
        <v>9</v>
      </c>
      <c r="D49" s="2">
        <f>$K$20</f>
        <v>0.23388323097228825</v>
      </c>
      <c r="E49" s="11">
        <f>SUM(D49,E48)</f>
        <v>1.7132262347946079</v>
      </c>
      <c r="F49">
        <f>C49*AVERAGE($K$20,$W$20)</f>
        <v>1.6642608793001099</v>
      </c>
      <c r="G49" s="14">
        <f>ABS((F49-E49)/E49)</f>
        <v>2.8580787814265672E-2</v>
      </c>
    </row>
    <row r="50" spans="3:7" x14ac:dyDescent="0.25">
      <c r="C50">
        <v>10</v>
      </c>
      <c r="D50" s="2">
        <f>$W$20</f>
        <v>0.13595251998329169</v>
      </c>
      <c r="E50" s="11">
        <f>SUM(D50,E49)</f>
        <v>1.8491787547778995</v>
      </c>
      <c r="F50">
        <f>C50*AVERAGE($K$20,$W$20)</f>
        <v>1.8491787547778999</v>
      </c>
      <c r="G50" s="14">
        <f>ABS((F50-E50)/E50)</f>
        <v>2.401548301929313E-16</v>
      </c>
    </row>
    <row r="51" spans="3:7" x14ac:dyDescent="0.25">
      <c r="C51">
        <v>11</v>
      </c>
      <c r="D51" s="2">
        <f>$K$20</f>
        <v>0.23388323097228825</v>
      </c>
      <c r="E51" s="11">
        <f>SUM(D51,E50)</f>
        <v>2.083061985750188</v>
      </c>
      <c r="F51">
        <f>C51*AVERAGE($K$20,$W$20)</f>
        <v>2.0340966302556898</v>
      </c>
      <c r="G51" s="14">
        <f>ABS((F51-E51)/E51)</f>
        <v>2.3506432275880628E-2</v>
      </c>
    </row>
    <row r="52" spans="3:7" x14ac:dyDescent="0.25">
      <c r="C52">
        <v>12</v>
      </c>
      <c r="D52" s="2">
        <f>$W$20</f>
        <v>0.13595251998329169</v>
      </c>
      <c r="E52" s="11">
        <f>SUM(D52,E51)</f>
        <v>2.2190145057334796</v>
      </c>
      <c r="F52">
        <f>C52*AVERAGE($K$20,$W$20)</f>
        <v>2.2190145057334796</v>
      </c>
      <c r="G52" s="14">
        <f>ABS((F52-E52)/E52)</f>
        <v>0</v>
      </c>
    </row>
    <row r="53" spans="3:7" x14ac:dyDescent="0.25">
      <c r="C53">
        <v>13</v>
      </c>
      <c r="D53" s="2">
        <f>$K$20</f>
        <v>0.23388323097228825</v>
      </c>
      <c r="E53" s="11">
        <f>SUM(D53,E52)</f>
        <v>2.4528977367057676</v>
      </c>
      <c r="F53">
        <f>C53*AVERAGE($K$20,$W$20)</f>
        <v>2.4039323812112698</v>
      </c>
      <c r="G53" s="14">
        <f>ABS((F53-E53)/E53)</f>
        <v>1.9962249041926245E-2</v>
      </c>
    </row>
    <row r="54" spans="3:7" x14ac:dyDescent="0.25">
      <c r="C54">
        <v>14</v>
      </c>
      <c r="D54" s="2">
        <f>$W$20</f>
        <v>0.13595251998329169</v>
      </c>
      <c r="E54" s="11">
        <f>SUM(D54,E53)</f>
        <v>2.5888502566890592</v>
      </c>
      <c r="F54">
        <f>C54*AVERAGE($K$20,$W$20)</f>
        <v>2.5888502566890597</v>
      </c>
      <c r="G54" s="14">
        <f>ABS((F54-E54)/E54)</f>
        <v>1.7153916442352237E-16</v>
      </c>
    </row>
    <row r="55" spans="3:7" x14ac:dyDescent="0.25">
      <c r="C55">
        <v>15</v>
      </c>
      <c r="D55" s="2">
        <f>$K$20</f>
        <v>0.23388323097228825</v>
      </c>
      <c r="E55" s="11">
        <f>SUM(D55,E54)</f>
        <v>2.8227334876613472</v>
      </c>
      <c r="F55">
        <f>C55*AVERAGE($K$20,$W$20)</f>
        <v>2.7737681321668499</v>
      </c>
      <c r="G55" s="14">
        <f>ABS((F55-E55)/E55)</f>
        <v>1.7346786619612975E-2</v>
      </c>
    </row>
    <row r="56" spans="3:7" x14ac:dyDescent="0.25">
      <c r="C56">
        <v>16</v>
      </c>
      <c r="D56" s="2">
        <f>$W$20</f>
        <v>0.13595251998329169</v>
      </c>
      <c r="E56" s="11">
        <f>SUM(D56,E55)</f>
        <v>2.9586860076446388</v>
      </c>
      <c r="F56">
        <f>C56*AVERAGE($K$20,$W$20)</f>
        <v>2.9586860076446397</v>
      </c>
      <c r="G56" s="14">
        <f>ABS((F56-E56)/E56)</f>
        <v>3.0019353774116415E-16</v>
      </c>
    </row>
    <row r="57" spans="3:7" x14ac:dyDescent="0.25">
      <c r="C57">
        <v>17</v>
      </c>
      <c r="D57" s="2">
        <f>$K$20</f>
        <v>0.23388323097228825</v>
      </c>
      <c r="E57" s="11">
        <f>SUM(D57,E56)</f>
        <v>3.1925692386169269</v>
      </c>
      <c r="F57">
        <f>C57*AVERAGE($K$20,$W$20)</f>
        <v>3.1436038831224296</v>
      </c>
      <c r="G57" s="14">
        <f>ABS((F57-E57)/E57)</f>
        <v>1.5337288508019927E-2</v>
      </c>
    </row>
    <row r="58" spans="3:7" x14ac:dyDescent="0.25">
      <c r="C58">
        <v>18</v>
      </c>
      <c r="D58" s="2">
        <f>$W$20</f>
        <v>0.13595251998329169</v>
      </c>
      <c r="E58" s="11">
        <f>SUM(D58,E57)</f>
        <v>3.3285217586002185</v>
      </c>
      <c r="F58">
        <f>C58*AVERAGE($K$20,$W$20)</f>
        <v>3.3285217586002198</v>
      </c>
      <c r="G58" s="14">
        <f>ABS((F58-E58)/E58)</f>
        <v>4.0025805032155225E-16</v>
      </c>
    </row>
    <row r="59" spans="3:7" x14ac:dyDescent="0.25">
      <c r="C59">
        <v>19</v>
      </c>
      <c r="D59" s="2">
        <f>$K$20</f>
        <v>0.23388323097228825</v>
      </c>
      <c r="E59" s="11">
        <f>SUM(D59,E58)</f>
        <v>3.5624049895725065</v>
      </c>
      <c r="F59">
        <f>C59*AVERAGE($K$20,$W$20)</f>
        <v>3.5134396340780096</v>
      </c>
      <c r="G59" s="14">
        <f>ABS((F59-E59)/E59)</f>
        <v>1.3745027765743385E-2</v>
      </c>
    </row>
    <row r="60" spans="3:7" x14ac:dyDescent="0.25">
      <c r="C60">
        <v>20</v>
      </c>
      <c r="D60" s="2">
        <f>$W$20</f>
        <v>0.13595251998329169</v>
      </c>
      <c r="E60" s="11">
        <f>SUM(D60,E59)</f>
        <v>3.6983575095557981</v>
      </c>
      <c r="F60">
        <f>C60*AVERAGE($K$20,$W$20)</f>
        <v>3.6983575095557999</v>
      </c>
      <c r="G60" s="14">
        <f>ABS((F60-E60)/E60)</f>
        <v>4.803096603858627E-16</v>
      </c>
    </row>
    <row r="61" spans="3:7" x14ac:dyDescent="0.25">
      <c r="C61">
        <v>21</v>
      </c>
      <c r="D61" s="2">
        <f>$K$20</f>
        <v>0.23388323097228825</v>
      </c>
      <c r="E61" s="11">
        <f>SUM(D61,E60)</f>
        <v>3.9322407405280861</v>
      </c>
      <c r="F61">
        <f>C61*AVERAGE($K$20,$W$20)</f>
        <v>3.8832753850335897</v>
      </c>
      <c r="G61" s="14">
        <f>ABS((F61-E61)/E61)</f>
        <v>1.2452278160344922E-2</v>
      </c>
    </row>
    <row r="62" spans="3:7" x14ac:dyDescent="0.25">
      <c r="C62">
        <v>22</v>
      </c>
      <c r="D62" s="2">
        <f>$W$20</f>
        <v>0.13595251998329169</v>
      </c>
      <c r="E62" s="11">
        <f>SUM(D62,E61)</f>
        <v>4.0681932605113778</v>
      </c>
      <c r="F62">
        <f>C62*AVERAGE($K$20,$W$20)</f>
        <v>4.0681932605113795</v>
      </c>
      <c r="G62" s="14">
        <f>ABS((F62-E62)/E62)</f>
        <v>4.3664514580532975E-16</v>
      </c>
    </row>
    <row r="63" spans="3:7" x14ac:dyDescent="0.25">
      <c r="C63">
        <v>23</v>
      </c>
      <c r="D63" s="2">
        <f>$K$20</f>
        <v>0.23388323097228825</v>
      </c>
      <c r="E63" s="11">
        <f>SUM(D63,E62)</f>
        <v>4.3020764914836658</v>
      </c>
      <c r="F63">
        <f>C63*AVERAGE($K$20,$W$20)</f>
        <v>4.2531111359891698</v>
      </c>
      <c r="G63" s="14">
        <f>ABS((F63-E63)/E63)</f>
        <v>1.1381795649479307E-2</v>
      </c>
    </row>
    <row r="64" spans="3:7" x14ac:dyDescent="0.25">
      <c r="C64">
        <v>24</v>
      </c>
      <c r="D64" s="2">
        <f>$W$20</f>
        <v>0.13595251998329169</v>
      </c>
      <c r="E64" s="11">
        <f>SUM(D64,E63)</f>
        <v>4.4380290114669574</v>
      </c>
      <c r="F64">
        <f>C64*AVERAGE($K$20,$W$20)</f>
        <v>4.4380290114669592</v>
      </c>
      <c r="G64" s="14">
        <f>ABS((F64-E64)/E64)</f>
        <v>4.002580503215523E-16</v>
      </c>
    </row>
    <row r="65" spans="3:7" x14ac:dyDescent="0.25">
      <c r="C65">
        <v>25</v>
      </c>
      <c r="D65" s="2">
        <f>$K$20</f>
        <v>0.23388323097228825</v>
      </c>
      <c r="E65" s="11">
        <f>SUM(D65,E64)</f>
        <v>4.6719122424392454</v>
      </c>
      <c r="F65">
        <f>C65*AVERAGE($K$20,$W$20)</f>
        <v>4.6229468869447494</v>
      </c>
      <c r="G65" s="14">
        <f>ABS((F65-E65)/E65)</f>
        <v>1.0480795219075167E-2</v>
      </c>
    </row>
    <row r="66" spans="3:7" x14ac:dyDescent="0.25">
      <c r="C66">
        <v>26</v>
      </c>
      <c r="D66" s="2">
        <f>$W$20</f>
        <v>0.13595251998329169</v>
      </c>
      <c r="E66" s="11">
        <f>SUM(D66,E65)</f>
        <v>4.807864762422537</v>
      </c>
      <c r="F66">
        <f>C66*AVERAGE($K$20,$W$20)</f>
        <v>4.8078647624225397</v>
      </c>
      <c r="G66" s="14">
        <f>ABS((F66-E66)/E66)</f>
        <v>5.5420345429138013E-16</v>
      </c>
    </row>
    <row r="67" spans="3:7" x14ac:dyDescent="0.25">
      <c r="C67">
        <v>27</v>
      </c>
      <c r="D67" s="2">
        <f>$K$20</f>
        <v>0.23388323097228825</v>
      </c>
      <c r="E67" s="11">
        <f>SUM(D67,E66)</f>
        <v>5.041747993394825</v>
      </c>
      <c r="F67">
        <f>C67*AVERAGE($K$20,$W$20)</f>
        <v>4.9927826379003299</v>
      </c>
      <c r="G67" s="14">
        <f>ABS((F67-E67)/E67)</f>
        <v>9.7119799638229493E-3</v>
      </c>
    </row>
    <row r="68" spans="3:7" x14ac:dyDescent="0.25">
      <c r="C68">
        <v>28</v>
      </c>
      <c r="D68" s="2">
        <f>$W$20</f>
        <v>0.13595251998329169</v>
      </c>
      <c r="E68" s="11">
        <f>SUM(D68,E67)</f>
        <v>5.1777005133781167</v>
      </c>
      <c r="F68">
        <f>C68*AVERAGE($K$20,$W$20)</f>
        <v>5.1777005133781193</v>
      </c>
      <c r="G68" s="14">
        <f>ABS((F68-E68)/E68)</f>
        <v>5.1461749327056725E-16</v>
      </c>
    </row>
    <row r="69" spans="3:7" x14ac:dyDescent="0.25">
      <c r="C69">
        <v>29</v>
      </c>
      <c r="D69" s="2">
        <f>$K$20</f>
        <v>0.23388323097228825</v>
      </c>
      <c r="E69" s="11">
        <f>SUM(D69,E68)</f>
        <v>5.4115837443504047</v>
      </c>
      <c r="F69">
        <f>C69*AVERAGE($K$20,$W$20)</f>
        <v>5.3626183888559096</v>
      </c>
      <c r="G69" s="14">
        <f>ABS((F69-E69)/E69)</f>
        <v>9.0482486842440608E-3</v>
      </c>
    </row>
    <row r="70" spans="3:7" x14ac:dyDescent="0.25">
      <c r="C70">
        <v>30</v>
      </c>
      <c r="D70" s="2">
        <f>$W$20</f>
        <v>0.13595251998329169</v>
      </c>
      <c r="E70" s="11">
        <f>SUM(D70,E69)</f>
        <v>5.5475362643336963</v>
      </c>
      <c r="F70">
        <f>C70*AVERAGE($K$20,$W$20)</f>
        <v>5.5475362643336998</v>
      </c>
      <c r="G70" s="14">
        <f>ABS((F70-E70)/E70)</f>
        <v>6.404128805144837E-16</v>
      </c>
    </row>
    <row r="71" spans="3:7" x14ac:dyDescent="0.25">
      <c r="C71">
        <v>31</v>
      </c>
      <c r="D71" s="2">
        <f>$K$20</f>
        <v>0.23388323097228825</v>
      </c>
      <c r="E71" s="11">
        <f>SUM(D71,E70)</f>
        <v>5.7814194953059843</v>
      </c>
      <c r="F71">
        <f>C71*AVERAGE($K$20,$W$20)</f>
        <v>5.7324541398114892</v>
      </c>
      <c r="G71" s="14">
        <f>ABS((F71-E71)/E71)</f>
        <v>8.4694348047656392E-3</v>
      </c>
    </row>
    <row r="72" spans="3:7" x14ac:dyDescent="0.25">
      <c r="C72">
        <v>32</v>
      </c>
      <c r="D72" s="2">
        <f>$W$20</f>
        <v>0.13595251998329169</v>
      </c>
      <c r="E72" s="11">
        <f>SUM(D72,E71)</f>
        <v>5.9173720152892759</v>
      </c>
      <c r="F72">
        <f>C72*AVERAGE($K$20,$W$20)</f>
        <v>5.9173720152892795</v>
      </c>
      <c r="G72" s="14">
        <f>ABS((F72-E72)/E72)</f>
        <v>6.003870754823285E-16</v>
      </c>
    </row>
    <row r="73" spans="3:7" x14ac:dyDescent="0.25">
      <c r="C73">
        <v>33</v>
      </c>
      <c r="D73" s="2">
        <f>$K$20</f>
        <v>0.23388323097228825</v>
      </c>
      <c r="E73" s="11">
        <f>SUM(D73,E72)</f>
        <v>6.1512552462615639</v>
      </c>
      <c r="F73">
        <f>C73*AVERAGE($K$20,$W$20)</f>
        <v>6.1022898907670697</v>
      </c>
      <c r="G73" s="14">
        <f>ABS((F73-E73)/E73)</f>
        <v>7.960221700156726E-3</v>
      </c>
    </row>
    <row r="74" spans="3:7" x14ac:dyDescent="0.25">
      <c r="C74">
        <v>34</v>
      </c>
      <c r="D74" s="2">
        <f>$W$20</f>
        <v>0.13595251998329169</v>
      </c>
      <c r="E74" s="11">
        <f>SUM(D74,E73)</f>
        <v>6.2872077662448556</v>
      </c>
      <c r="F74">
        <f>C74*AVERAGE($K$20,$W$20)</f>
        <v>6.2872077662448591</v>
      </c>
      <c r="G74" s="14">
        <f>ABS((F74-E74)/E74)</f>
        <v>5.6507018868925041E-16</v>
      </c>
    </row>
    <row r="75" spans="3:7" x14ac:dyDescent="0.25">
      <c r="C75">
        <v>35</v>
      </c>
      <c r="D75" s="2">
        <f>$K$20</f>
        <v>0.23388323097228825</v>
      </c>
      <c r="E75" s="11">
        <f>SUM(D75,E74)</f>
        <v>6.5210909972171436</v>
      </c>
      <c r="F75">
        <f>C75*AVERAGE($K$20,$W$20)</f>
        <v>6.4721256417226494</v>
      </c>
      <c r="G75" s="14">
        <f>ABS((F75-E75)/E75)</f>
        <v>7.5087674003307169E-3</v>
      </c>
    </row>
    <row r="76" spans="3:7" x14ac:dyDescent="0.25">
      <c r="C76">
        <v>36</v>
      </c>
      <c r="D76" s="2">
        <f>$W$20</f>
        <v>0.13595251998329169</v>
      </c>
      <c r="E76" s="11">
        <f>SUM(D76,E75)</f>
        <v>6.6570435172004352</v>
      </c>
      <c r="F76">
        <f>C76*AVERAGE($K$20,$W$20)</f>
        <v>6.6570435172004396</v>
      </c>
      <c r="G76" s="14">
        <f>ABS((F76-E76)/E76)</f>
        <v>6.6709675053592057E-16</v>
      </c>
    </row>
    <row r="77" spans="3:7" x14ac:dyDescent="0.25">
      <c r="C77">
        <v>37</v>
      </c>
      <c r="D77" s="2">
        <f>$K$20</f>
        <v>0.23388323097228825</v>
      </c>
      <c r="E77" s="11">
        <f>SUM(D77,E76)</f>
        <v>6.8909267481727232</v>
      </c>
      <c r="F77">
        <f>C77*AVERAGE($K$20,$W$20)</f>
        <v>6.841961392678229</v>
      </c>
      <c r="G77" s="14">
        <f>ABS((F77-E77)/E77)</f>
        <v>7.1057721673617302E-3</v>
      </c>
    </row>
    <row r="78" spans="3:7" x14ac:dyDescent="0.25">
      <c r="C78">
        <v>38</v>
      </c>
      <c r="D78" s="2">
        <f>$W$20</f>
        <v>0.13595251998329169</v>
      </c>
      <c r="E78" s="11">
        <f>SUM(D78,E77)</f>
        <v>7.0268792681560148</v>
      </c>
      <c r="F78">
        <f>C78*AVERAGE($K$20,$W$20)</f>
        <v>7.0268792681560193</v>
      </c>
      <c r="G78" s="14">
        <f>ABS((F78-E78)/E78)</f>
        <v>6.3198639524455635E-16</v>
      </c>
    </row>
    <row r="79" spans="3:7" x14ac:dyDescent="0.25">
      <c r="C79">
        <v>39</v>
      </c>
      <c r="D79" s="2">
        <f>$K$20</f>
        <v>0.23388323097228825</v>
      </c>
      <c r="E79" s="11">
        <f>SUM(D79,E78)</f>
        <v>7.2607624991283028</v>
      </c>
      <c r="F79">
        <f>C79*AVERAGE($K$20,$W$20)</f>
        <v>7.2117971436338095</v>
      </c>
      <c r="G79" s="14">
        <f>ABS((F79-E79)/E79)</f>
        <v>6.7438310370807339E-3</v>
      </c>
    </row>
    <row r="80" spans="3:7" x14ac:dyDescent="0.25">
      <c r="C80">
        <v>40</v>
      </c>
      <c r="D80" s="2">
        <f>$W$20</f>
        <v>0.13595251998329169</v>
      </c>
      <c r="E80" s="11">
        <f>SUM(D80,E79)</f>
        <v>7.3967150191115945</v>
      </c>
      <c r="F80">
        <f>C80*AVERAGE($K$20,$W$20)</f>
        <v>7.3967150191115998</v>
      </c>
      <c r="G80" s="14">
        <f>ABS((F80-E80)/E80)</f>
        <v>7.204644905787943E-16</v>
      </c>
    </row>
    <row r="81" spans="3:7" x14ac:dyDescent="0.25">
      <c r="C81">
        <v>41</v>
      </c>
      <c r="D81" s="2">
        <f>$K$20</f>
        <v>0.23388323097228825</v>
      </c>
      <c r="E81" s="11">
        <f>SUM(D81,E80)</f>
        <v>7.6305982500838825</v>
      </c>
      <c r="F81">
        <f>C81*AVERAGE($K$20,$W$20)</f>
        <v>7.5816328945893892</v>
      </c>
      <c r="G81" s="14">
        <f>ABS((F81-E81)/E81)</f>
        <v>6.4169746446754751E-3</v>
      </c>
    </row>
    <row r="82" spans="3:7" x14ac:dyDescent="0.25">
      <c r="C82">
        <v>42</v>
      </c>
      <c r="D82" s="2">
        <f>$W$20</f>
        <v>0.13595251998329169</v>
      </c>
      <c r="E82" s="11">
        <f>SUM(D82,E81)</f>
        <v>7.7665507700671741</v>
      </c>
      <c r="F82">
        <f>C82*AVERAGE($K$20,$W$20)</f>
        <v>7.7665507700671794</v>
      </c>
      <c r="G82" s="14">
        <f>ABS((F82-E82)/E82)</f>
        <v>6.8615665769408976E-16</v>
      </c>
    </row>
    <row r="83" spans="3:7" x14ac:dyDescent="0.25">
      <c r="C83">
        <v>43</v>
      </c>
      <c r="D83" s="2">
        <f>$K$20</f>
        <v>0.23388323097228825</v>
      </c>
      <c r="E83" s="11">
        <f>SUM(D83,E82)</f>
        <v>8.0004340010394621</v>
      </c>
      <c r="F83">
        <f>C83*AVERAGE($K$20,$W$20)</f>
        <v>7.9514686455449697</v>
      </c>
      <c r="G83" s="14">
        <f>ABS((F83-E83)/E83)</f>
        <v>6.1203374077119536E-3</v>
      </c>
    </row>
    <row r="84" spans="3:7" x14ac:dyDescent="0.25">
      <c r="C84">
        <v>44</v>
      </c>
      <c r="D84" s="2">
        <f>$W$20</f>
        <v>0.13595251998329169</v>
      </c>
      <c r="E84" s="11">
        <f>SUM(D84,E83)</f>
        <v>8.1363865210227537</v>
      </c>
      <c r="F84">
        <f>C84*AVERAGE($K$20,$W$20)</f>
        <v>8.1363865210227591</v>
      </c>
      <c r="G84" s="14">
        <f>ABS((F84-E84)/E84)</f>
        <v>6.5496771870799482E-16</v>
      </c>
    </row>
    <row r="85" spans="3:7" x14ac:dyDescent="0.25">
      <c r="C85">
        <v>45</v>
      </c>
      <c r="D85" s="2">
        <f>$K$20</f>
        <v>0.23388323097228825</v>
      </c>
      <c r="E85" s="11">
        <f>SUM(D85,E84)</f>
        <v>8.3702697519950426</v>
      </c>
      <c r="F85">
        <f>C85*AVERAGE($K$20,$W$20)</f>
        <v>8.3213043965005493</v>
      </c>
      <c r="G85" s="14">
        <f>ABS((F85-E85)/E85)</f>
        <v>5.849913676058349E-3</v>
      </c>
    </row>
    <row r="86" spans="3:7" x14ac:dyDescent="0.25">
      <c r="C86">
        <v>46</v>
      </c>
      <c r="D86" s="2">
        <f>$W$20</f>
        <v>0.13595251998329169</v>
      </c>
      <c r="E86" s="11">
        <f>SUM(D86,E85)</f>
        <v>8.5062222719783342</v>
      </c>
      <c r="F86">
        <f>C86*AVERAGE($K$20,$W$20)</f>
        <v>8.5062222719783396</v>
      </c>
      <c r="G86" s="14">
        <f>ABS((F86-E86)/E86)</f>
        <v>6.2649086137286449E-16</v>
      </c>
    </row>
    <row r="87" spans="3:7" x14ac:dyDescent="0.25">
      <c r="C87">
        <v>47</v>
      </c>
      <c r="D87" s="2">
        <f>$K$20</f>
        <v>0.23388323097228825</v>
      </c>
      <c r="E87" s="11">
        <f>SUM(D87,E86)</f>
        <v>8.7401055029506232</v>
      </c>
      <c r="F87">
        <f>C87*AVERAGE($K$20,$W$20)</f>
        <v>8.6911401474561298</v>
      </c>
      <c r="G87" s="14">
        <f>ABS((F87-E87)/E87)</f>
        <v>5.6023757925991648E-3</v>
      </c>
    </row>
    <row r="88" spans="3:7" x14ac:dyDescent="0.25">
      <c r="C88">
        <v>48</v>
      </c>
      <c r="D88" s="2">
        <f>$W$20</f>
        <v>0.13595251998329169</v>
      </c>
      <c r="E88" s="11">
        <f>SUM(D88,E87)</f>
        <v>8.8760580229339148</v>
      </c>
      <c r="F88">
        <f>C88*AVERAGE($K$20,$W$20)</f>
        <v>8.8760580229339183</v>
      </c>
      <c r="G88" s="14">
        <f>ABS((F88-E88)/E88)</f>
        <v>4.002580503215523E-16</v>
      </c>
    </row>
    <row r="89" spans="3:7" x14ac:dyDescent="0.25">
      <c r="C89">
        <v>49</v>
      </c>
      <c r="D89" s="2">
        <f>$K$20</f>
        <v>0.23388323097228825</v>
      </c>
      <c r="E89" s="11">
        <f>SUM(D89,E88)</f>
        <v>9.1099412539062037</v>
      </c>
      <c r="F89">
        <f>C89*AVERAGE($K$20,$W$20)</f>
        <v>9.0609758984117086</v>
      </c>
      <c r="G89" s="14">
        <f>ABS((F89-E89)/E89)</f>
        <v>5.3749364710227419E-3</v>
      </c>
    </row>
    <row r="90" spans="3:7" x14ac:dyDescent="0.25">
      <c r="C90">
        <v>50</v>
      </c>
      <c r="D90" s="2">
        <f>$W$20</f>
        <v>0.13595251998329169</v>
      </c>
      <c r="E90" s="11">
        <f>SUM(D90,E89)</f>
        <v>9.2458937738894953</v>
      </c>
      <c r="F90">
        <f>C90*AVERAGE($K$20,$W$20)</f>
        <v>9.2458937738894988</v>
      </c>
      <c r="G90" s="14">
        <f>ABS((F90-E90)/E90)</f>
        <v>3.842477283086902E-16</v>
      </c>
    </row>
  </sheetData>
  <pageMargins left="0.7" right="0.7" top="0.78740157499999996" bottom="0.78740157499999996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3.78</v>
      </c>
      <c r="G10" s="3">
        <f>AVERAGE(F10)</f>
        <v>3.78</v>
      </c>
      <c r="H10" s="3">
        <f>G10-$F$20</f>
        <v>-1.1999999999999567E-2</v>
      </c>
      <c r="J10" s="2">
        <f>F10*$C$4/1000</f>
        <v>0.17894279740849628</v>
      </c>
      <c r="K10" s="2">
        <f>F10*$C$5/1000</f>
        <v>0.17678036654174156</v>
      </c>
      <c r="L10" s="2">
        <f>F10*$C$6/1000</f>
        <v>0.17465689792055866</v>
      </c>
      <c r="O10" s="4">
        <v>1</v>
      </c>
      <c r="P10" s="3"/>
      <c r="Q10" s="3"/>
      <c r="R10" s="3">
        <v>3.25</v>
      </c>
      <c r="S10" s="3">
        <f>AVERAGE(R10)</f>
        <v>3.25</v>
      </c>
      <c r="T10" s="3">
        <f>S10-$R$20</f>
        <v>2.2999999999999687E-2</v>
      </c>
      <c r="V10" s="2">
        <f>R10*$C$4/1000</f>
        <v>0.15385293427979177</v>
      </c>
      <c r="W10" s="2">
        <f>R10*$C$5/1000</f>
        <v>0.15199370139170901</v>
      </c>
      <c r="X10" s="2">
        <f>R10*$C$6/1000</f>
        <v>0.15016796778884012</v>
      </c>
      <c r="Z10" s="2">
        <f>AVERAGE(W10,K10)</f>
        <v>0.16438703396672527</v>
      </c>
    </row>
    <row r="11" spans="1:26" x14ac:dyDescent="0.25">
      <c r="C11">
        <v>2</v>
      </c>
      <c r="D11" s="3"/>
      <c r="E11" s="3"/>
      <c r="F11" s="3">
        <v>3.78</v>
      </c>
      <c r="G11" s="3">
        <f>AVERAGE(F10:F11)</f>
        <v>3.78</v>
      </c>
      <c r="H11" s="3">
        <f>G11-$F$20</f>
        <v>-1.1999999999999567E-2</v>
      </c>
      <c r="I11" s="3">
        <f>STDEVA(F10:F11)</f>
        <v>0</v>
      </c>
      <c r="J11" s="2">
        <f>F11*$C$4/1000</f>
        <v>0.17894279740849628</v>
      </c>
      <c r="K11" s="2">
        <f>F11*$C$5/1000</f>
        <v>0.17678036654174156</v>
      </c>
      <c r="L11" s="2">
        <f>F11*$C$6/1000</f>
        <v>0.17465689792055866</v>
      </c>
      <c r="O11" s="4">
        <v>2</v>
      </c>
      <c r="P11" s="3"/>
      <c r="Q11" s="3"/>
      <c r="R11" s="3">
        <v>3.04</v>
      </c>
      <c r="S11" s="3">
        <f>AVERAGE(R10:R11)</f>
        <v>3.145</v>
      </c>
      <c r="T11" s="3">
        <f>S11-$R$20</f>
        <v>-8.2000000000000295E-2</v>
      </c>
      <c r="U11" s="3">
        <f>STDEVA(R10:R11)</f>
        <v>0.14849242404917495</v>
      </c>
      <c r="V11" s="2">
        <f>R11*$C$4/1000</f>
        <v>0.14391166775709754</v>
      </c>
      <c r="W11" s="2">
        <f>R11*$C$5/1000</f>
        <v>0.14217256991716781</v>
      </c>
      <c r="X11" s="2">
        <f>R11*$C$6/1000</f>
        <v>0.14046480679325352</v>
      </c>
      <c r="Z11" s="2">
        <f>AVERAGE(W11,K11)</f>
        <v>0.15947646822945469</v>
      </c>
    </row>
    <row r="12" spans="1:26" x14ac:dyDescent="0.25">
      <c r="C12">
        <v>3</v>
      </c>
      <c r="D12" s="3"/>
      <c r="E12" s="3"/>
      <c r="F12" s="3">
        <v>3.81</v>
      </c>
      <c r="G12" s="3">
        <f>AVERAGE(F10:F12)</f>
        <v>3.7899999999999996</v>
      </c>
      <c r="H12" s="3">
        <f>G12-$F$20</f>
        <v>-1.9999999999997797E-3</v>
      </c>
      <c r="I12" s="3">
        <f>STDEVA(F10:F12)</f>
        <v>1.7320508075688915E-2</v>
      </c>
      <c r="J12" s="2">
        <f>F12*$C$4/1000</f>
        <v>0.18036297834030979</v>
      </c>
      <c r="K12" s="2">
        <f>F12*$C$5/1000</f>
        <v>0.17818338532381886</v>
      </c>
      <c r="L12" s="2">
        <f>F12*$C$6/1000</f>
        <v>0.17604306377707105</v>
      </c>
      <c r="O12" s="4">
        <v>3</v>
      </c>
      <c r="P12" s="3"/>
      <c r="Q12" s="3"/>
      <c r="R12" s="3">
        <v>3.13</v>
      </c>
      <c r="S12" s="3">
        <f>AVERAGE(R10:R12)</f>
        <v>3.14</v>
      </c>
      <c r="T12" s="3">
        <f>S12-$R$20</f>
        <v>-8.7000000000000188E-2</v>
      </c>
      <c r="U12" s="3">
        <f>STDEVA(R10:R12)</f>
        <v>0.10535653752852737</v>
      </c>
      <c r="V12" s="2">
        <f>R12*$C$4/1000</f>
        <v>0.14817221055253793</v>
      </c>
      <c r="W12" s="2">
        <f>R12*$C$5/1000</f>
        <v>0.14638162626339976</v>
      </c>
      <c r="X12" s="2">
        <f>R12*$C$6/1000</f>
        <v>0.14462330436279064</v>
      </c>
      <c r="Z12" s="2">
        <f>AVERAGE(W12,K12)</f>
        <v>0.16228250579360931</v>
      </c>
    </row>
    <row r="13" spans="1:26" x14ac:dyDescent="0.25">
      <c r="C13">
        <v>4</v>
      </c>
      <c r="D13" s="3"/>
      <c r="E13" s="3"/>
      <c r="F13" s="3">
        <v>3.95</v>
      </c>
      <c r="G13" s="3">
        <f>AVERAGE(F10:F13)</f>
        <v>3.83</v>
      </c>
      <c r="H13" s="3">
        <f>G13-$F$20</f>
        <v>3.80000000000007E-2</v>
      </c>
      <c r="I13" s="3">
        <f>STDEVA(F10:F13)</f>
        <v>8.1240384046359762E-2</v>
      </c>
      <c r="J13" s="2">
        <f>F13*$C$4/1000</f>
        <v>0.18699048935543927</v>
      </c>
      <c r="K13" s="2">
        <f>F13*$C$5/1000</f>
        <v>0.18473080630684635</v>
      </c>
      <c r="L13" s="2">
        <f>F13*$C$6/1000</f>
        <v>0.18251183777412877</v>
      </c>
      <c r="O13" s="4">
        <v>4</v>
      </c>
      <c r="P13" s="3"/>
      <c r="Q13" s="3"/>
      <c r="R13" s="3">
        <v>2.98</v>
      </c>
      <c r="S13" s="3">
        <f>AVERAGE(R10:R13)</f>
        <v>3.1</v>
      </c>
      <c r="T13" s="3">
        <f>S13-$R$20</f>
        <v>-0.12700000000000022</v>
      </c>
      <c r="U13" s="3">
        <f>STDEVA(R10:R13)</f>
        <v>0.1174734012447073</v>
      </c>
      <c r="V13" s="2">
        <f>R13*$C$4/1000</f>
        <v>0.14107130589347061</v>
      </c>
      <c r="W13" s="2">
        <f>R13*$C$5/1000</f>
        <v>0.13936653235301319</v>
      </c>
      <c r="X13" s="2">
        <f>R13*$C$6/1000</f>
        <v>0.1376924750802288</v>
      </c>
      <c r="Z13" s="2">
        <f>AVERAGE(W13,K13)</f>
        <v>0.16204866932992978</v>
      </c>
    </row>
    <row r="14" spans="1:26" x14ac:dyDescent="0.25">
      <c r="C14">
        <v>5</v>
      </c>
      <c r="D14" s="3"/>
      <c r="E14" s="3"/>
      <c r="F14" s="3">
        <v>3.81</v>
      </c>
      <c r="G14" s="3">
        <f>AVERAGE(F10:F14)</f>
        <v>3.8259999999999996</v>
      </c>
      <c r="H14" s="3">
        <f>G14-$F$20</f>
        <v>3.4000000000000252E-2</v>
      </c>
      <c r="I14" s="3">
        <f>STDEVA(F10:F14)</f>
        <v>7.0922492905988704E-2</v>
      </c>
      <c r="J14" s="2">
        <f>F14*$C$4/1000</f>
        <v>0.18036297834030979</v>
      </c>
      <c r="K14" s="2">
        <f>F14*$C$5/1000</f>
        <v>0.17818338532381886</v>
      </c>
      <c r="L14" s="2">
        <f>F14*$C$6/1000</f>
        <v>0.17604306377707105</v>
      </c>
      <c r="O14" s="4">
        <v>5</v>
      </c>
      <c r="P14" s="3"/>
      <c r="Q14" s="3"/>
      <c r="R14" s="3">
        <v>2.96</v>
      </c>
      <c r="S14" s="3">
        <f>AVERAGE(R10:R14)</f>
        <v>3.0720000000000001</v>
      </c>
      <c r="T14" s="3">
        <f>S14-$R$20</f>
        <v>-0.15500000000000025</v>
      </c>
      <c r="U14" s="3">
        <f>STDEVA(R10:R14)</f>
        <v>0.11945710527214359</v>
      </c>
      <c r="V14" s="2">
        <f>R14*$C$4/1000</f>
        <v>0.14012451860559499</v>
      </c>
      <c r="W14" s="2">
        <f>R14*$C$5/1000</f>
        <v>0.13843118649829497</v>
      </c>
      <c r="X14" s="2">
        <f>R14*$C$6/1000</f>
        <v>0.13676836450922053</v>
      </c>
      <c r="Z14" s="2">
        <f>AVERAGE(W14,K14)</f>
        <v>0.15830728591105692</v>
      </c>
    </row>
    <row r="15" spans="1:26" x14ac:dyDescent="0.25">
      <c r="C15">
        <v>6</v>
      </c>
      <c r="D15" s="3"/>
      <c r="E15" s="3"/>
      <c r="F15" s="3">
        <v>3.92</v>
      </c>
      <c r="G15" s="3">
        <f>AVERAGE(F10:F15)</f>
        <v>3.8416666666666663</v>
      </c>
      <c r="H15" s="3">
        <f>G15-$F$20</f>
        <v>4.966666666666697E-2</v>
      </c>
      <c r="I15" s="3">
        <f>STDEVA(F10:F15)</f>
        <v>7.4139508136125923E-2</v>
      </c>
      <c r="J15" s="2">
        <f>F15*$C$4/1000</f>
        <v>0.18557030842362579</v>
      </c>
      <c r="K15" s="2">
        <f>F15*$C$5/1000</f>
        <v>0.18332778752476903</v>
      </c>
      <c r="L15" s="2">
        <f>F15*$C$6/1000</f>
        <v>0.18112567191761639</v>
      </c>
      <c r="O15" s="4">
        <v>6</v>
      </c>
      <c r="P15" s="3"/>
      <c r="Q15" s="3"/>
      <c r="R15" s="3">
        <v>3.57</v>
      </c>
      <c r="S15" s="3">
        <f>AVERAGE(R10:R15)</f>
        <v>3.1549999999999998</v>
      </c>
      <c r="T15" s="3">
        <f>S15-$R$20</f>
        <v>-7.2000000000000508E-2</v>
      </c>
      <c r="U15" s="3">
        <f>STDEVA(R10:R15)</f>
        <v>0.22967368155711698</v>
      </c>
      <c r="V15" s="2">
        <f>R15*$C$4/1000</f>
        <v>0.16900153088580205</v>
      </c>
      <c r="W15" s="2">
        <f>R15*$C$5/1000</f>
        <v>0.16695923506720034</v>
      </c>
      <c r="X15" s="2">
        <f>R15*$C$6/1000</f>
        <v>0.16495373692497209</v>
      </c>
      <c r="Z15" s="2">
        <f>AVERAGE(W15,K15)</f>
        <v>0.17514351129598468</v>
      </c>
    </row>
    <row r="16" spans="1:26" x14ac:dyDescent="0.25">
      <c r="C16">
        <v>7</v>
      </c>
      <c r="D16" s="3"/>
      <c r="E16" s="3"/>
      <c r="F16" s="3">
        <v>3.65</v>
      </c>
      <c r="G16" s="3">
        <f>AVERAGE(F10:F16)</f>
        <v>3.8142857142857136</v>
      </c>
      <c r="H16" s="3">
        <f>G16-$F$20</f>
        <v>2.2285714285714242E-2</v>
      </c>
      <c r="I16" s="3">
        <f>STDEVA(F10:F16)</f>
        <v>9.913915184512849E-2</v>
      </c>
      <c r="J16" s="2">
        <f>F16*$C$4/1000</f>
        <v>0.17278868003730463</v>
      </c>
      <c r="K16" s="2">
        <f>F16*$C$5/1000</f>
        <v>0.17070061848607321</v>
      </c>
      <c r="L16" s="2">
        <f>F16*$C$6/1000</f>
        <v>0.16865017920900505</v>
      </c>
      <c r="O16" s="4">
        <v>7</v>
      </c>
      <c r="P16" s="3"/>
      <c r="Q16" s="3"/>
      <c r="R16" s="3">
        <v>3.48</v>
      </c>
      <c r="S16" s="3">
        <f>AVERAGE(R10:R16)</f>
        <v>3.2014285714285715</v>
      </c>
      <c r="T16" s="3">
        <f>S16-$R$20</f>
        <v>-2.55714285714288E-2</v>
      </c>
      <c r="U16" s="3">
        <f>STDEVA(R10:R16)</f>
        <v>0.24299715851758233</v>
      </c>
      <c r="V16" s="2">
        <f>R16*$C$4/1000</f>
        <v>0.16474098809036167</v>
      </c>
      <c r="W16" s="2">
        <f>R16*$C$5/1000</f>
        <v>0.16275017872096842</v>
      </c>
      <c r="X16" s="2">
        <f>R16*$C$6/1000</f>
        <v>0.16079523935543497</v>
      </c>
      <c r="Z16" s="2">
        <f>AVERAGE(W16,K16)</f>
        <v>0.16672539860352081</v>
      </c>
    </row>
    <row r="17" spans="3:26" x14ac:dyDescent="0.25">
      <c r="C17">
        <v>8</v>
      </c>
      <c r="D17" s="3"/>
      <c r="E17" s="3"/>
      <c r="F17" s="3">
        <v>3.74</v>
      </c>
      <c r="G17" s="3">
        <f>AVERAGE(F10:F17)</f>
        <v>3.8049999999999997</v>
      </c>
      <c r="H17" s="3">
        <f>G17-$F$20</f>
        <v>1.3000000000000345E-2</v>
      </c>
      <c r="I17" s="3">
        <f>STDEVA(F10:F17)</f>
        <v>9.5468768266306459E-2</v>
      </c>
      <c r="J17" s="2">
        <f>F17*$C$4/1000</f>
        <v>0.17704922283274505</v>
      </c>
      <c r="K17" s="2">
        <f>F17*$C$5/1000</f>
        <v>0.17490967483230516</v>
      </c>
      <c r="L17" s="2">
        <f>F17*$C$6/1000</f>
        <v>0.17280867677854217</v>
      </c>
      <c r="O17" s="4">
        <v>8</v>
      </c>
      <c r="P17" s="3"/>
      <c r="Q17" s="3"/>
      <c r="R17" s="3">
        <v>3.55</v>
      </c>
      <c r="S17" s="3">
        <f>AVERAGE(R10:R17)</f>
        <v>3.2450000000000001</v>
      </c>
      <c r="T17" s="3">
        <f>S17-$R$20</f>
        <v>1.7999999999999794E-2</v>
      </c>
      <c r="U17" s="3">
        <f>STDEVA(R10:R17)</f>
        <v>0.25651510676761313</v>
      </c>
      <c r="V17" s="2">
        <f>R17*$C$4/1000</f>
        <v>0.16805474359792641</v>
      </c>
      <c r="W17" s="2">
        <f>R17*$C$5/1000</f>
        <v>0.16602388921248215</v>
      </c>
      <c r="X17" s="2">
        <f>R17*$C$6/1000</f>
        <v>0.16402962635396381</v>
      </c>
      <c r="Z17" s="2">
        <f>AVERAGE(W17,K17)</f>
        <v>0.17046678202239365</v>
      </c>
    </row>
    <row r="18" spans="3:26" x14ac:dyDescent="0.25">
      <c r="C18">
        <v>9</v>
      </c>
      <c r="D18" s="3"/>
      <c r="E18" s="3"/>
      <c r="F18" s="3">
        <v>3.73</v>
      </c>
      <c r="G18" s="3">
        <f>AVERAGE(F10:F18)</f>
        <v>3.796666666666666</v>
      </c>
      <c r="H18" s="3">
        <f>G18-$F$20</f>
        <v>4.6666666666665968E-3</v>
      </c>
      <c r="I18" s="3">
        <f>STDEVA(F10:F18)</f>
        <v>9.2736184954957071E-2</v>
      </c>
      <c r="J18" s="2">
        <f>F18*$C$4/1000</f>
        <v>0.17657582918880721</v>
      </c>
      <c r="K18" s="2">
        <f>F18*$C$5/1000</f>
        <v>0.17444200190494605</v>
      </c>
      <c r="L18" s="2">
        <f>F18*$C$6/1000</f>
        <v>0.17234662149303803</v>
      </c>
      <c r="O18" s="4">
        <v>9</v>
      </c>
      <c r="P18" s="3"/>
      <c r="Q18" s="3"/>
      <c r="R18" s="3">
        <v>3.21</v>
      </c>
      <c r="S18" s="3">
        <f>AVERAGE(R10:R18)</f>
        <v>3.2411111111111115</v>
      </c>
      <c r="T18" s="3">
        <f>S18-$R$20</f>
        <v>1.4111111111111185E-2</v>
      </c>
      <c r="U18" s="3">
        <f>STDEVA(R10:R18)</f>
        <v>0.24023136995636329</v>
      </c>
      <c r="V18" s="2">
        <f>R18*$C$4/1000</f>
        <v>0.15195935970404051</v>
      </c>
      <c r="W18" s="2">
        <f>R18*$C$5/1000</f>
        <v>0.1501230096822726</v>
      </c>
      <c r="X18" s="2">
        <f>R18*$C$6/1000</f>
        <v>0.14831974664682362</v>
      </c>
      <c r="Z18" s="2">
        <f>AVERAGE(W18,K18)</f>
        <v>0.16228250579360931</v>
      </c>
    </row>
    <row r="19" spans="3:26" x14ac:dyDescent="0.25">
      <c r="C19" s="5">
        <v>10</v>
      </c>
      <c r="D19" s="6"/>
      <c r="E19" s="6"/>
      <c r="F19" s="6">
        <v>3.75</v>
      </c>
      <c r="G19" s="6">
        <f>AVERAGE(F10:F19)</f>
        <v>3.7919999999999994</v>
      </c>
      <c r="H19" s="6">
        <f>G19-$F$20</f>
        <v>0</v>
      </c>
      <c r="I19" s="6">
        <f>STDEVA(F10:F19)</f>
        <v>8.866917289691062E-2</v>
      </c>
      <c r="J19" s="7">
        <f>F19*$C$4/1000</f>
        <v>0.17752261647668285</v>
      </c>
      <c r="K19" s="7">
        <f>F19*$C$5/1000</f>
        <v>0.17537734775966424</v>
      </c>
      <c r="L19" s="7">
        <f>F19*$C$6/1000</f>
        <v>0.17327073206404628</v>
      </c>
      <c r="O19" s="8">
        <v>10</v>
      </c>
      <c r="P19" s="6"/>
      <c r="Q19" s="6"/>
      <c r="R19" s="6">
        <v>3.1</v>
      </c>
      <c r="S19" s="6">
        <f>AVERAGE(R10:R19)</f>
        <v>3.2270000000000003</v>
      </c>
      <c r="T19" s="6">
        <f>S19-$R$20</f>
        <v>0</v>
      </c>
      <c r="U19" s="6">
        <f>STDEVA(R10:R19)</f>
        <v>0.23084626919229165</v>
      </c>
      <c r="V19" s="7">
        <f>R19*$C$4/1000</f>
        <v>0.14675202962072451</v>
      </c>
      <c r="W19" s="7">
        <f>R19*$C$5/1000</f>
        <v>0.14497860748132246</v>
      </c>
      <c r="X19" s="7">
        <f>R19*$C$6/1000</f>
        <v>0.14323713850627828</v>
      </c>
      <c r="Z19" s="2">
        <f>AVERAGE(W19,K19)</f>
        <v>0.16017797762049335</v>
      </c>
    </row>
    <row r="20" spans="3:26" x14ac:dyDescent="0.25">
      <c r="F20" s="9">
        <f>AVERAGE(F10:F19)</f>
        <v>3.7919999999999994</v>
      </c>
      <c r="G20" s="9">
        <f>F20*46.7672</f>
        <v>177.34122239999999</v>
      </c>
      <c r="J20" s="2">
        <f>F20*$C$4/1000</f>
        <v>0.17951086978122166</v>
      </c>
      <c r="K20" s="2">
        <f>F20*$C$5/1000</f>
        <v>0.17734157405457246</v>
      </c>
      <c r="L20" s="2">
        <f>F20*$C$6/1000</f>
        <v>0.17521136426316358</v>
      </c>
      <c r="M20" s="2"/>
      <c r="N20" s="2"/>
      <c r="O20" s="2"/>
      <c r="P20" s="2"/>
      <c r="Q20" s="2"/>
      <c r="R20" s="15">
        <f>AVERAGE(R10:R19)</f>
        <v>3.2270000000000003</v>
      </c>
      <c r="S20" s="15">
        <f>R20*46.7672</f>
        <v>150.91775440000004</v>
      </c>
      <c r="T20" s="2"/>
      <c r="U20" s="2"/>
      <c r="V20" s="2">
        <f>R20*$C$4/1000</f>
        <v>0.15276412889873481</v>
      </c>
      <c r="W20" s="2">
        <f>R20*$C$5/1000</f>
        <v>0.15091805365878311</v>
      </c>
      <c r="X20" s="2">
        <f>R20*$C$6/1000</f>
        <v>0.14910524063218064</v>
      </c>
    </row>
    <row r="21" spans="3:26" x14ac:dyDescent="0.25">
      <c r="F21" s="3">
        <f>STDEVA(F10:F19)</f>
        <v>8.866917289691062E-2</v>
      </c>
      <c r="J21" s="2">
        <f>STDEVA(J10:J19)</f>
        <v>4.1975422862621167E-3</v>
      </c>
      <c r="K21" s="2">
        <f>STDEVA(K10:K19)</f>
        <v>4.1468171655208745E-3</v>
      </c>
      <c r="L21" s="2">
        <f>STDEVA(L10:L19)</f>
        <v>4.0970059998296565E-3</v>
      </c>
      <c r="M21" s="2"/>
      <c r="N21" s="2"/>
      <c r="O21" s="2"/>
      <c r="P21" s="2"/>
      <c r="Q21" s="2"/>
      <c r="R21" s="2">
        <f>STDEVA(R10:R19)</f>
        <v>0.23084626919229165</v>
      </c>
      <c r="S21" s="2"/>
      <c r="T21" s="2"/>
      <c r="U21" s="2"/>
      <c r="V21" s="2">
        <f>STDEVA(V10:V19)</f>
        <v>1.0928115656239006E-2</v>
      </c>
      <c r="W21" s="2">
        <f>STDEVA(W10:W19)</f>
        <v>1.0796055048308689E-2</v>
      </c>
      <c r="X21" s="2">
        <f>STDEVA(X10:X19)</f>
        <v>1.0666373881920609E-2</v>
      </c>
      <c r="Z21" s="2">
        <f>STDEVA(Z10:Z19)</f>
        <v>5.2766850149551505E-3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0.17734157405457246</v>
      </c>
      <c r="E41" s="11">
        <f>$K$20</f>
        <v>0.17734157405457246</v>
      </c>
      <c r="F41">
        <f>C41*AVERAGE($K$20,$W$20)</f>
        <v>0.1641298138566778</v>
      </c>
      <c r="G41" s="14">
        <f>ABS((F41-E41)/E41)</f>
        <v>7.4498945147679088E-2</v>
      </c>
    </row>
    <row r="42" spans="3:7" x14ac:dyDescent="0.25">
      <c r="C42">
        <v>2</v>
      </c>
      <c r="D42" s="2">
        <f>$W$20</f>
        <v>0.15091805365878311</v>
      </c>
      <c r="E42" s="11">
        <f>SUM(D42,E41)</f>
        <v>0.3282596277133556</v>
      </c>
      <c r="F42">
        <f>C42*AVERAGE($K$20,$W$20)</f>
        <v>0.3282596277133556</v>
      </c>
      <c r="G42" s="14">
        <f>ABS((F42-E42)/E42)</f>
        <v>0</v>
      </c>
    </row>
    <row r="43" spans="3:7" x14ac:dyDescent="0.25">
      <c r="C43">
        <v>3</v>
      </c>
      <c r="D43" s="2">
        <f>$K$20</f>
        <v>0.17734157405457246</v>
      </c>
      <c r="E43" s="11">
        <f>SUM(D43,E42)</f>
        <v>0.50560120176792811</v>
      </c>
      <c r="F43">
        <f>C43*AVERAGE($K$20,$W$20)</f>
        <v>0.49238944157003339</v>
      </c>
      <c r="G43" s="14">
        <f>ABS((F43-E43)/E43)</f>
        <v>2.6130792711127573E-2</v>
      </c>
    </row>
    <row r="44" spans="3:7" x14ac:dyDescent="0.25">
      <c r="C44">
        <v>4</v>
      </c>
      <c r="D44" s="2">
        <f>$W$20</f>
        <v>0.15091805365878311</v>
      </c>
      <c r="E44" s="11">
        <f>SUM(D44,E43)</f>
        <v>0.65651925542671119</v>
      </c>
      <c r="F44">
        <f>C44*AVERAGE($K$20,$W$20)</f>
        <v>0.65651925542671119</v>
      </c>
      <c r="G44" s="14">
        <f>ABS((F44-E44)/E44)</f>
        <v>0</v>
      </c>
    </row>
    <row r="45" spans="3:7" x14ac:dyDescent="0.25">
      <c r="C45">
        <v>5</v>
      </c>
      <c r="D45" s="2">
        <f>$K$20</f>
        <v>0.17734157405457246</v>
      </c>
      <c r="E45" s="11">
        <f>SUM(D45,E44)</f>
        <v>0.83386082948128371</v>
      </c>
      <c r="F45">
        <f>C45*AVERAGE($K$20,$W$20)</f>
        <v>0.82064906928338899</v>
      </c>
      <c r="G45" s="14">
        <f>ABS((F45-E45)/E45)</f>
        <v>1.584408300616939E-2</v>
      </c>
    </row>
    <row r="46" spans="3:7" x14ac:dyDescent="0.25">
      <c r="C46">
        <v>6</v>
      </c>
      <c r="D46" s="2">
        <f>$W$20</f>
        <v>0.15091805365878311</v>
      </c>
      <c r="E46" s="11">
        <f>SUM(D46,E45)</f>
        <v>0.98477888314006679</v>
      </c>
      <c r="F46">
        <f>C46*AVERAGE($K$20,$W$20)</f>
        <v>0.98477888314006679</v>
      </c>
      <c r="G46" s="14">
        <f>ABS((F46-E46)/E46)</f>
        <v>0</v>
      </c>
    </row>
    <row r="47" spans="3:7" x14ac:dyDescent="0.25">
      <c r="C47">
        <v>7</v>
      </c>
      <c r="D47" s="2">
        <f>$K$20</f>
        <v>0.17734157405457246</v>
      </c>
      <c r="E47" s="11">
        <f>SUM(D47,E46)</f>
        <v>1.1621204571946393</v>
      </c>
      <c r="F47">
        <f>C47*AVERAGE($K$20,$W$20)</f>
        <v>1.1489086969967446</v>
      </c>
      <c r="G47" s="14">
        <f>ABS((F47-E47)/E47)</f>
        <v>1.1368666747152811E-2</v>
      </c>
    </row>
    <row r="48" spans="3:7" x14ac:dyDescent="0.25">
      <c r="C48">
        <v>8</v>
      </c>
      <c r="D48" s="2">
        <f>$W$20</f>
        <v>0.15091805365878311</v>
      </c>
      <c r="E48" s="11">
        <f>SUM(D48,E47)</f>
        <v>1.3130385108534224</v>
      </c>
      <c r="F48">
        <f>C48*AVERAGE($K$20,$W$20)</f>
        <v>1.3130385108534224</v>
      </c>
      <c r="G48" s="14">
        <f>ABS((F48-E48)/E48)</f>
        <v>0</v>
      </c>
    </row>
    <row r="49" spans="3:7" x14ac:dyDescent="0.25">
      <c r="C49">
        <v>9</v>
      </c>
      <c r="D49" s="2">
        <f>$K$20</f>
        <v>0.17734157405457246</v>
      </c>
      <c r="E49" s="11">
        <f>SUM(D49,E48)</f>
        <v>1.4903800849079949</v>
      </c>
      <c r="F49">
        <f>C49*AVERAGE($K$20,$W$20)</f>
        <v>1.4771683247101002</v>
      </c>
      <c r="G49" s="14">
        <f>ABS((F49-E49)/E49)</f>
        <v>8.8646918538973322E-3</v>
      </c>
    </row>
    <row r="50" spans="3:7" x14ac:dyDescent="0.25">
      <c r="C50">
        <v>10</v>
      </c>
      <c r="D50" s="2">
        <f>$W$20</f>
        <v>0.15091805365878311</v>
      </c>
      <c r="E50" s="11">
        <f>SUM(D50,E49)</f>
        <v>1.641298138566778</v>
      </c>
      <c r="F50">
        <f>C50*AVERAGE($K$20,$W$20)</f>
        <v>1.641298138566778</v>
      </c>
      <c r="G50" s="14">
        <f>ABS((F50-E50)/E50)</f>
        <v>0</v>
      </c>
    </row>
    <row r="51" spans="3:7" x14ac:dyDescent="0.25">
      <c r="C51">
        <v>11</v>
      </c>
      <c r="D51" s="2">
        <f>$K$20</f>
        <v>0.17734157405457246</v>
      </c>
      <c r="E51" s="11">
        <f>SUM(D51,E50)</f>
        <v>1.8186397126213505</v>
      </c>
      <c r="F51">
        <f>C51*AVERAGE($K$20,$W$20)</f>
        <v>1.8054279524234558</v>
      </c>
      <c r="G51" s="14">
        <f>ABS((F51-E51)/E51)</f>
        <v>7.2646385681590297E-3</v>
      </c>
    </row>
    <row r="52" spans="3:7" x14ac:dyDescent="0.25">
      <c r="C52">
        <v>12</v>
      </c>
      <c r="D52" s="2">
        <f>$W$20</f>
        <v>0.15091805365878311</v>
      </c>
      <c r="E52" s="11">
        <f>SUM(D52,E51)</f>
        <v>1.9695577662801336</v>
      </c>
      <c r="F52">
        <f>C52*AVERAGE($K$20,$W$20)</f>
        <v>1.9695577662801336</v>
      </c>
      <c r="G52" s="14">
        <f>ABS((F52-E52)/E52)</f>
        <v>0</v>
      </c>
    </row>
    <row r="53" spans="3:7" x14ac:dyDescent="0.25">
      <c r="C53">
        <v>13</v>
      </c>
      <c r="D53" s="2">
        <f>$K$20</f>
        <v>0.17734157405457246</v>
      </c>
      <c r="E53" s="11">
        <f>SUM(D53,E52)</f>
        <v>2.1468993403347061</v>
      </c>
      <c r="F53">
        <f>C53*AVERAGE($K$20,$W$20)</f>
        <v>2.1336875801368116</v>
      </c>
      <c r="G53" s="14">
        <f>ABS((F53-E53)/E53)</f>
        <v>6.1538796671458075E-3</v>
      </c>
    </row>
    <row r="54" spans="3:7" x14ac:dyDescent="0.25">
      <c r="C54">
        <v>14</v>
      </c>
      <c r="D54" s="2">
        <f>$W$20</f>
        <v>0.15091805365878311</v>
      </c>
      <c r="E54" s="11">
        <f>SUM(D54,E53)</f>
        <v>2.2978173939934892</v>
      </c>
      <c r="F54">
        <f>C54*AVERAGE($K$20,$W$20)</f>
        <v>2.2978173939934892</v>
      </c>
      <c r="G54" s="14">
        <f>ABS((F54-E54)/E54)</f>
        <v>0</v>
      </c>
    </row>
    <row r="55" spans="3:7" x14ac:dyDescent="0.25">
      <c r="C55">
        <v>15</v>
      </c>
      <c r="D55" s="2">
        <f>$K$20</f>
        <v>0.17734157405457246</v>
      </c>
      <c r="E55" s="11">
        <f>SUM(D55,E54)</f>
        <v>2.4751589680480617</v>
      </c>
      <c r="F55">
        <f>C55*AVERAGE($K$20,$W$20)</f>
        <v>2.4619472078501667</v>
      </c>
      <c r="G55" s="14">
        <f>ABS((F55-E55)/E55)</f>
        <v>5.3377420878602732E-3</v>
      </c>
    </row>
    <row r="56" spans="3:7" x14ac:dyDescent="0.25">
      <c r="C56">
        <v>16</v>
      </c>
      <c r="D56" s="2">
        <f>$W$20</f>
        <v>0.15091805365878311</v>
      </c>
      <c r="E56" s="11">
        <f>SUM(D56,E55)</f>
        <v>2.6260770217068448</v>
      </c>
      <c r="F56">
        <f>C56*AVERAGE($K$20,$W$20)</f>
        <v>2.6260770217068448</v>
      </c>
      <c r="G56" s="14">
        <f>ABS((F56-E56)/E56)</f>
        <v>0</v>
      </c>
    </row>
    <row r="57" spans="3:7" x14ac:dyDescent="0.25">
      <c r="C57">
        <v>17</v>
      </c>
      <c r="D57" s="2">
        <f>$K$20</f>
        <v>0.17734157405457246</v>
      </c>
      <c r="E57" s="11">
        <f>SUM(D57,E56)</f>
        <v>2.8034185957614173</v>
      </c>
      <c r="F57">
        <f>C57*AVERAGE($K$20,$W$20)</f>
        <v>2.7902068355635228</v>
      </c>
      <c r="G57" s="14">
        <f>ABS((F57-E57)/E57)</f>
        <v>4.7127318830908092E-3</v>
      </c>
    </row>
    <row r="58" spans="3:7" x14ac:dyDescent="0.25">
      <c r="C58">
        <v>18</v>
      </c>
      <c r="D58" s="2">
        <f>$W$20</f>
        <v>0.15091805365878311</v>
      </c>
      <c r="E58" s="11">
        <f>SUM(D58,E57)</f>
        <v>2.9543366494202004</v>
      </c>
      <c r="F58">
        <f>C58*AVERAGE($K$20,$W$20)</f>
        <v>2.9543366494202004</v>
      </c>
      <c r="G58" s="14">
        <f>ABS((F58-E58)/E58)</f>
        <v>0</v>
      </c>
    </row>
    <row r="59" spans="3:7" x14ac:dyDescent="0.25">
      <c r="C59">
        <v>19</v>
      </c>
      <c r="D59" s="2">
        <f>$K$20</f>
        <v>0.17734157405457246</v>
      </c>
      <c r="E59" s="11">
        <f>SUM(D59,E58)</f>
        <v>3.1316782234747729</v>
      </c>
      <c r="F59">
        <f>C59*AVERAGE($K$20,$W$20)</f>
        <v>3.1184664632768779</v>
      </c>
      <c r="G59" s="14">
        <f>ABS((F59-E59)/E59)</f>
        <v>4.2187476666219401E-3</v>
      </c>
    </row>
    <row r="60" spans="3:7" x14ac:dyDescent="0.25">
      <c r="C60">
        <v>20</v>
      </c>
      <c r="D60" s="2">
        <f>$W$20</f>
        <v>0.15091805365878311</v>
      </c>
      <c r="E60" s="11">
        <f>SUM(D60,E59)</f>
        <v>3.282596277133556</v>
      </c>
      <c r="F60">
        <f>C60*AVERAGE($K$20,$W$20)</f>
        <v>3.282596277133556</v>
      </c>
      <c r="G60" s="14">
        <f>ABS((F60-E60)/E60)</f>
        <v>0</v>
      </c>
    </row>
    <row r="61" spans="3:7" x14ac:dyDescent="0.25">
      <c r="C61">
        <v>21</v>
      </c>
      <c r="D61" s="2">
        <f>$K$20</f>
        <v>0.17734157405457246</v>
      </c>
      <c r="E61" s="11">
        <f>SUM(D61,E60)</f>
        <v>3.4599378511881285</v>
      </c>
      <c r="F61">
        <f>C61*AVERAGE($K$20,$W$20)</f>
        <v>3.446726090990234</v>
      </c>
      <c r="G61" s="14">
        <f>ABS((F61-E61)/E61)</f>
        <v>3.8184963910139688E-3</v>
      </c>
    </row>
    <row r="62" spans="3:7" x14ac:dyDescent="0.25">
      <c r="C62">
        <v>22</v>
      </c>
      <c r="D62" s="2">
        <f>$W$20</f>
        <v>0.15091805365878311</v>
      </c>
      <c r="E62" s="11">
        <f>SUM(D62,E61)</f>
        <v>3.6108559048469115</v>
      </c>
      <c r="F62">
        <f>C62*AVERAGE($K$20,$W$20)</f>
        <v>3.6108559048469115</v>
      </c>
      <c r="G62" s="14">
        <f>ABS((F62-E62)/E62)</f>
        <v>0</v>
      </c>
    </row>
    <row r="63" spans="3:7" x14ac:dyDescent="0.25">
      <c r="C63">
        <v>23</v>
      </c>
      <c r="D63" s="2">
        <f>$K$20</f>
        <v>0.17734157405457246</v>
      </c>
      <c r="E63" s="11">
        <f>SUM(D63,E62)</f>
        <v>3.7881974789014841</v>
      </c>
      <c r="F63">
        <f>C63*AVERAGE($K$20,$W$20)</f>
        <v>3.7749857187035891</v>
      </c>
      <c r="G63" s="14">
        <f>ABS((F63-E63)/E63)</f>
        <v>3.4876112640585297E-3</v>
      </c>
    </row>
    <row r="64" spans="3:7" x14ac:dyDescent="0.25">
      <c r="C64">
        <v>24</v>
      </c>
      <c r="D64" s="2">
        <f>$W$20</f>
        <v>0.15091805365878311</v>
      </c>
      <c r="E64" s="11">
        <f>SUM(D64,E63)</f>
        <v>3.9391155325602671</v>
      </c>
      <c r="F64">
        <f>C64*AVERAGE($K$20,$W$20)</f>
        <v>3.9391155325602671</v>
      </c>
      <c r="G64" s="14">
        <f>ABS((F64-E64)/E64)</f>
        <v>0</v>
      </c>
    </row>
    <row r="65" spans="3:7" x14ac:dyDescent="0.25">
      <c r="C65">
        <v>25</v>
      </c>
      <c r="D65" s="2">
        <f>$K$20</f>
        <v>0.17734157405457246</v>
      </c>
      <c r="E65" s="11">
        <f>SUM(D65,E64)</f>
        <v>4.1164571066148392</v>
      </c>
      <c r="F65">
        <f>C65*AVERAGE($K$20,$W$20)</f>
        <v>4.1032453464169452</v>
      </c>
      <c r="G65" s="14">
        <f>ABS((F65-E65)/E65)</f>
        <v>3.2094978413995225E-3</v>
      </c>
    </row>
    <row r="66" spans="3:7" x14ac:dyDescent="0.25">
      <c r="C66">
        <v>26</v>
      </c>
      <c r="D66" s="2">
        <f>$W$20</f>
        <v>0.15091805365878311</v>
      </c>
      <c r="E66" s="11">
        <f>SUM(D66,E65)</f>
        <v>4.2673751602736223</v>
      </c>
      <c r="F66">
        <f>C66*AVERAGE($K$20,$W$20)</f>
        <v>4.2673751602736232</v>
      </c>
      <c r="G66" s="14">
        <f>ABS((F66-E66)/E66)</f>
        <v>2.0813225609233185E-16</v>
      </c>
    </row>
    <row r="67" spans="3:7" x14ac:dyDescent="0.25">
      <c r="C67">
        <v>27</v>
      </c>
      <c r="D67" s="2">
        <f>$K$20</f>
        <v>0.17734157405457246</v>
      </c>
      <c r="E67" s="11">
        <f>SUM(D67,E66)</f>
        <v>4.4447167343281944</v>
      </c>
      <c r="F67">
        <f>C67*AVERAGE($K$20,$W$20)</f>
        <v>4.4315049741303003</v>
      </c>
      <c r="G67" s="14">
        <f>ABS((F67-E67)/E67)</f>
        <v>2.972463935857764E-3</v>
      </c>
    </row>
    <row r="68" spans="3:7" x14ac:dyDescent="0.25">
      <c r="C68">
        <v>28</v>
      </c>
      <c r="D68" s="2">
        <f>$W$20</f>
        <v>0.15091805365878311</v>
      </c>
      <c r="E68" s="11">
        <f>SUM(D68,E67)</f>
        <v>4.5956347879869774</v>
      </c>
      <c r="F68">
        <f>C68*AVERAGE($K$20,$W$20)</f>
        <v>4.5956347879869783</v>
      </c>
      <c r="G68" s="14">
        <f>ABS((F68-E68)/E68)</f>
        <v>1.9326566637145103E-16</v>
      </c>
    </row>
    <row r="69" spans="3:7" x14ac:dyDescent="0.25">
      <c r="C69">
        <v>29</v>
      </c>
      <c r="D69" s="2">
        <f>$K$20</f>
        <v>0.17734157405457246</v>
      </c>
      <c r="E69" s="11">
        <f>SUM(D69,E68)</f>
        <v>4.7729763620415495</v>
      </c>
      <c r="F69">
        <f>C69*AVERAGE($K$20,$W$20)</f>
        <v>4.7597646018436564</v>
      </c>
      <c r="G69" s="14">
        <f>ABS((F69-E69)/E69)</f>
        <v>2.7680338630971316E-3</v>
      </c>
    </row>
    <row r="70" spans="3:7" x14ac:dyDescent="0.25">
      <c r="C70">
        <v>30</v>
      </c>
      <c r="D70" s="2">
        <f>$W$20</f>
        <v>0.15091805365878311</v>
      </c>
      <c r="E70" s="11">
        <f>SUM(D70,E69)</f>
        <v>4.9238944157003326</v>
      </c>
      <c r="F70">
        <f>C70*AVERAGE($K$20,$W$20)</f>
        <v>4.9238944157003335</v>
      </c>
      <c r="G70" s="14">
        <f>ABS((F70-E70)/E70)</f>
        <v>1.803812886133543E-16</v>
      </c>
    </row>
    <row r="71" spans="3:7" x14ac:dyDescent="0.25">
      <c r="C71">
        <v>31</v>
      </c>
      <c r="D71" s="2">
        <f>$K$20</f>
        <v>0.17734157405457246</v>
      </c>
      <c r="E71" s="11">
        <f>SUM(D71,E70)</f>
        <v>5.1012359897549047</v>
      </c>
      <c r="F71">
        <f>C71*AVERAGE($K$20,$W$20)</f>
        <v>5.0880242295570115</v>
      </c>
      <c r="G71" s="14">
        <f>ABS((F71-E71)/E71)</f>
        <v>2.5899135473103135E-3</v>
      </c>
    </row>
    <row r="72" spans="3:7" x14ac:dyDescent="0.25">
      <c r="C72">
        <v>32</v>
      </c>
      <c r="D72" s="2">
        <f>$W$20</f>
        <v>0.15091805365878311</v>
      </c>
      <c r="E72" s="11">
        <f>SUM(D72,E71)</f>
        <v>5.2521540434136877</v>
      </c>
      <c r="F72">
        <f>C72*AVERAGE($K$20,$W$20)</f>
        <v>5.2521540434136895</v>
      </c>
      <c r="G72" s="14">
        <f>ABS((F72-E72)/E72)</f>
        <v>3.3821491615003932E-16</v>
      </c>
    </row>
    <row r="73" spans="3:7" x14ac:dyDescent="0.25">
      <c r="C73">
        <v>33</v>
      </c>
      <c r="D73" s="2">
        <f>$K$20</f>
        <v>0.17734157405457246</v>
      </c>
      <c r="E73" s="11">
        <f>SUM(D73,E72)</f>
        <v>5.4294956174682598</v>
      </c>
      <c r="F73">
        <f>C73*AVERAGE($K$20,$W$20)</f>
        <v>5.4162838572703675</v>
      </c>
      <c r="G73" s="14">
        <f>ABS((F73-E73)/E73)</f>
        <v>2.4333310363832353E-3</v>
      </c>
    </row>
    <row r="74" spans="3:7" x14ac:dyDescent="0.25">
      <c r="C74">
        <v>34</v>
      </c>
      <c r="D74" s="2">
        <f>$W$20</f>
        <v>0.15091805365878311</v>
      </c>
      <c r="E74" s="11">
        <f>SUM(D74,E73)</f>
        <v>5.5804136711270429</v>
      </c>
      <c r="F74">
        <f>C74*AVERAGE($K$20,$W$20)</f>
        <v>5.5804136711270456</v>
      </c>
      <c r="G74" s="14">
        <f>ABS((F74-E74)/E74)</f>
        <v>4.7747988162358494E-16</v>
      </c>
    </row>
    <row r="75" spans="3:7" x14ac:dyDescent="0.25">
      <c r="C75">
        <v>35</v>
      </c>
      <c r="D75" s="2">
        <f>$K$20</f>
        <v>0.17734157405457246</v>
      </c>
      <c r="E75" s="11">
        <f>SUM(D75,E74)</f>
        <v>5.757755245181615</v>
      </c>
      <c r="F75">
        <f>C75*AVERAGE($K$20,$W$20)</f>
        <v>5.7445434849837227</v>
      </c>
      <c r="G75" s="14">
        <f>ABS((F75-E75)/E75)</f>
        <v>2.2946026073179392E-3</v>
      </c>
    </row>
    <row r="76" spans="3:7" x14ac:dyDescent="0.25">
      <c r="C76">
        <v>36</v>
      </c>
      <c r="D76" s="2">
        <f>$W$20</f>
        <v>0.15091805365878311</v>
      </c>
      <c r="E76" s="11">
        <f>SUM(D76,E75)</f>
        <v>5.908673298840398</v>
      </c>
      <c r="F76">
        <f>C76*AVERAGE($K$20,$W$20)</f>
        <v>5.9086732988404007</v>
      </c>
      <c r="G76" s="14">
        <f>ABS((F76-E76)/E76)</f>
        <v>4.5095322153338583E-16</v>
      </c>
    </row>
    <row r="77" spans="3:7" x14ac:dyDescent="0.25">
      <c r="C77">
        <v>37</v>
      </c>
      <c r="D77" s="2">
        <f>$K$20</f>
        <v>0.17734157405457246</v>
      </c>
      <c r="E77" s="11">
        <f>SUM(D77,E76)</f>
        <v>6.0860148728949701</v>
      </c>
      <c r="F77">
        <f>C77*AVERAGE($K$20,$W$20)</f>
        <v>6.0728031126970787</v>
      </c>
      <c r="G77" s="14">
        <f>ABS((F77-E77)/E77)</f>
        <v>2.1708392887326072E-3</v>
      </c>
    </row>
    <row r="78" spans="3:7" x14ac:dyDescent="0.25">
      <c r="C78">
        <v>38</v>
      </c>
      <c r="D78" s="2">
        <f>$W$20</f>
        <v>0.15091805365878311</v>
      </c>
      <c r="E78" s="11">
        <f>SUM(D78,E77)</f>
        <v>6.2369329265537532</v>
      </c>
      <c r="F78">
        <f>C78*AVERAGE($K$20,$W$20)</f>
        <v>6.2369329265537559</v>
      </c>
      <c r="G78" s="14">
        <f>ABS((F78-E78)/E78)</f>
        <v>4.2721884145268132E-16</v>
      </c>
    </row>
    <row r="79" spans="3:7" x14ac:dyDescent="0.25">
      <c r="C79">
        <v>39</v>
      </c>
      <c r="D79" s="2">
        <f>$K$20</f>
        <v>0.17734157405457246</v>
      </c>
      <c r="E79" s="11">
        <f>SUM(D79,E78)</f>
        <v>6.4142745006083253</v>
      </c>
      <c r="F79">
        <f>C79*AVERAGE($K$20,$W$20)</f>
        <v>6.4010627404104339</v>
      </c>
      <c r="G79" s="14">
        <f>ABS((F79-E79)/E79)</f>
        <v>2.0597434981366003E-3</v>
      </c>
    </row>
    <row r="80" spans="3:7" x14ac:dyDescent="0.25">
      <c r="C80">
        <v>40</v>
      </c>
      <c r="D80" s="2">
        <f>$W$20</f>
        <v>0.15091805365878311</v>
      </c>
      <c r="E80" s="11">
        <f>SUM(D80,E79)</f>
        <v>6.5651925542671083</v>
      </c>
      <c r="F80">
        <f>C80*AVERAGE($K$20,$W$20)</f>
        <v>6.5651925542671119</v>
      </c>
      <c r="G80" s="14">
        <f>ABS((F80-E80)/E80)</f>
        <v>5.4114386584006305E-16</v>
      </c>
    </row>
    <row r="81" spans="3:7" x14ac:dyDescent="0.25">
      <c r="C81">
        <v>41</v>
      </c>
      <c r="D81" s="2">
        <f>$K$20</f>
        <v>0.17734157405457246</v>
      </c>
      <c r="E81" s="11">
        <f>SUM(D81,E80)</f>
        <v>6.7425341283216804</v>
      </c>
      <c r="F81">
        <f>C81*AVERAGE($K$20,$W$20)</f>
        <v>6.7293223681237899</v>
      </c>
      <c r="G81" s="14">
        <f>ABS((F81-E81)/E81)</f>
        <v>1.9594650833720151E-3</v>
      </c>
    </row>
    <row r="82" spans="3:7" x14ac:dyDescent="0.25">
      <c r="C82">
        <v>42</v>
      </c>
      <c r="D82" s="2">
        <f>$W$20</f>
        <v>0.15091805365878311</v>
      </c>
      <c r="E82" s="11">
        <f>SUM(D82,E81)</f>
        <v>6.8934521819804635</v>
      </c>
      <c r="F82">
        <f>C82*AVERAGE($K$20,$W$20)</f>
        <v>6.8934521819804679</v>
      </c>
      <c r="G82" s="14">
        <f>ABS((F82-E82)/E82)</f>
        <v>6.4421888790483695E-16</v>
      </c>
    </row>
    <row r="83" spans="3:7" x14ac:dyDescent="0.25">
      <c r="C83">
        <v>43</v>
      </c>
      <c r="D83" s="2">
        <f>$K$20</f>
        <v>0.17734157405457246</v>
      </c>
      <c r="E83" s="11">
        <f>SUM(D83,E82)</f>
        <v>7.0707937560350356</v>
      </c>
      <c r="F83">
        <f>C83*AVERAGE($K$20,$W$20)</f>
        <v>7.0575819958371451</v>
      </c>
      <c r="G83" s="14">
        <f>ABS((F83-E83)/E83)</f>
        <v>1.8684974634727608E-3</v>
      </c>
    </row>
    <row r="84" spans="3:7" x14ac:dyDescent="0.25">
      <c r="C84">
        <v>44</v>
      </c>
      <c r="D84" s="2">
        <f>$W$20</f>
        <v>0.15091805365878311</v>
      </c>
      <c r="E84" s="11">
        <f>SUM(D84,E83)</f>
        <v>7.2217118096938187</v>
      </c>
      <c r="F84">
        <f>C84*AVERAGE($K$20,$W$20)</f>
        <v>7.2217118096938231</v>
      </c>
      <c r="G84" s="14">
        <f>ABS((F84-E84)/E84)</f>
        <v>6.1493621118188983E-16</v>
      </c>
    </row>
    <row r="85" spans="3:7" x14ac:dyDescent="0.25">
      <c r="C85">
        <v>45</v>
      </c>
      <c r="D85" s="2">
        <f>$K$20</f>
        <v>0.17734157405457246</v>
      </c>
      <c r="E85" s="11">
        <f>SUM(D85,E84)</f>
        <v>7.3990533837483907</v>
      </c>
      <c r="F85">
        <f>C85*AVERAGE($K$20,$W$20)</f>
        <v>7.3858416235505011</v>
      </c>
      <c r="G85" s="14">
        <f>ABS((F85-E85)/E85)</f>
        <v>1.785601415839019E-3</v>
      </c>
    </row>
    <row r="86" spans="3:7" x14ac:dyDescent="0.25">
      <c r="C86">
        <v>46</v>
      </c>
      <c r="D86" s="2">
        <f>$W$20</f>
        <v>0.15091805365878311</v>
      </c>
      <c r="E86" s="11">
        <f>SUM(D86,E85)</f>
        <v>7.5499714374071738</v>
      </c>
      <c r="F86">
        <f>C86*AVERAGE($K$20,$W$20)</f>
        <v>7.5499714374071782</v>
      </c>
      <c r="G86" s="14">
        <f>ABS((F86-E86)/E86)</f>
        <v>5.8819985417398167E-16</v>
      </c>
    </row>
    <row r="87" spans="3:7" x14ac:dyDescent="0.25">
      <c r="C87">
        <v>47</v>
      </c>
      <c r="D87" s="2">
        <f>$K$20</f>
        <v>0.17734157405457246</v>
      </c>
      <c r="E87" s="11">
        <f>SUM(D87,E86)</f>
        <v>7.7273130114617459</v>
      </c>
      <c r="F87">
        <f>C87*AVERAGE($K$20,$W$20)</f>
        <v>7.7141012512638563</v>
      </c>
      <c r="G87" s="14">
        <f>ABS((F87-E87)/E87)</f>
        <v>1.7097482887380013E-3</v>
      </c>
    </row>
    <row r="88" spans="3:7" x14ac:dyDescent="0.25">
      <c r="C88">
        <v>48</v>
      </c>
      <c r="D88" s="2">
        <f>$W$20</f>
        <v>0.15091805365878311</v>
      </c>
      <c r="E88" s="11">
        <f>SUM(D88,E87)</f>
        <v>7.878231065120529</v>
      </c>
      <c r="F88">
        <f>C88*AVERAGE($K$20,$W$20)</f>
        <v>7.8782310651205343</v>
      </c>
      <c r="G88" s="14">
        <f>ABS((F88-E88)/E88)</f>
        <v>6.7642983230007894E-16</v>
      </c>
    </row>
    <row r="89" spans="3:7" x14ac:dyDescent="0.25">
      <c r="C89">
        <v>49</v>
      </c>
      <c r="D89" s="2">
        <f>$K$20</f>
        <v>0.17734157405457246</v>
      </c>
      <c r="E89" s="11">
        <f>SUM(D89,E88)</f>
        <v>8.0555726391751019</v>
      </c>
      <c r="F89">
        <f>C89*AVERAGE($K$20,$W$20)</f>
        <v>8.0423608789772114</v>
      </c>
      <c r="G89" s="14">
        <f>ABS((F89-E89)/E89)</f>
        <v>1.6400770981370475E-3</v>
      </c>
    </row>
    <row r="90" spans="3:7" x14ac:dyDescent="0.25">
      <c r="C90">
        <v>50</v>
      </c>
      <c r="D90" s="2">
        <f>$W$20</f>
        <v>0.15091805365878311</v>
      </c>
      <c r="E90" s="11">
        <f>SUM(D90,E89)</f>
        <v>8.206490692833885</v>
      </c>
      <c r="F90">
        <f>C90*AVERAGE($K$20,$W$20)</f>
        <v>8.2064906928338903</v>
      </c>
      <c r="G90" s="14">
        <f>ABS((F90-E90)/E90)</f>
        <v>6.493726390080757E-16</v>
      </c>
    </row>
  </sheetData>
  <pageMargins left="0.7" right="0.7" top="0.78740157499999996" bottom="0.78740157499999996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4.6500000000000004</v>
      </c>
      <c r="G10" s="3">
        <f>AVERAGE(F10)</f>
        <v>4.6500000000000004</v>
      </c>
      <c r="H10" s="3">
        <f>G10-$F$20</f>
        <v>0.15300000000000047</v>
      </c>
      <c r="J10" s="2">
        <f>F10*$C$4/1000</f>
        <v>0.22012804443108674</v>
      </c>
      <c r="K10" s="2">
        <f>F10*$C$5/1000</f>
        <v>0.2174679112219837</v>
      </c>
      <c r="L10" s="2">
        <f>F10*$C$6/1000</f>
        <v>0.21485570775941742</v>
      </c>
      <c r="O10" s="4">
        <v>1</v>
      </c>
      <c r="P10" s="3"/>
      <c r="Q10" s="3"/>
      <c r="R10" s="3">
        <v>3.12</v>
      </c>
      <c r="S10" s="3">
        <f>AVERAGE(R10)</f>
        <v>3.12</v>
      </c>
      <c r="T10" s="3">
        <f>S10-$R$20</f>
        <v>-0.29300000000000015</v>
      </c>
      <c r="V10" s="2">
        <f>R10*$C$4/1000</f>
        <v>0.14769881690860012</v>
      </c>
      <c r="W10" s="2">
        <f>R10*$C$5/1000</f>
        <v>0.14591395333604065</v>
      </c>
      <c r="X10" s="2">
        <f>R10*$C$6/1000</f>
        <v>0.14416124907728653</v>
      </c>
      <c r="Z10" s="2">
        <f>AVERAGE(W10,K10)</f>
        <v>0.18169093227901217</v>
      </c>
    </row>
    <row r="11" spans="1:26" x14ac:dyDescent="0.25">
      <c r="C11">
        <v>2</v>
      </c>
      <c r="D11" s="3"/>
      <c r="E11" s="3"/>
      <c r="F11" s="3">
        <v>4.67</v>
      </c>
      <c r="G11" s="3">
        <f>AVERAGE(F10:F11)</f>
        <v>4.66</v>
      </c>
      <c r="H11" s="3">
        <f>G11-$F$20</f>
        <v>0.16300000000000026</v>
      </c>
      <c r="I11" s="3">
        <f>STDEVA(F10:F11)</f>
        <v>1.4142135623730649E-2</v>
      </c>
      <c r="J11" s="2">
        <f>F11*$C$4/1000</f>
        <v>0.22107483171896236</v>
      </c>
      <c r="K11" s="2">
        <f>F11*$C$5/1000</f>
        <v>0.21840325707670186</v>
      </c>
      <c r="L11" s="2">
        <f>F11*$C$6/1000</f>
        <v>0.21577981833042564</v>
      </c>
      <c r="O11" s="4">
        <v>2</v>
      </c>
      <c r="P11" s="3"/>
      <c r="Q11" s="3"/>
      <c r="R11" s="3">
        <v>3.38</v>
      </c>
      <c r="S11" s="3">
        <f>AVERAGE(R10:R11)</f>
        <v>3.25</v>
      </c>
      <c r="T11" s="3">
        <f>S11-$R$20</f>
        <v>-0.16300000000000026</v>
      </c>
      <c r="U11" s="3">
        <f>STDEVA(R10:R11)</f>
        <v>0.1838477631085022</v>
      </c>
      <c r="V11" s="2">
        <f>R11*$C$4/1000</f>
        <v>0.16000705165098347</v>
      </c>
      <c r="W11" s="2">
        <f>R11*$C$5/1000</f>
        <v>0.15807344944737736</v>
      </c>
      <c r="X11" s="2">
        <f>R11*$C$6/1000</f>
        <v>0.15617468650039373</v>
      </c>
      <c r="Z11" s="2">
        <f>AVERAGE(W11,K11)</f>
        <v>0.18823835326203961</v>
      </c>
    </row>
    <row r="12" spans="1:26" x14ac:dyDescent="0.25">
      <c r="C12">
        <v>3</v>
      </c>
      <c r="D12" s="3"/>
      <c r="E12" s="3"/>
      <c r="F12" s="3">
        <v>4.5999999999999996</v>
      </c>
      <c r="G12" s="3">
        <f>AVERAGE(F10:F12)</f>
        <v>4.6399999999999997</v>
      </c>
      <c r="H12" s="3">
        <f>G12-$F$20</f>
        <v>0.14299999999999979</v>
      </c>
      <c r="I12" s="3">
        <f>STDEVA(F10:F12)</f>
        <v>3.6055512754640105E-2</v>
      </c>
      <c r="J12" s="2">
        <f>F12*$C$4/1000</f>
        <v>0.21776107621139762</v>
      </c>
      <c r="K12" s="2">
        <f>F12*$C$5/1000</f>
        <v>0.21512954658518813</v>
      </c>
      <c r="L12" s="2">
        <f>F12*$C$6/1000</f>
        <v>0.21254543133189677</v>
      </c>
      <c r="O12" s="4">
        <v>3</v>
      </c>
      <c r="P12" s="3"/>
      <c r="Q12" s="3"/>
      <c r="R12" s="3">
        <v>3.47</v>
      </c>
      <c r="S12" s="3">
        <f>AVERAGE(R10:R12)</f>
        <v>3.3233333333333337</v>
      </c>
      <c r="T12" s="3">
        <f>S12-$R$20</f>
        <v>-8.9666666666666561E-2</v>
      </c>
      <c r="U12" s="3">
        <f>STDEVA(R10:R12)</f>
        <v>0.18175074506954114</v>
      </c>
      <c r="V12" s="2">
        <f>R12*$C$4/1000</f>
        <v>0.16426759444642386</v>
      </c>
      <c r="W12" s="2">
        <f>R12*$C$5/1000</f>
        <v>0.16228250579360931</v>
      </c>
      <c r="X12" s="2">
        <f>R12*$C$6/1000</f>
        <v>0.16033318406993083</v>
      </c>
      <c r="Z12" s="2">
        <f>AVERAGE(W12,K12)</f>
        <v>0.18870602618939872</v>
      </c>
    </row>
    <row r="13" spans="1:26" x14ac:dyDescent="0.25">
      <c r="C13">
        <v>4</v>
      </c>
      <c r="D13" s="3"/>
      <c r="E13" s="3"/>
      <c r="F13" s="3">
        <v>4.41</v>
      </c>
      <c r="G13" s="3">
        <f>AVERAGE(F10:F13)</f>
        <v>4.5824999999999996</v>
      </c>
      <c r="H13" s="3">
        <f>G13-$F$20</f>
        <v>8.5499999999999687E-2</v>
      </c>
      <c r="I13" s="3">
        <f>STDEVA(F10:F13)</f>
        <v>0.11870832602082576</v>
      </c>
      <c r="J13" s="2">
        <f>F13*$C$4/1000</f>
        <v>0.20876659697657901</v>
      </c>
      <c r="K13" s="2">
        <f>F13*$C$5/1000</f>
        <v>0.20624376096536517</v>
      </c>
      <c r="L13" s="2">
        <f>F13*$C$6/1000</f>
        <v>0.20376638090731844</v>
      </c>
      <c r="O13" s="4">
        <v>4</v>
      </c>
      <c r="P13" s="3"/>
      <c r="Q13" s="3"/>
      <c r="R13" s="3">
        <v>3.57</v>
      </c>
      <c r="S13" s="3">
        <f>AVERAGE(R10:R13)</f>
        <v>3.3850000000000002</v>
      </c>
      <c r="T13" s="3">
        <f>S13-$R$20</f>
        <v>-2.8000000000000025E-2</v>
      </c>
      <c r="U13" s="3">
        <f>STDEVA(R10:R13)</f>
        <v>0.19295940851208399</v>
      </c>
      <c r="V13" s="2">
        <f>R13*$C$4/1000</f>
        <v>0.16900153088580205</v>
      </c>
      <c r="W13" s="2">
        <f>R13*$C$5/1000</f>
        <v>0.16695923506720034</v>
      </c>
      <c r="X13" s="2">
        <f>R13*$C$6/1000</f>
        <v>0.16495373692497209</v>
      </c>
      <c r="Z13" s="2">
        <f>AVERAGE(W13,K13)</f>
        <v>0.18660149801628276</v>
      </c>
    </row>
    <row r="14" spans="1:26" x14ac:dyDescent="0.25">
      <c r="C14">
        <v>5</v>
      </c>
      <c r="D14" s="3"/>
      <c r="E14" s="3"/>
      <c r="F14" s="3">
        <v>4.25</v>
      </c>
      <c r="G14" s="3">
        <f>AVERAGE(F10:F14)</f>
        <v>4.516</v>
      </c>
      <c r="H14" s="3">
        <f>G14-$F$20</f>
        <v>1.9000000000000128E-2</v>
      </c>
      <c r="I14" s="3">
        <f>STDEVA(F10:F14)</f>
        <v>0.18077610461562668</v>
      </c>
      <c r="J14" s="2">
        <f>F14*$C$4/1000</f>
        <v>0.20119229867357388</v>
      </c>
      <c r="K14" s="2">
        <f>F14*$C$5/1000</f>
        <v>0.19876099412761949</v>
      </c>
      <c r="L14" s="2">
        <f>F14*$C$6/1000</f>
        <v>0.1963734963392525</v>
      </c>
      <c r="O14" s="4">
        <v>5</v>
      </c>
      <c r="P14" s="3"/>
      <c r="Q14" s="3"/>
      <c r="R14" s="3">
        <v>3.57</v>
      </c>
      <c r="S14" s="3">
        <f>AVERAGE(R10:R14)</f>
        <v>3.4219999999999997</v>
      </c>
      <c r="T14" s="3">
        <f>S14-$R$20</f>
        <v>8.9999999999994529E-3</v>
      </c>
      <c r="U14" s="3">
        <f>STDEVA(R10:R14)</f>
        <v>0.18646715528478458</v>
      </c>
      <c r="V14" s="2">
        <f>R14*$C$4/1000</f>
        <v>0.16900153088580205</v>
      </c>
      <c r="W14" s="2">
        <f>R14*$C$5/1000</f>
        <v>0.16695923506720034</v>
      </c>
      <c r="X14" s="2">
        <f>R14*$C$6/1000</f>
        <v>0.16495373692497209</v>
      </c>
      <c r="Z14" s="2">
        <f>AVERAGE(W14,K14)</f>
        <v>0.18286011459740992</v>
      </c>
    </row>
    <row r="15" spans="1:26" x14ac:dyDescent="0.25">
      <c r="C15">
        <v>6</v>
      </c>
      <c r="D15" s="3"/>
      <c r="E15" s="3"/>
      <c r="F15" s="3">
        <v>4.63</v>
      </c>
      <c r="G15" s="3">
        <f>AVERAGE(F10:F15)</f>
        <v>4.5349999999999993</v>
      </c>
      <c r="H15" s="3">
        <f>G15-$F$20</f>
        <v>3.7999999999999368E-2</v>
      </c>
      <c r="I15" s="3">
        <f>STDEVA(F10:F15)</f>
        <v>0.168255757702374</v>
      </c>
      <c r="J15" s="2">
        <f>F15*$C$4/1000</f>
        <v>0.21918125714321107</v>
      </c>
      <c r="K15" s="2">
        <f>F15*$C$5/1000</f>
        <v>0.21653256536726545</v>
      </c>
      <c r="L15" s="2">
        <f>F15*$C$6/1000</f>
        <v>0.21393159718840918</v>
      </c>
      <c r="O15" s="4">
        <v>6</v>
      </c>
      <c r="P15" s="3"/>
      <c r="Q15" s="3"/>
      <c r="R15" s="3">
        <v>3.07</v>
      </c>
      <c r="S15" s="3">
        <f>AVERAGE(R10:R15)</f>
        <v>3.3633333333333333</v>
      </c>
      <c r="T15" s="3">
        <f>S15-$R$20</f>
        <v>-4.966666666666697E-2</v>
      </c>
      <c r="U15" s="3">
        <f>STDEVA(R10:R15)</f>
        <v>0.22015146301277821</v>
      </c>
      <c r="V15" s="2">
        <f>R15*$C$4/1000</f>
        <v>0.145331848688911</v>
      </c>
      <c r="W15" s="2">
        <f>R15*$C$5/1000</f>
        <v>0.14357558869924511</v>
      </c>
      <c r="X15" s="2">
        <f>R15*$C$6/1000</f>
        <v>0.1418509726497659</v>
      </c>
      <c r="Z15" s="2">
        <f>AVERAGE(W15,K15)</f>
        <v>0.18005407703325527</v>
      </c>
    </row>
    <row r="16" spans="1:26" x14ac:dyDescent="0.25">
      <c r="C16">
        <v>7</v>
      </c>
      <c r="D16" s="3"/>
      <c r="E16" s="3"/>
      <c r="F16" s="3">
        <v>4.6399999999999997</v>
      </c>
      <c r="G16" s="3">
        <f>AVERAGE(F10:F16)</f>
        <v>4.55</v>
      </c>
      <c r="H16" s="3">
        <f>G16-$F$20</f>
        <v>5.2999999999999936E-2</v>
      </c>
      <c r="I16" s="3">
        <f>STDEVA(F10:F16)</f>
        <v>0.15864005379054388</v>
      </c>
      <c r="J16" s="2">
        <f>F16*$C$4/1000</f>
        <v>0.21965465078714888</v>
      </c>
      <c r="K16" s="2">
        <f>F16*$C$5/1000</f>
        <v>0.21700023829462456</v>
      </c>
      <c r="L16" s="2">
        <f>F16*$C$6/1000</f>
        <v>0.21439365247391329</v>
      </c>
      <c r="O16" s="4">
        <v>7</v>
      </c>
      <c r="P16" s="3"/>
      <c r="Q16" s="3"/>
      <c r="R16" s="3">
        <v>3.14</v>
      </c>
      <c r="S16" s="3">
        <f>AVERAGE(R10:R16)</f>
        <v>3.3314285714285714</v>
      </c>
      <c r="T16" s="3">
        <f>S16-$R$20</f>
        <v>-8.157142857142885E-2</v>
      </c>
      <c r="U16" s="3">
        <f>STDEVA(R10:R16)</f>
        <v>0.21797771838948515</v>
      </c>
      <c r="V16" s="2">
        <f>R16*$C$4/1000</f>
        <v>0.14864560419647577</v>
      </c>
      <c r="W16" s="2">
        <f>R16*$C$5/1000</f>
        <v>0.14684929919075887</v>
      </c>
      <c r="X16" s="2">
        <f>R16*$C$6/1000</f>
        <v>0.14508535964829478</v>
      </c>
      <c r="Z16" s="2">
        <f>AVERAGE(W16,K16)</f>
        <v>0.1819247687426917</v>
      </c>
    </row>
    <row r="17" spans="3:26" x14ac:dyDescent="0.25">
      <c r="C17">
        <v>8</v>
      </c>
      <c r="D17" s="3"/>
      <c r="E17" s="3"/>
      <c r="F17" s="3">
        <v>4.55</v>
      </c>
      <c r="G17" s="3">
        <f>AVERAGE(F10:F17)</f>
        <v>4.55</v>
      </c>
      <c r="H17" s="3">
        <f>G17-$F$20</f>
        <v>5.2999999999999936E-2</v>
      </c>
      <c r="I17" s="3">
        <f>STDEVA(F10:F17)</f>
        <v>0.14687215042828425</v>
      </c>
      <c r="J17" s="2">
        <f>F17*$C$4/1000</f>
        <v>0.21539410799170849</v>
      </c>
      <c r="K17" s="2">
        <f>F17*$C$5/1000</f>
        <v>0.21279118194839261</v>
      </c>
      <c r="L17" s="2">
        <f>F17*$C$6/1000</f>
        <v>0.21023515490437616</v>
      </c>
      <c r="O17" s="4">
        <v>8</v>
      </c>
      <c r="P17" s="3"/>
      <c r="Q17" s="3"/>
      <c r="R17" s="3">
        <v>3.38</v>
      </c>
      <c r="S17" s="3">
        <f>AVERAGE(R10:R17)</f>
        <v>3.3374999999999999</v>
      </c>
      <c r="T17" s="3">
        <f>S17-$R$20</f>
        <v>-7.5500000000000345E-2</v>
      </c>
      <c r="U17" s="3">
        <f>STDEVA(R10:R17)</f>
        <v>0.20253747448664544</v>
      </c>
      <c r="V17" s="2">
        <f>R17*$C$4/1000</f>
        <v>0.16000705165098347</v>
      </c>
      <c r="W17" s="2">
        <f>R17*$C$5/1000</f>
        <v>0.15807344944737736</v>
      </c>
      <c r="X17" s="2">
        <f>R17*$C$6/1000</f>
        <v>0.15617468650039373</v>
      </c>
      <c r="Z17" s="2">
        <f>AVERAGE(W17,K17)</f>
        <v>0.18543231569788499</v>
      </c>
    </row>
    <row r="18" spans="3:26" x14ac:dyDescent="0.25">
      <c r="C18">
        <v>9</v>
      </c>
      <c r="D18" s="3"/>
      <c r="E18" s="3"/>
      <c r="F18" s="3">
        <v>4.3600000000000003</v>
      </c>
      <c r="G18" s="3">
        <f>AVERAGE(F10:F18)</f>
        <v>4.528888888888889</v>
      </c>
      <c r="H18" s="3">
        <f>G18-$F$20</f>
        <v>3.1888888888889078E-2</v>
      </c>
      <c r="I18" s="3">
        <f>STDEVA(F10:F18)</f>
        <v>0.15128156236339935</v>
      </c>
      <c r="J18" s="2">
        <f>F18*$C$4/1000</f>
        <v>0.20639962875688994</v>
      </c>
      <c r="K18" s="2">
        <f>F18*$C$5/1000</f>
        <v>0.20390539632856966</v>
      </c>
      <c r="L18" s="2">
        <f>F18*$C$6/1000</f>
        <v>0.20145610447979784</v>
      </c>
      <c r="O18" s="4">
        <v>9</v>
      </c>
      <c r="P18" s="3"/>
      <c r="Q18" s="3"/>
      <c r="R18" s="3">
        <v>3.87</v>
      </c>
      <c r="S18" s="3">
        <f>AVERAGE(R10:R18)</f>
        <v>3.3966666666666665</v>
      </c>
      <c r="T18" s="3">
        <f>S18-$R$20</f>
        <v>-1.6333333333333755E-2</v>
      </c>
      <c r="U18" s="3">
        <f>STDEVA(R10:R18)</f>
        <v>0.2596150997149434</v>
      </c>
      <c r="V18" s="2">
        <f>R18*$C$4/1000</f>
        <v>0.18320334020393669</v>
      </c>
      <c r="W18" s="2">
        <f>R18*$C$5/1000</f>
        <v>0.18098942288797351</v>
      </c>
      <c r="X18" s="2">
        <f>R18*$C$6/1000</f>
        <v>0.17881539549009579</v>
      </c>
      <c r="Z18" s="2">
        <f>AVERAGE(W18,K18)</f>
        <v>0.19244740960827159</v>
      </c>
    </row>
    <row r="19" spans="3:26" x14ac:dyDescent="0.25">
      <c r="C19" s="5">
        <v>10</v>
      </c>
      <c r="D19" s="6"/>
      <c r="E19" s="6"/>
      <c r="F19" s="6">
        <v>4.21</v>
      </c>
      <c r="G19" s="6">
        <f>AVERAGE(F10:F19)</f>
        <v>4.4969999999999999</v>
      </c>
      <c r="H19" s="6">
        <f>G19-$F$20</f>
        <v>0</v>
      </c>
      <c r="I19" s="6">
        <f>STDEVA(F10:F19)</f>
        <v>0.17467748058127641</v>
      </c>
      <c r="J19" s="7">
        <f>F19*$C$4/1000</f>
        <v>0.19929872409782259</v>
      </c>
      <c r="K19" s="7">
        <f>F19*$C$5/1000</f>
        <v>0.19689030241818306</v>
      </c>
      <c r="L19" s="7">
        <f>F19*$C$6/1000</f>
        <v>0.19452527519723598</v>
      </c>
      <c r="O19" s="8">
        <v>10</v>
      </c>
      <c r="P19" s="6"/>
      <c r="Q19" s="6"/>
      <c r="R19" s="6">
        <v>3.56</v>
      </c>
      <c r="S19" s="6">
        <f>AVERAGE(R10:R19)</f>
        <v>3.4130000000000003</v>
      </c>
      <c r="T19" s="6">
        <f>S19-$R$20</f>
        <v>0</v>
      </c>
      <c r="U19" s="6">
        <f>STDEVA(R10:R19)</f>
        <v>0.25015772802152025</v>
      </c>
      <c r="V19" s="7">
        <f>R19*$C$4/1000</f>
        <v>0.16852813724186425</v>
      </c>
      <c r="W19" s="7">
        <f>R19*$C$5/1000</f>
        <v>0.16649156213984126</v>
      </c>
      <c r="X19" s="7">
        <f>R19*$C$6/1000</f>
        <v>0.16449168163946795</v>
      </c>
      <c r="Z19" s="2">
        <f>AVERAGE(W19,K19)</f>
        <v>0.18169093227901217</v>
      </c>
    </row>
    <row r="20" spans="3:26" x14ac:dyDescent="0.25">
      <c r="F20" s="9">
        <f>AVERAGE(F10:F19)</f>
        <v>4.4969999999999999</v>
      </c>
      <c r="G20" s="9">
        <f>F20*46.7672</f>
        <v>210.3120984</v>
      </c>
      <c r="J20" s="2">
        <f>F20*$C$4/1000</f>
        <v>0.21288512167883805</v>
      </c>
      <c r="K20" s="2">
        <f>F20*$C$5/1000</f>
        <v>0.21031251543338936</v>
      </c>
      <c r="L20" s="2">
        <f>F20*$C$6/1000</f>
        <v>0.2077862618912043</v>
      </c>
      <c r="M20" s="2"/>
      <c r="N20" s="2"/>
      <c r="O20" s="2"/>
      <c r="P20" s="2"/>
      <c r="Q20" s="2"/>
      <c r="R20" s="15">
        <f>AVERAGE(R10:R19)</f>
        <v>3.4130000000000003</v>
      </c>
      <c r="S20" s="15">
        <f>R20*46.7672</f>
        <v>159.61645360000003</v>
      </c>
      <c r="T20" s="2"/>
      <c r="U20" s="2"/>
      <c r="V20" s="2">
        <f>R20*$C$4/1000</f>
        <v>0.16156925067597827</v>
      </c>
      <c r="W20" s="2">
        <f>R20*$C$5/1000</f>
        <v>0.15961677010766243</v>
      </c>
      <c r="X20" s="2">
        <f>R20*$C$6/1000</f>
        <v>0.15769946894255735</v>
      </c>
    </row>
    <row r="21" spans="3:26" x14ac:dyDescent="0.25">
      <c r="F21" s="3">
        <f>STDEVA(F10:F19)</f>
        <v>0.17467748058127641</v>
      </c>
      <c r="J21" s="2">
        <f>STDEVA(J10:J19)</f>
        <v>8.2691209046248416E-3</v>
      </c>
      <c r="K21" s="2">
        <f>STDEVA(K10:K19)</f>
        <v>8.1691928687158653E-3</v>
      </c>
      <c r="L21" s="2">
        <f>STDEVA(L10:L19)</f>
        <v>8.0710653161122636E-3</v>
      </c>
      <c r="M21" s="2"/>
      <c r="N21" s="2"/>
      <c r="O21" s="2"/>
      <c r="P21" s="2"/>
      <c r="Q21" s="2"/>
      <c r="R21" s="2">
        <f>STDEVA(R10:R19)</f>
        <v>0.25015772802152025</v>
      </c>
      <c r="S21" s="2"/>
      <c r="T21" s="2"/>
      <c r="U21" s="2"/>
      <c r="V21" s="2">
        <f>STDEVA(V10:V19)</f>
        <v>1.1842307842731381E-2</v>
      </c>
      <c r="W21" s="2">
        <f>STDEVA(W10:W19)</f>
        <v>1.169919969653271E-2</v>
      </c>
      <c r="X21" s="2">
        <f>STDEVA(X10:X19)</f>
        <v>1.1558670044204642E-2</v>
      </c>
      <c r="Z21" s="2">
        <f>STDEVA(Z10:Z19)</f>
        <v>3.9836168998225513E-3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0.21031251543338936</v>
      </c>
      <c r="E41" s="11">
        <f>$K$20</f>
        <v>0.21031251543338936</v>
      </c>
      <c r="F41">
        <f>C41*AVERAGE($K$20,$W$20)</f>
        <v>0.18496464277052588</v>
      </c>
      <c r="G41" s="14">
        <f>ABS((F41-E41)/E41)</f>
        <v>0.12052479430731602</v>
      </c>
    </row>
    <row r="42" spans="3:7" x14ac:dyDescent="0.25">
      <c r="C42">
        <v>2</v>
      </c>
      <c r="D42" s="2">
        <f>$W$20</f>
        <v>0.15961677010766243</v>
      </c>
      <c r="E42" s="11">
        <f>SUM(D42,E41)</f>
        <v>0.36992928554105176</v>
      </c>
      <c r="F42">
        <f>C42*AVERAGE($K$20,$W$20)</f>
        <v>0.36992928554105176</v>
      </c>
      <c r="G42" s="14">
        <f>ABS((F42-E42)/E42)</f>
        <v>0</v>
      </c>
    </row>
    <row r="43" spans="3:7" x14ac:dyDescent="0.25">
      <c r="C43">
        <v>3</v>
      </c>
      <c r="D43" s="2">
        <f>$K$20</f>
        <v>0.21031251543338936</v>
      </c>
      <c r="E43" s="11">
        <f>SUM(D43,E42)</f>
        <v>0.58024180097444111</v>
      </c>
      <c r="F43">
        <f>C43*AVERAGE($K$20,$W$20)</f>
        <v>0.55489392831157769</v>
      </c>
      <c r="G43" s="14">
        <f>ABS((F43-E43)/E43)</f>
        <v>4.3685016522930525E-2</v>
      </c>
    </row>
    <row r="44" spans="3:7" x14ac:dyDescent="0.25">
      <c r="C44">
        <v>4</v>
      </c>
      <c r="D44" s="2">
        <f>$W$20</f>
        <v>0.15961677010766243</v>
      </c>
      <c r="E44" s="11">
        <f>SUM(D44,E43)</f>
        <v>0.73985857108210351</v>
      </c>
      <c r="F44">
        <f>C44*AVERAGE($K$20,$W$20)</f>
        <v>0.73985857108210351</v>
      </c>
      <c r="G44" s="14">
        <f>ABS((F44-E44)/E44)</f>
        <v>0</v>
      </c>
    </row>
    <row r="45" spans="3:7" x14ac:dyDescent="0.25">
      <c r="C45">
        <v>5</v>
      </c>
      <c r="D45" s="2">
        <f>$K$20</f>
        <v>0.21031251543338936</v>
      </c>
      <c r="E45" s="11">
        <f>SUM(D45,E44)</f>
        <v>0.95017108651549287</v>
      </c>
      <c r="F45">
        <f>C45*AVERAGE($K$20,$W$20)</f>
        <v>0.92482321385262933</v>
      </c>
      <c r="G45" s="14">
        <f>ABS((F45-E45)/E45)</f>
        <v>2.667716690456275E-2</v>
      </c>
    </row>
    <row r="46" spans="3:7" x14ac:dyDescent="0.25">
      <c r="C46">
        <v>6</v>
      </c>
      <c r="D46" s="2">
        <f>$W$20</f>
        <v>0.15961677010766243</v>
      </c>
      <c r="E46" s="11">
        <f>SUM(D46,E45)</f>
        <v>1.1097878566231554</v>
      </c>
      <c r="F46">
        <f>C46*AVERAGE($K$20,$W$20)</f>
        <v>1.1097878566231554</v>
      </c>
      <c r="G46" s="14">
        <f>ABS((F46-E46)/E46)</f>
        <v>0</v>
      </c>
    </row>
    <row r="47" spans="3:7" x14ac:dyDescent="0.25">
      <c r="C47">
        <v>7</v>
      </c>
      <c r="D47" s="2">
        <f>$K$20</f>
        <v>0.21031251543338936</v>
      </c>
      <c r="E47" s="11">
        <f>SUM(D47,E46)</f>
        <v>1.3201003720565447</v>
      </c>
      <c r="F47">
        <f>C47*AVERAGE($K$20,$W$20)</f>
        <v>1.2947524993936812</v>
      </c>
      <c r="G47" s="14">
        <f>ABS((F47-E47)/E47)</f>
        <v>1.9201473766252218E-2</v>
      </c>
    </row>
    <row r="48" spans="3:7" x14ac:dyDescent="0.25">
      <c r="C48">
        <v>8</v>
      </c>
      <c r="D48" s="2">
        <f>$W$20</f>
        <v>0.15961677010766243</v>
      </c>
      <c r="E48" s="11">
        <f>SUM(D48,E47)</f>
        <v>1.4797171421642072</v>
      </c>
      <c r="F48">
        <f>C48*AVERAGE($K$20,$W$20)</f>
        <v>1.479717142164207</v>
      </c>
      <c r="G48" s="14">
        <f>ABS((F48-E48)/E48)</f>
        <v>1.5005881772801047E-16</v>
      </c>
    </row>
    <row r="49" spans="3:7" x14ac:dyDescent="0.25">
      <c r="C49">
        <v>9</v>
      </c>
      <c r="D49" s="2">
        <f>$K$20</f>
        <v>0.21031251543338936</v>
      </c>
      <c r="E49" s="11">
        <f>SUM(D49,E48)</f>
        <v>1.6900296575975966</v>
      </c>
      <c r="F49">
        <f>C49*AVERAGE($K$20,$W$20)</f>
        <v>1.6646817849347328</v>
      </c>
      <c r="G49" s="14">
        <f>ABS((F49-E49)/E49)</f>
        <v>1.4998478014223817E-2</v>
      </c>
    </row>
    <row r="50" spans="3:7" x14ac:dyDescent="0.25">
      <c r="C50">
        <v>10</v>
      </c>
      <c r="D50" s="2">
        <f>$W$20</f>
        <v>0.15961677010766243</v>
      </c>
      <c r="E50" s="11">
        <f>SUM(D50,E49)</f>
        <v>1.8496464277052591</v>
      </c>
      <c r="F50">
        <f>C50*AVERAGE($K$20,$W$20)</f>
        <v>1.8496464277052587</v>
      </c>
      <c r="G50" s="14">
        <f>ABS((F50-E50)/E50)</f>
        <v>2.4009410836481674E-16</v>
      </c>
    </row>
    <row r="51" spans="3:7" x14ac:dyDescent="0.25">
      <c r="C51">
        <v>11</v>
      </c>
      <c r="D51" s="2">
        <f>$K$20</f>
        <v>0.21031251543338936</v>
      </c>
      <c r="E51" s="11">
        <f>SUM(D51,E50)</f>
        <v>2.0599589431386485</v>
      </c>
      <c r="F51">
        <f>C51*AVERAGE($K$20,$W$20)</f>
        <v>2.0346110704757847</v>
      </c>
      <c r="G51" s="14">
        <f>ABS((F51-E51)/E51)</f>
        <v>1.2305037800531387E-2</v>
      </c>
    </row>
    <row r="52" spans="3:7" x14ac:dyDescent="0.25">
      <c r="C52">
        <v>12</v>
      </c>
      <c r="D52" s="2">
        <f>$W$20</f>
        <v>0.15961677010766243</v>
      </c>
      <c r="E52" s="11">
        <f>SUM(D52,E51)</f>
        <v>2.2195757132463108</v>
      </c>
      <c r="F52">
        <f>C52*AVERAGE($K$20,$W$20)</f>
        <v>2.2195757132463108</v>
      </c>
      <c r="G52" s="14">
        <f>ABS((F52-E52)/E52)</f>
        <v>0</v>
      </c>
    </row>
    <row r="53" spans="3:7" x14ac:dyDescent="0.25">
      <c r="C53">
        <v>13</v>
      </c>
      <c r="D53" s="2">
        <f>$K$20</f>
        <v>0.21031251543338936</v>
      </c>
      <c r="E53" s="11">
        <f>SUM(D53,E52)</f>
        <v>2.4298882286797001</v>
      </c>
      <c r="F53">
        <f>C53*AVERAGE($K$20,$W$20)</f>
        <v>2.4045403560168364</v>
      </c>
      <c r="G53" s="14">
        <f>ABS((F53-E53)/E53)</f>
        <v>1.0431703139134401E-2</v>
      </c>
    </row>
    <row r="54" spans="3:7" x14ac:dyDescent="0.25">
      <c r="C54">
        <v>14</v>
      </c>
      <c r="D54" s="2">
        <f>$W$20</f>
        <v>0.15961677010766243</v>
      </c>
      <c r="E54" s="11">
        <f>SUM(D54,E53)</f>
        <v>2.5895049987873624</v>
      </c>
      <c r="F54">
        <f>C54*AVERAGE($K$20,$W$20)</f>
        <v>2.5895049987873624</v>
      </c>
      <c r="G54" s="14">
        <f>ABS((F54-E54)/E54)</f>
        <v>0</v>
      </c>
    </row>
    <row r="55" spans="3:7" x14ac:dyDescent="0.25">
      <c r="C55">
        <v>15</v>
      </c>
      <c r="D55" s="2">
        <f>$K$20</f>
        <v>0.21031251543338936</v>
      </c>
      <c r="E55" s="11">
        <f>SUM(D55,E54)</f>
        <v>2.7998175142207518</v>
      </c>
      <c r="F55">
        <f>C55*AVERAGE($K$20,$W$20)</f>
        <v>2.774469641557888</v>
      </c>
      <c r="G55" s="14">
        <f>ABS((F55-E55)/E55)</f>
        <v>9.0534017071175459E-3</v>
      </c>
    </row>
    <row r="56" spans="3:7" x14ac:dyDescent="0.25">
      <c r="C56">
        <v>16</v>
      </c>
      <c r="D56" s="2">
        <f>$W$20</f>
        <v>0.15961677010766243</v>
      </c>
      <c r="E56" s="11">
        <f>SUM(D56,E55)</f>
        <v>2.959434284328414</v>
      </c>
      <c r="F56">
        <f>C56*AVERAGE($K$20,$W$20)</f>
        <v>2.959434284328414</v>
      </c>
      <c r="G56" s="14">
        <f>ABS((F56-E56)/E56)</f>
        <v>0</v>
      </c>
    </row>
    <row r="57" spans="3:7" x14ac:dyDescent="0.25">
      <c r="C57">
        <v>17</v>
      </c>
      <c r="D57" s="2">
        <f>$K$20</f>
        <v>0.21031251543338936</v>
      </c>
      <c r="E57" s="11">
        <f>SUM(D57,E56)</f>
        <v>3.1697467997618034</v>
      </c>
      <c r="F57">
        <f>C57*AVERAGE($K$20,$W$20)</f>
        <v>3.1443989270989401</v>
      </c>
      <c r="G57" s="14">
        <f>ABS((F57-E57)/E57)</f>
        <v>7.9968130781828146E-3</v>
      </c>
    </row>
    <row r="58" spans="3:7" x14ac:dyDescent="0.25">
      <c r="C58">
        <v>18</v>
      </c>
      <c r="D58" s="2">
        <f>$W$20</f>
        <v>0.15961677010766243</v>
      </c>
      <c r="E58" s="11">
        <f>SUM(D58,E57)</f>
        <v>3.3293635698694657</v>
      </c>
      <c r="F58">
        <f>C58*AVERAGE($K$20,$W$20)</f>
        <v>3.3293635698694657</v>
      </c>
      <c r="G58" s="14">
        <f>ABS((F58-E58)/E58)</f>
        <v>0</v>
      </c>
    </row>
    <row r="59" spans="3:7" x14ac:dyDescent="0.25">
      <c r="C59">
        <v>19</v>
      </c>
      <c r="D59" s="2">
        <f>$K$20</f>
        <v>0.21031251543338936</v>
      </c>
      <c r="E59" s="11">
        <f>SUM(D59,E58)</f>
        <v>3.539676085302855</v>
      </c>
      <c r="F59">
        <f>C59*AVERAGE($K$20,$W$20)</f>
        <v>3.5143282126399917</v>
      </c>
      <c r="G59" s="14">
        <f>ABS((F59-E59)/E59)</f>
        <v>7.1610712539801639E-3</v>
      </c>
    </row>
    <row r="60" spans="3:7" x14ac:dyDescent="0.25">
      <c r="C60">
        <v>20</v>
      </c>
      <c r="D60" s="2">
        <f>$W$20</f>
        <v>0.15961677010766243</v>
      </c>
      <c r="E60" s="11">
        <f>SUM(D60,E59)</f>
        <v>3.6992928554105173</v>
      </c>
      <c r="F60">
        <f>C60*AVERAGE($K$20,$W$20)</f>
        <v>3.6992928554105173</v>
      </c>
      <c r="G60" s="14">
        <f>ABS((F60-E60)/E60)</f>
        <v>0</v>
      </c>
    </row>
    <row r="61" spans="3:7" x14ac:dyDescent="0.25">
      <c r="C61">
        <v>21</v>
      </c>
      <c r="D61" s="2">
        <f>$K$20</f>
        <v>0.21031251543338936</v>
      </c>
      <c r="E61" s="11">
        <f>SUM(D61,E60)</f>
        <v>3.9096053708439067</v>
      </c>
      <c r="F61">
        <f>C61*AVERAGE($K$20,$W$20)</f>
        <v>3.8842574981810434</v>
      </c>
      <c r="G61" s="14">
        <f>ABS((F61-E61)/E61)</f>
        <v>6.4834862495065215E-3</v>
      </c>
    </row>
    <row r="62" spans="3:7" x14ac:dyDescent="0.25">
      <c r="C62">
        <v>22</v>
      </c>
      <c r="D62" s="2">
        <f>$W$20</f>
        <v>0.15961677010766243</v>
      </c>
      <c r="E62" s="11">
        <f>SUM(D62,E61)</f>
        <v>4.0692221409515694</v>
      </c>
      <c r="F62">
        <f>C62*AVERAGE($K$20,$W$20)</f>
        <v>4.0692221409515694</v>
      </c>
      <c r="G62" s="14">
        <f>ABS((F62-E62)/E62)</f>
        <v>0</v>
      </c>
    </row>
    <row r="63" spans="3:7" x14ac:dyDescent="0.25">
      <c r="C63">
        <v>23</v>
      </c>
      <c r="D63" s="2">
        <f>$K$20</f>
        <v>0.21031251543338936</v>
      </c>
      <c r="E63" s="11">
        <f>SUM(D63,E62)</f>
        <v>4.2795346563849588</v>
      </c>
      <c r="F63">
        <f>C63*AVERAGE($K$20,$W$20)</f>
        <v>4.254186783722095</v>
      </c>
      <c r="G63" s="14">
        <f>ABS((F63-E63)/E63)</f>
        <v>5.9230441386998386E-3</v>
      </c>
    </row>
    <row r="64" spans="3:7" x14ac:dyDescent="0.25">
      <c r="C64">
        <v>24</v>
      </c>
      <c r="D64" s="2">
        <f>$W$20</f>
        <v>0.15961677010766243</v>
      </c>
      <c r="E64" s="11">
        <f>SUM(D64,E63)</f>
        <v>4.4391514264926215</v>
      </c>
      <c r="F64">
        <f>C64*AVERAGE($K$20,$W$20)</f>
        <v>4.4391514264926215</v>
      </c>
      <c r="G64" s="14">
        <f>ABS((F64-E64)/E64)</f>
        <v>0</v>
      </c>
    </row>
    <row r="65" spans="3:7" x14ac:dyDescent="0.25">
      <c r="C65">
        <v>25</v>
      </c>
      <c r="D65" s="2">
        <f>$K$20</f>
        <v>0.21031251543338936</v>
      </c>
      <c r="E65" s="11">
        <f>SUM(D65,E64)</f>
        <v>4.6494639419260109</v>
      </c>
      <c r="F65">
        <f>C65*AVERAGE($K$20,$W$20)</f>
        <v>4.6241160692631471</v>
      </c>
      <c r="G65" s="14">
        <f>ABS((F65-E65)/E65)</f>
        <v>5.4517839001378644E-3</v>
      </c>
    </row>
    <row r="66" spans="3:7" x14ac:dyDescent="0.25">
      <c r="C66">
        <v>26</v>
      </c>
      <c r="D66" s="2">
        <f>$W$20</f>
        <v>0.15961677010766243</v>
      </c>
      <c r="E66" s="11">
        <f>SUM(D66,E65)</f>
        <v>4.8090807120336736</v>
      </c>
      <c r="F66">
        <f>C66*AVERAGE($K$20,$W$20)</f>
        <v>4.8090807120336727</v>
      </c>
      <c r="G66" s="14">
        <f>ABS((F66-E66)/E66)</f>
        <v>1.8468777566524365E-16</v>
      </c>
    </row>
    <row r="67" spans="3:7" x14ac:dyDescent="0.25">
      <c r="C67">
        <v>27</v>
      </c>
      <c r="D67" s="2">
        <f>$K$20</f>
        <v>0.21031251543338936</v>
      </c>
      <c r="E67" s="11">
        <f>SUM(D67,E66)</f>
        <v>5.019393227467063</v>
      </c>
      <c r="F67">
        <f>C67*AVERAGE($K$20,$W$20)</f>
        <v>4.9940453548041983</v>
      </c>
      <c r="G67" s="14">
        <f>ABS((F67-E67)/E67)</f>
        <v>5.0499874216182791E-3</v>
      </c>
    </row>
    <row r="68" spans="3:7" x14ac:dyDescent="0.25">
      <c r="C68">
        <v>28</v>
      </c>
      <c r="D68" s="2">
        <f>$W$20</f>
        <v>0.15961677010766243</v>
      </c>
      <c r="E68" s="11">
        <f>SUM(D68,E67)</f>
        <v>5.1790099975747257</v>
      </c>
      <c r="F68">
        <f>C68*AVERAGE($K$20,$W$20)</f>
        <v>5.1790099975747248</v>
      </c>
      <c r="G68" s="14">
        <f>ABS((F68-E68)/E68)</f>
        <v>1.7149579168915479E-16</v>
      </c>
    </row>
    <row r="69" spans="3:7" x14ac:dyDescent="0.25">
      <c r="C69">
        <v>29</v>
      </c>
      <c r="D69" s="2">
        <f>$K$20</f>
        <v>0.21031251543338936</v>
      </c>
      <c r="E69" s="11">
        <f>SUM(D69,E68)</f>
        <v>5.389322513008115</v>
      </c>
      <c r="F69">
        <f>C69*AVERAGE($K$20,$W$20)</f>
        <v>5.3639746403452504</v>
      </c>
      <c r="G69" s="14">
        <f>ABS((F69-E69)/E69)</f>
        <v>4.7033504863891375E-3</v>
      </c>
    </row>
    <row r="70" spans="3:7" x14ac:dyDescent="0.25">
      <c r="C70">
        <v>30</v>
      </c>
      <c r="D70" s="2">
        <f>$W$20</f>
        <v>0.15961677010766243</v>
      </c>
      <c r="E70" s="11">
        <f>SUM(D70,E69)</f>
        <v>5.5489392831157778</v>
      </c>
      <c r="F70">
        <f>C70*AVERAGE($K$20,$W$20)</f>
        <v>5.548939283115776</v>
      </c>
      <c r="G70" s="14">
        <f>ABS((F70-E70)/E70)</f>
        <v>3.2012547781975561E-16</v>
      </c>
    </row>
    <row r="71" spans="3:7" x14ac:dyDescent="0.25">
      <c r="C71">
        <v>31</v>
      </c>
      <c r="D71" s="2">
        <f>$K$20</f>
        <v>0.21031251543338936</v>
      </c>
      <c r="E71" s="11">
        <f>SUM(D71,E70)</f>
        <v>5.7592517985491671</v>
      </c>
      <c r="F71">
        <f>C71*AVERAGE($K$20,$W$20)</f>
        <v>5.7339039258863025</v>
      </c>
      <c r="G71" s="14">
        <f>ABS((F71-E71)/E71)</f>
        <v>4.4012440416739745E-3</v>
      </c>
    </row>
    <row r="72" spans="3:7" x14ac:dyDescent="0.25">
      <c r="C72">
        <v>32</v>
      </c>
      <c r="D72" s="2">
        <f>$W$20</f>
        <v>0.15961677010766243</v>
      </c>
      <c r="E72" s="11">
        <f>SUM(D72,E71)</f>
        <v>5.9188685686568299</v>
      </c>
      <c r="F72">
        <f>C72*AVERAGE($K$20,$W$20)</f>
        <v>5.9188685686568281</v>
      </c>
      <c r="G72" s="14">
        <f>ABS((F72-E72)/E72)</f>
        <v>3.0011763545602088E-16</v>
      </c>
    </row>
    <row r="73" spans="3:7" x14ac:dyDescent="0.25">
      <c r="C73">
        <v>33</v>
      </c>
      <c r="D73" s="2">
        <f>$K$20</f>
        <v>0.21031251543338936</v>
      </c>
      <c r="E73" s="11">
        <f>SUM(D73,E72)</f>
        <v>6.1291810840902192</v>
      </c>
      <c r="F73">
        <f>C73*AVERAGE($K$20,$W$20)</f>
        <v>6.1038332114273537</v>
      </c>
      <c r="G73" s="14">
        <f>ABS((F73-E73)/E73)</f>
        <v>4.1356051183839395E-3</v>
      </c>
    </row>
    <row r="74" spans="3:7" x14ac:dyDescent="0.25">
      <c r="C74">
        <v>34</v>
      </c>
      <c r="D74" s="2">
        <f>$W$20</f>
        <v>0.15961677010766243</v>
      </c>
      <c r="E74" s="11">
        <f>SUM(D74,E73)</f>
        <v>6.288797854197882</v>
      </c>
      <c r="F74">
        <f>C74*AVERAGE($K$20,$W$20)</f>
        <v>6.2887978541978802</v>
      </c>
      <c r="G74" s="14">
        <f>ABS((F74-E74)/E74)</f>
        <v>2.8246365689978432E-16</v>
      </c>
    </row>
    <row r="75" spans="3:7" x14ac:dyDescent="0.25">
      <c r="C75">
        <v>35</v>
      </c>
      <c r="D75" s="2">
        <f>$K$20</f>
        <v>0.21031251543338936</v>
      </c>
      <c r="E75" s="11">
        <f>SUM(D75,E74)</f>
        <v>6.4991103696312713</v>
      </c>
      <c r="F75">
        <f>C75*AVERAGE($K$20,$W$20)</f>
        <v>6.4737624969684058</v>
      </c>
      <c r="G75" s="14">
        <f>ABS((F75-E75)/E75)</f>
        <v>3.9002065238513024E-3</v>
      </c>
    </row>
    <row r="76" spans="3:7" x14ac:dyDescent="0.25">
      <c r="C76">
        <v>36</v>
      </c>
      <c r="D76" s="2">
        <f>$W$20</f>
        <v>0.15961677010766243</v>
      </c>
      <c r="E76" s="11">
        <f>SUM(D76,E75)</f>
        <v>6.658727139738934</v>
      </c>
      <c r="F76">
        <f>C76*AVERAGE($K$20,$W$20)</f>
        <v>6.6587271397389314</v>
      </c>
      <c r="G76" s="14">
        <f>ABS((F76-E76)/E76)</f>
        <v>4.0015684727469448E-16</v>
      </c>
    </row>
    <row r="77" spans="3:7" x14ac:dyDescent="0.25">
      <c r="C77">
        <v>37</v>
      </c>
      <c r="D77" s="2">
        <f>$K$20</f>
        <v>0.21031251543338936</v>
      </c>
      <c r="E77" s="11">
        <f>SUM(D77,E76)</f>
        <v>6.8690396551723234</v>
      </c>
      <c r="F77">
        <f>C77*AVERAGE($K$20,$W$20)</f>
        <v>6.8436917825094579</v>
      </c>
      <c r="G77" s="14">
        <f>ABS((F77-E77)/E77)</f>
        <v>3.6901625169362385E-3</v>
      </c>
    </row>
    <row r="78" spans="3:7" x14ac:dyDescent="0.25">
      <c r="C78">
        <v>38</v>
      </c>
      <c r="D78" s="2">
        <f>$W$20</f>
        <v>0.15961677010766243</v>
      </c>
      <c r="E78" s="11">
        <f>SUM(D78,E77)</f>
        <v>7.0286564252799861</v>
      </c>
      <c r="F78">
        <f>C78*AVERAGE($K$20,$W$20)</f>
        <v>7.0286564252799835</v>
      </c>
      <c r="G78" s="14">
        <f>ABS((F78-E78)/E78)</f>
        <v>3.7909596057602631E-16</v>
      </c>
    </row>
    <row r="79" spans="3:7" x14ac:dyDescent="0.25">
      <c r="C79">
        <v>39</v>
      </c>
      <c r="D79" s="2">
        <f>$K$20</f>
        <v>0.21031251543338936</v>
      </c>
      <c r="E79" s="11">
        <f>SUM(D79,E78)</f>
        <v>7.2389689407133755</v>
      </c>
      <c r="F79">
        <f>C79*AVERAGE($K$20,$W$20)</f>
        <v>7.2136210680505091</v>
      </c>
      <c r="G79" s="14">
        <f>ABS((F79-E79)/E79)</f>
        <v>3.5015860505085241E-3</v>
      </c>
    </row>
    <row r="80" spans="3:7" x14ac:dyDescent="0.25">
      <c r="C80">
        <v>40</v>
      </c>
      <c r="D80" s="2">
        <f>$W$20</f>
        <v>0.15961677010766243</v>
      </c>
      <c r="E80" s="11">
        <f>SUM(D80,E79)</f>
        <v>7.3985857108210382</v>
      </c>
      <c r="F80">
        <f>C80*AVERAGE($K$20,$W$20)</f>
        <v>7.3985857108210347</v>
      </c>
      <c r="G80" s="14">
        <f>ABS((F80-E80)/E80)</f>
        <v>4.8018821672963329E-16</v>
      </c>
    </row>
    <row r="81" spans="3:7" x14ac:dyDescent="0.25">
      <c r="C81">
        <v>41</v>
      </c>
      <c r="D81" s="2">
        <f>$K$20</f>
        <v>0.21031251543338936</v>
      </c>
      <c r="E81" s="11">
        <f>SUM(D81,E80)</f>
        <v>7.6088982262544276</v>
      </c>
      <c r="F81">
        <f>C81*AVERAGE($K$20,$W$20)</f>
        <v>7.5835503535915612</v>
      </c>
      <c r="G81" s="14">
        <f>ABS((F81-E81)/E81)</f>
        <v>3.3313459990046705E-3</v>
      </c>
    </row>
    <row r="82" spans="3:7" x14ac:dyDescent="0.25">
      <c r="C82">
        <v>42</v>
      </c>
      <c r="D82" s="2">
        <f>$W$20</f>
        <v>0.15961677010766243</v>
      </c>
      <c r="E82" s="11">
        <f>SUM(D82,E81)</f>
        <v>7.7685149963620903</v>
      </c>
      <c r="F82">
        <f>C82*AVERAGE($K$20,$W$20)</f>
        <v>7.7685149963620868</v>
      </c>
      <c r="G82" s="14">
        <f>ABS((F82-E82)/E82)</f>
        <v>4.5732211117107932E-16</v>
      </c>
    </row>
    <row r="83" spans="3:7" x14ac:dyDescent="0.25">
      <c r="C83">
        <v>43</v>
      </c>
      <c r="D83" s="2">
        <f>$K$20</f>
        <v>0.21031251543338936</v>
      </c>
      <c r="E83" s="11">
        <f>SUM(D83,E82)</f>
        <v>7.9788275117954797</v>
      </c>
      <c r="F83">
        <f>C83*AVERAGE($K$20,$W$20)</f>
        <v>7.9534796391326124</v>
      </c>
      <c r="G83" s="14">
        <f>ABS((F83-E83)/E83)</f>
        <v>3.1768919211994928E-3</v>
      </c>
    </row>
    <row r="84" spans="3:7" x14ac:dyDescent="0.25">
      <c r="C84">
        <v>44</v>
      </c>
      <c r="D84" s="2">
        <f>$W$20</f>
        <v>0.15961677010766243</v>
      </c>
      <c r="E84" s="11">
        <f>SUM(D84,E83)</f>
        <v>8.1384442819031424</v>
      </c>
      <c r="F84">
        <f>C84*AVERAGE($K$20,$W$20)</f>
        <v>8.1384442819031388</v>
      </c>
      <c r="G84" s="14">
        <f>ABS((F84-E84)/E84)</f>
        <v>4.3653474248148484E-16</v>
      </c>
    </row>
    <row r="85" spans="3:7" x14ac:dyDescent="0.25">
      <c r="C85">
        <v>45</v>
      </c>
      <c r="D85" s="2">
        <f>$K$20</f>
        <v>0.21031251543338936</v>
      </c>
      <c r="E85" s="11">
        <f>SUM(D85,E84)</f>
        <v>8.3487567973365309</v>
      </c>
      <c r="F85">
        <f>C85*AVERAGE($K$20,$W$20)</f>
        <v>8.3234089246736644</v>
      </c>
      <c r="G85" s="14">
        <f>ABS((F85-E85)/E85)</f>
        <v>3.036125411025633E-3</v>
      </c>
    </row>
    <row r="86" spans="3:7" x14ac:dyDescent="0.25">
      <c r="C86">
        <v>46</v>
      </c>
      <c r="D86" s="2">
        <f>$W$20</f>
        <v>0.15961677010766243</v>
      </c>
      <c r="E86" s="11">
        <f>SUM(D86,E85)</f>
        <v>8.5083735674441936</v>
      </c>
      <c r="F86">
        <f>C86*AVERAGE($K$20,$W$20)</f>
        <v>8.50837356744419</v>
      </c>
      <c r="G86" s="14">
        <f>ABS((F86-E86)/E86)</f>
        <v>4.1755497106924637E-16</v>
      </c>
    </row>
    <row r="87" spans="3:7" x14ac:dyDescent="0.25">
      <c r="C87">
        <v>47</v>
      </c>
      <c r="D87" s="2">
        <f>$K$20</f>
        <v>0.21031251543338936</v>
      </c>
      <c r="E87" s="11">
        <f>SUM(D87,E86)</f>
        <v>8.7186860828775821</v>
      </c>
      <c r="F87">
        <f>C87*AVERAGE($K$20,$W$20)</f>
        <v>8.6933382102147156</v>
      </c>
      <c r="G87" s="14">
        <f>ABS((F87-E87)/E87)</f>
        <v>2.9073041994993375E-3</v>
      </c>
    </row>
    <row r="88" spans="3:7" x14ac:dyDescent="0.25">
      <c r="C88">
        <v>48</v>
      </c>
      <c r="D88" s="2">
        <f>$W$20</f>
        <v>0.15961677010766243</v>
      </c>
      <c r="E88" s="11">
        <f>SUM(D88,E87)</f>
        <v>8.8783028529852448</v>
      </c>
      <c r="F88">
        <f>C88*AVERAGE($K$20,$W$20)</f>
        <v>8.878302852985243</v>
      </c>
      <c r="G88" s="14">
        <f>ABS((F88-E88)/E88)</f>
        <v>2.0007842363734724E-16</v>
      </c>
    </row>
    <row r="89" spans="3:7" x14ac:dyDescent="0.25">
      <c r="C89">
        <v>49</v>
      </c>
      <c r="D89" s="2">
        <f>$K$20</f>
        <v>0.21031251543338936</v>
      </c>
      <c r="E89" s="11">
        <f>SUM(D89,E88)</f>
        <v>9.0886153684186333</v>
      </c>
      <c r="F89">
        <f>C89*AVERAGE($K$20,$W$20)</f>
        <v>9.0632674957557686</v>
      </c>
      <c r="G89" s="14">
        <f>ABS((F89-E89)/E89)</f>
        <v>2.7889696763870237E-3</v>
      </c>
    </row>
    <row r="90" spans="3:7" x14ac:dyDescent="0.25">
      <c r="C90">
        <v>50</v>
      </c>
      <c r="D90" s="2">
        <f>$W$20</f>
        <v>0.15961677010766243</v>
      </c>
      <c r="E90" s="11">
        <f>SUM(D90,E89)</f>
        <v>9.248232138526296</v>
      </c>
      <c r="F90">
        <f>C90*AVERAGE($K$20,$W$20)</f>
        <v>9.2482321385262942</v>
      </c>
      <c r="G90" s="14">
        <f>ABS((F90-E90)/E90)</f>
        <v>1.9207528669185336E-16</v>
      </c>
    </row>
  </sheetData>
  <pageMargins left="0.7" right="0.7" top="0.78740157499999996" bottom="0.78740157499999996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4.7300000000000004</v>
      </c>
      <c r="G10" s="3">
        <f>AVERAGE(F10)</f>
        <v>4.7300000000000004</v>
      </c>
      <c r="H10" s="3">
        <f>G10-$F$20</f>
        <v>0.17400000000000038</v>
      </c>
      <c r="J10" s="2">
        <f>F10*$C$4/1000</f>
        <v>0.22391519358258932</v>
      </c>
      <c r="K10" s="2">
        <f>F10*$C$5/1000</f>
        <v>0.22120929464085651</v>
      </c>
      <c r="L10" s="2">
        <f>F10*$C$6/1000</f>
        <v>0.21855215004345041</v>
      </c>
      <c r="O10" s="4">
        <v>1</v>
      </c>
      <c r="P10" s="3"/>
      <c r="Q10" s="3"/>
      <c r="R10" s="3">
        <v>3.08</v>
      </c>
      <c r="S10" s="3">
        <f>AVERAGE(R10)</f>
        <v>3.08</v>
      </c>
      <c r="T10" s="3">
        <f>S10-$R$20</f>
        <v>3.3000000000000362E-2</v>
      </c>
      <c r="V10" s="2">
        <f>R10*$C$4/1000</f>
        <v>0.14580524233284886</v>
      </c>
      <c r="W10" s="2">
        <f>R10*$C$5/1000</f>
        <v>0.14404326162660425</v>
      </c>
      <c r="X10" s="2">
        <f>R10*$C$6/1000</f>
        <v>0.14231302793527004</v>
      </c>
      <c r="Z10" s="2">
        <f>AVERAGE(W10,K10)</f>
        <v>0.18262627813373039</v>
      </c>
    </row>
    <row r="11" spans="1:26" x14ac:dyDescent="0.25">
      <c r="C11">
        <v>2</v>
      </c>
      <c r="D11" s="3"/>
      <c r="E11" s="3"/>
      <c r="F11" s="3">
        <v>4.2699999999999996</v>
      </c>
      <c r="G11" s="3">
        <f>AVERAGE(F10:F11)</f>
        <v>4.5</v>
      </c>
      <c r="H11" s="3">
        <f>G11-$F$20</f>
        <v>-5.600000000000005E-2</v>
      </c>
      <c r="I11" s="3">
        <f>STDEVA(F10:F11)</f>
        <v>0.32526911934581249</v>
      </c>
      <c r="J11" s="2">
        <f>F11*$C$4/1000</f>
        <v>0.2021390859614495</v>
      </c>
      <c r="K11" s="2">
        <f>F11*$C$5/1000</f>
        <v>0.19969633998233766</v>
      </c>
      <c r="L11" s="2">
        <f>F11*$C$6/1000</f>
        <v>0.19729760691026069</v>
      </c>
      <c r="O11" s="4">
        <v>2</v>
      </c>
      <c r="P11" s="3"/>
      <c r="Q11" s="3"/>
      <c r="R11" s="3">
        <v>2.69</v>
      </c>
      <c r="S11" s="3">
        <f>AVERAGE(R10:R11)</f>
        <v>2.8849999999999998</v>
      </c>
      <c r="T11" s="3">
        <f>S11-$R$20</f>
        <v>-0.16199999999999992</v>
      </c>
      <c r="U11" s="3">
        <f>STDEVA(R10:R11)</f>
        <v>0.27577164466275367</v>
      </c>
      <c r="V11" s="2">
        <f>R11*$C$4/1000</f>
        <v>0.12734289021927384</v>
      </c>
      <c r="W11" s="2">
        <f>R11*$C$5/1000</f>
        <v>0.12580401745959915</v>
      </c>
      <c r="X11" s="2">
        <f>R11*$C$6/1000</f>
        <v>0.1242928718006092</v>
      </c>
      <c r="Z11" s="2">
        <f>AVERAGE(W11,K11)</f>
        <v>0.16275017872096842</v>
      </c>
    </row>
    <row r="12" spans="1:26" x14ac:dyDescent="0.25">
      <c r="C12">
        <v>3</v>
      </c>
      <c r="D12" s="3"/>
      <c r="E12" s="3"/>
      <c r="F12" s="3">
        <v>4.22</v>
      </c>
      <c r="G12" s="3">
        <f>AVERAGE(F10:F12)</f>
        <v>4.4066666666666663</v>
      </c>
      <c r="H12" s="3">
        <f>G12-$F$20</f>
        <v>-0.14933333333333376</v>
      </c>
      <c r="I12" s="3">
        <f>STDEVA(F10:F12)</f>
        <v>0.2811286775363438</v>
      </c>
      <c r="J12" s="2">
        <f>F12*$C$4/1000</f>
        <v>0.1997721177417604</v>
      </c>
      <c r="K12" s="2">
        <f>F12*$C$5/1000</f>
        <v>0.19735797534554214</v>
      </c>
      <c r="L12" s="2">
        <f>F12*$C$6/1000</f>
        <v>0.19498733048274008</v>
      </c>
      <c r="O12" s="4">
        <v>3</v>
      </c>
      <c r="P12" s="3"/>
      <c r="Q12" s="3"/>
      <c r="R12" s="3">
        <v>3.04</v>
      </c>
      <c r="S12" s="3">
        <f>AVERAGE(R10:R12)</f>
        <v>2.9366666666666661</v>
      </c>
      <c r="T12" s="3">
        <f>S12-$R$20</f>
        <v>-0.11033333333333362</v>
      </c>
      <c r="U12" s="3">
        <f>STDEVA(R10:R12)</f>
        <v>0.21455380055672132</v>
      </c>
      <c r="V12" s="2">
        <f>R12*$C$4/1000</f>
        <v>0.14391166775709754</v>
      </c>
      <c r="W12" s="2">
        <f>R12*$C$5/1000</f>
        <v>0.14217256991716781</v>
      </c>
      <c r="X12" s="2">
        <f>R12*$C$6/1000</f>
        <v>0.14046480679325352</v>
      </c>
      <c r="Z12" s="2">
        <f>AVERAGE(W12,K12)</f>
        <v>0.16976527263135499</v>
      </c>
    </row>
    <row r="13" spans="1:26" x14ac:dyDescent="0.25">
      <c r="C13">
        <v>4</v>
      </c>
      <c r="D13" s="3"/>
      <c r="E13" s="3"/>
      <c r="F13" s="3">
        <v>4.62</v>
      </c>
      <c r="G13" s="3">
        <f>AVERAGE(F10:F13)</f>
        <v>4.46</v>
      </c>
      <c r="H13" s="3">
        <f>G13-$F$20</f>
        <v>-9.6000000000000085E-2</v>
      </c>
      <c r="I13" s="3">
        <f>STDEVA(F10:F13)</f>
        <v>0.25311394008759541</v>
      </c>
      <c r="J13" s="2">
        <f>F13*$C$4/1000</f>
        <v>0.21870786349927326</v>
      </c>
      <c r="K13" s="2">
        <f>F13*$C$5/1000</f>
        <v>0.21606489243990637</v>
      </c>
      <c r="L13" s="2">
        <f>F13*$C$6/1000</f>
        <v>0.21346954190290504</v>
      </c>
      <c r="O13" s="4">
        <v>4</v>
      </c>
      <c r="P13" s="3"/>
      <c r="Q13" s="3"/>
      <c r="R13" s="3">
        <v>3.13</v>
      </c>
      <c r="S13" s="3">
        <f>AVERAGE(R10:R13)</f>
        <v>2.9849999999999994</v>
      </c>
      <c r="T13" s="3">
        <f>S13-$R$20</f>
        <v>-6.2000000000000277E-2</v>
      </c>
      <c r="U13" s="3">
        <f>STDEVA(R10:R13)</f>
        <v>0.20008331597945225</v>
      </c>
      <c r="V13" s="2">
        <f>R13*$C$4/1000</f>
        <v>0.14817221055253793</v>
      </c>
      <c r="W13" s="2">
        <f>R13*$C$5/1000</f>
        <v>0.14638162626339976</v>
      </c>
      <c r="X13" s="2">
        <f>R13*$C$6/1000</f>
        <v>0.14462330436279064</v>
      </c>
      <c r="Z13" s="2">
        <f>AVERAGE(W13,K13)</f>
        <v>0.18122325935165307</v>
      </c>
    </row>
    <row r="14" spans="1:26" x14ac:dyDescent="0.25">
      <c r="C14">
        <v>5</v>
      </c>
      <c r="D14" s="3"/>
      <c r="E14" s="3"/>
      <c r="F14" s="3">
        <v>4.62</v>
      </c>
      <c r="G14" s="3">
        <f>AVERAGE(F10:F14)</f>
        <v>4.492</v>
      </c>
      <c r="H14" s="3">
        <f>G14-$F$20</f>
        <v>-6.4000000000000057E-2</v>
      </c>
      <c r="I14" s="3">
        <f>STDEVA(F10:F14)</f>
        <v>0.23058620947489497</v>
      </c>
      <c r="J14" s="2">
        <f>F14*$C$4/1000</f>
        <v>0.21870786349927326</v>
      </c>
      <c r="K14" s="2">
        <f>F14*$C$5/1000</f>
        <v>0.21606489243990637</v>
      </c>
      <c r="L14" s="2">
        <f>F14*$C$6/1000</f>
        <v>0.21346954190290504</v>
      </c>
      <c r="O14" s="4">
        <v>5</v>
      </c>
      <c r="P14" s="3"/>
      <c r="Q14" s="3"/>
      <c r="R14" s="3">
        <v>3.15</v>
      </c>
      <c r="S14" s="3">
        <f>AVERAGE(R10:R14)</f>
        <v>3.0179999999999998</v>
      </c>
      <c r="T14" s="3">
        <f>S14-$R$20</f>
        <v>-2.8999999999999915E-2</v>
      </c>
      <c r="U14" s="3">
        <f>STDEVA(R10:R14)</f>
        <v>0.18833480825381166</v>
      </c>
      <c r="V14" s="2">
        <f>R14*$C$4/1000</f>
        <v>0.14911899784041358</v>
      </c>
      <c r="W14" s="2">
        <f>R14*$C$5/1000</f>
        <v>0.14731697211811798</v>
      </c>
      <c r="X14" s="2">
        <f>R14*$C$6/1000</f>
        <v>0.14554741493379889</v>
      </c>
      <c r="Z14" s="2">
        <f>AVERAGE(W14,K14)</f>
        <v>0.18169093227901217</v>
      </c>
    </row>
    <row r="15" spans="1:26" x14ac:dyDescent="0.25">
      <c r="C15">
        <v>6</v>
      </c>
      <c r="D15" s="3"/>
      <c r="E15" s="3"/>
      <c r="F15" s="3">
        <v>4.2300000000000004</v>
      </c>
      <c r="G15" s="3">
        <f>AVERAGE(F10:F15)</f>
        <v>4.4483333333333333</v>
      </c>
      <c r="H15" s="3">
        <f>G15-$F$20</f>
        <v>-0.1076666666666668</v>
      </c>
      <c r="I15" s="3">
        <f>STDEVA(F10:F15)</f>
        <v>0.23232879000818377</v>
      </c>
      <c r="J15" s="2">
        <f>F15*$C$4/1000</f>
        <v>0.20024551138569827</v>
      </c>
      <c r="K15" s="2">
        <f>F15*$C$5/1000</f>
        <v>0.19782564827290131</v>
      </c>
      <c r="L15" s="2">
        <f>F15*$C$6/1000</f>
        <v>0.19544938576824425</v>
      </c>
      <c r="O15" s="4">
        <v>6</v>
      </c>
      <c r="P15" s="3"/>
      <c r="Q15" s="3"/>
      <c r="R15" s="3">
        <v>3.07</v>
      </c>
      <c r="S15" s="3">
        <f>AVERAGE(R10:R15)</f>
        <v>3.026666666666666</v>
      </c>
      <c r="T15" s="3">
        <f>S15-$R$20</f>
        <v>-2.0333333333333758E-2</v>
      </c>
      <c r="U15" s="3">
        <f>STDEVA(R10:R15)</f>
        <v>0.16978417672641544</v>
      </c>
      <c r="V15" s="2">
        <f>R15*$C$4/1000</f>
        <v>0.145331848688911</v>
      </c>
      <c r="W15" s="2">
        <f>R15*$C$5/1000</f>
        <v>0.14357558869924511</v>
      </c>
      <c r="X15" s="2">
        <f>R15*$C$6/1000</f>
        <v>0.1418509726497659</v>
      </c>
      <c r="Z15" s="2">
        <f>AVERAGE(W15,K15)</f>
        <v>0.17070061848607321</v>
      </c>
    </row>
    <row r="16" spans="1:26" x14ac:dyDescent="0.25">
      <c r="C16">
        <v>7</v>
      </c>
      <c r="D16" s="3"/>
      <c r="E16" s="3"/>
      <c r="F16" s="3">
        <v>4.9800000000000004</v>
      </c>
      <c r="G16" s="3">
        <f>AVERAGE(F10:F16)</f>
        <v>4.5242857142857149</v>
      </c>
      <c r="H16" s="3">
        <f>G16-$F$20</f>
        <v>-3.171428571428514E-2</v>
      </c>
      <c r="I16" s="3">
        <f>STDEVA(F10:F16)</f>
        <v>0.29216759704304118</v>
      </c>
      <c r="J16" s="2">
        <f>F16*$C$4/1000</f>
        <v>0.23575003468103484</v>
      </c>
      <c r="K16" s="2">
        <f>F16*$C$5/1000</f>
        <v>0.23290111782483414</v>
      </c>
      <c r="L16" s="2">
        <f>F16*$C$6/1000</f>
        <v>0.23010353218105351</v>
      </c>
      <c r="O16" s="4">
        <v>7</v>
      </c>
      <c r="P16" s="3"/>
      <c r="Q16" s="3"/>
      <c r="R16" s="3">
        <v>3.28</v>
      </c>
      <c r="S16" s="3">
        <f>AVERAGE(R10:R16)</f>
        <v>3.0628571428571427</v>
      </c>
      <c r="T16" s="3">
        <f>S16-$R$20</f>
        <v>1.5857142857143014E-2</v>
      </c>
      <c r="U16" s="3">
        <f>STDEVA(R10:R16)</f>
        <v>0.18218253536076442</v>
      </c>
      <c r="V16" s="2">
        <f>R16*$C$4/1000</f>
        <v>0.15527311521160525</v>
      </c>
      <c r="W16" s="2">
        <f>R16*$C$5/1000</f>
        <v>0.15339672017378633</v>
      </c>
      <c r="X16" s="2">
        <f>R16*$C$6/1000</f>
        <v>0.1515541336453525</v>
      </c>
      <c r="Z16" s="2">
        <f>AVERAGE(W16,K16)</f>
        <v>0.19314891899931025</v>
      </c>
    </row>
    <row r="17" spans="3:26" x14ac:dyDescent="0.25">
      <c r="C17">
        <v>8</v>
      </c>
      <c r="D17" s="3"/>
      <c r="E17" s="3"/>
      <c r="F17" s="3">
        <v>4.6100000000000003</v>
      </c>
      <c r="G17" s="3">
        <f>AVERAGE(F10:F17)</f>
        <v>4.5350000000000001</v>
      </c>
      <c r="H17" s="3">
        <f>G17-$F$20</f>
        <v>-2.0999999999999908E-2</v>
      </c>
      <c r="I17" s="3">
        <f>STDEVA(F10:F17)</f>
        <v>0.2721869105701345</v>
      </c>
      <c r="J17" s="2">
        <f>F17*$C$4/1000</f>
        <v>0.21823446985533546</v>
      </c>
      <c r="K17" s="2">
        <f>F17*$C$5/1000</f>
        <v>0.21559721951254726</v>
      </c>
      <c r="L17" s="2">
        <f>F17*$C$6/1000</f>
        <v>0.21300748661740093</v>
      </c>
      <c r="O17" s="4">
        <v>8</v>
      </c>
      <c r="P17" s="3"/>
      <c r="Q17" s="3"/>
      <c r="R17" s="3">
        <v>3.08</v>
      </c>
      <c r="S17" s="3">
        <f>AVERAGE(R10:R17)</f>
        <v>3.0649999999999995</v>
      </c>
      <c r="T17" s="3">
        <f>S17-$R$20</f>
        <v>1.7999999999999794E-2</v>
      </c>
      <c r="U17" s="3">
        <f>STDEVA(R10:R17)</f>
        <v>0.16877711422380193</v>
      </c>
      <c r="V17" s="2">
        <f>R17*$C$4/1000</f>
        <v>0.14580524233284886</v>
      </c>
      <c r="W17" s="2">
        <f>R17*$C$5/1000</f>
        <v>0.14404326162660425</v>
      </c>
      <c r="X17" s="2">
        <f>R17*$C$6/1000</f>
        <v>0.14231302793527004</v>
      </c>
      <c r="Z17" s="2">
        <f>AVERAGE(W17,K17)</f>
        <v>0.17982024056957574</v>
      </c>
    </row>
    <row r="18" spans="3:26" x14ac:dyDescent="0.25">
      <c r="C18">
        <v>9</v>
      </c>
      <c r="D18" s="3"/>
      <c r="E18" s="3"/>
      <c r="F18" s="3">
        <v>4.5599999999999996</v>
      </c>
      <c r="G18" s="3">
        <f>AVERAGE(F10:F18)</f>
        <v>4.5377777777777784</v>
      </c>
      <c r="H18" s="3">
        <f>G18-$F$20</f>
        <v>-1.8222222222221696E-2</v>
      </c>
      <c r="I18" s="3">
        <f>STDEVA(F10:F18)</f>
        <v>0.25474388009223015</v>
      </c>
      <c r="J18" s="2">
        <f>F18*$C$4/1000</f>
        <v>0.2158675016356463</v>
      </c>
      <c r="K18" s="2">
        <f>F18*$C$5/1000</f>
        <v>0.21325885487575169</v>
      </c>
      <c r="L18" s="2">
        <f>F18*$C$6/1000</f>
        <v>0.21069721018988027</v>
      </c>
      <c r="O18" s="4">
        <v>9</v>
      </c>
      <c r="P18" s="3"/>
      <c r="Q18" s="3"/>
      <c r="R18" s="3">
        <v>2.85</v>
      </c>
      <c r="S18" s="3">
        <f>AVERAGE(R10:R18)</f>
        <v>3.0411111111111109</v>
      </c>
      <c r="T18" s="3">
        <f>S18-$R$20</f>
        <v>-5.8888888888888324E-3</v>
      </c>
      <c r="U18" s="3">
        <f>STDEVA(R10:R18)</f>
        <v>0.17338140359078621</v>
      </c>
      <c r="V18" s="2">
        <f>R18*$C$4/1000</f>
        <v>0.13491718852227896</v>
      </c>
      <c r="W18" s="2">
        <f>R18*$C$5/1000</f>
        <v>0.13328678429734483</v>
      </c>
      <c r="X18" s="2">
        <f>R18*$C$6/1000</f>
        <v>0.13168575636867519</v>
      </c>
      <c r="Z18" s="2">
        <f>AVERAGE(W18,K18)</f>
        <v>0.17327281958654828</v>
      </c>
    </row>
    <row r="19" spans="3:26" x14ac:dyDescent="0.25">
      <c r="C19" s="5">
        <v>10</v>
      </c>
      <c r="D19" s="6"/>
      <c r="E19" s="6"/>
      <c r="F19" s="6">
        <v>4.72</v>
      </c>
      <c r="G19" s="6">
        <f>AVERAGE(F10:F19)</f>
        <v>4.556</v>
      </c>
      <c r="H19" s="6">
        <f>G19-$F$20</f>
        <v>0</v>
      </c>
      <c r="I19" s="6">
        <f>STDEVA(F10:F19)</f>
        <v>0.2469907780554661</v>
      </c>
      <c r="J19" s="7">
        <f>F19*$C$4/1000</f>
        <v>0.22344179993865146</v>
      </c>
      <c r="K19" s="7">
        <f>F19*$C$5/1000</f>
        <v>0.22074162171349737</v>
      </c>
      <c r="L19" s="7">
        <f>F19*$C$6/1000</f>
        <v>0.21809009475794627</v>
      </c>
      <c r="O19" s="8">
        <v>10</v>
      </c>
      <c r="P19" s="6"/>
      <c r="Q19" s="6"/>
      <c r="R19" s="6">
        <v>3.1</v>
      </c>
      <c r="S19" s="6">
        <f>AVERAGE(R10:R19)</f>
        <v>3.0469999999999997</v>
      </c>
      <c r="T19" s="6">
        <f>S19-$R$20</f>
        <v>0</v>
      </c>
      <c r="U19" s="6">
        <f>STDEVA(R10:R19)</f>
        <v>0.16452287919246297</v>
      </c>
      <c r="V19" s="7">
        <f>R19*$C$4/1000</f>
        <v>0.14675202962072451</v>
      </c>
      <c r="W19" s="7">
        <f>R19*$C$5/1000</f>
        <v>0.14497860748132246</v>
      </c>
      <c r="X19" s="7">
        <f>R19*$C$6/1000</f>
        <v>0.14323713850627828</v>
      </c>
      <c r="Z19" s="2">
        <f>AVERAGE(W19,K19)</f>
        <v>0.18286011459740992</v>
      </c>
    </row>
    <row r="20" spans="3:26" x14ac:dyDescent="0.25">
      <c r="F20" s="9">
        <f>AVERAGE(F10:F19)</f>
        <v>4.556</v>
      </c>
      <c r="G20" s="9">
        <f>F20*46.7672</f>
        <v>213.07136320000001</v>
      </c>
      <c r="J20" s="2">
        <f>F20*$C$4/1000</f>
        <v>0.21567814417807121</v>
      </c>
      <c r="K20" s="2">
        <f>F20*$C$5/1000</f>
        <v>0.21307178570480809</v>
      </c>
      <c r="L20" s="2">
        <f>F20*$C$6/1000</f>
        <v>0.21051238807567865</v>
      </c>
      <c r="M20" s="2"/>
      <c r="N20" s="2"/>
      <c r="O20" s="2"/>
      <c r="P20" s="2"/>
      <c r="Q20" s="2"/>
      <c r="R20" s="15">
        <f>AVERAGE(R10:R19)</f>
        <v>3.0469999999999997</v>
      </c>
      <c r="S20" s="15">
        <f>R20*46.7672</f>
        <v>142.49965839999999</v>
      </c>
      <c r="T20" s="2"/>
      <c r="U20" s="2"/>
      <c r="V20" s="2">
        <f>R20*$C$4/1000</f>
        <v>0.14424304330785401</v>
      </c>
      <c r="W20" s="2">
        <f>R20*$C$5/1000</f>
        <v>0.14249994096631918</v>
      </c>
      <c r="X20" s="2">
        <f>R20*$C$6/1000</f>
        <v>0.14078824549310642</v>
      </c>
    </row>
    <row r="21" spans="3:26" x14ac:dyDescent="0.25">
      <c r="F21" s="3">
        <f>STDEVA(F10:F19)</f>
        <v>0.2469907780554661</v>
      </c>
      <c r="J21" s="2">
        <f>STDEVA(J10:J19)</f>
        <v>1.1692386444271471E-2</v>
      </c>
      <c r="K21" s="2">
        <f>STDEVA(K10:K19)</f>
        <v>1.1551090020390273E-2</v>
      </c>
      <c r="L21" s="2">
        <f>STDEVA(L10:L19)</f>
        <v>1.1412339447130399E-2</v>
      </c>
      <c r="M21" s="2"/>
      <c r="N21" s="2"/>
      <c r="O21" s="2"/>
      <c r="P21" s="2"/>
      <c r="Q21" s="2"/>
      <c r="R21" s="2">
        <f>STDEVA(R10:R19)</f>
        <v>0.16452287919246297</v>
      </c>
      <c r="S21" s="2"/>
      <c r="T21" s="2"/>
      <c r="U21" s="2"/>
      <c r="V21" s="2">
        <f>STDEVA(V10:V19)</f>
        <v>7.7884085292061912E-3</v>
      </c>
      <c r="W21" s="2">
        <f>STDEVA(W10:W19)</f>
        <v>7.6942896529487523E-3</v>
      </c>
      <c r="X21" s="2">
        <f>STDEVA(X10:X19)</f>
        <v>7.6018665917233939E-3</v>
      </c>
      <c r="Z21" s="2">
        <f>STDEVA(Z10:Z19)</f>
        <v>8.6754763666875533E-3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0.21307178570480809</v>
      </c>
      <c r="E41" s="11">
        <f>$K$20</f>
        <v>0.21307178570480809</v>
      </c>
      <c r="F41">
        <f>C41*AVERAGE($K$20,$W$20)</f>
        <v>0.17778586333556362</v>
      </c>
      <c r="G41" s="14">
        <f>ABS((F41-E41)/E41)</f>
        <v>0.16560579455662872</v>
      </c>
    </row>
    <row r="42" spans="3:7" x14ac:dyDescent="0.25">
      <c r="C42">
        <v>2</v>
      </c>
      <c r="D42" s="2">
        <f>$W$20</f>
        <v>0.14249994096631918</v>
      </c>
      <c r="E42" s="11">
        <f>SUM(D42,E41)</f>
        <v>0.35557172667112724</v>
      </c>
      <c r="F42">
        <f>C42*AVERAGE($K$20,$W$20)</f>
        <v>0.35557172667112724</v>
      </c>
      <c r="G42" s="14">
        <f>ABS((F42-E42)/E42)</f>
        <v>0</v>
      </c>
    </row>
    <row r="43" spans="3:7" x14ac:dyDescent="0.25">
      <c r="C43">
        <v>3</v>
      </c>
      <c r="D43" s="2">
        <f>$K$20</f>
        <v>0.21307178570480809</v>
      </c>
      <c r="E43" s="11">
        <f>SUM(D43,E42)</f>
        <v>0.56864351237593536</v>
      </c>
      <c r="F43">
        <f>C43*AVERAGE($K$20,$W$20)</f>
        <v>0.53335759000669092</v>
      </c>
      <c r="G43" s="14">
        <f>ABS((F43-E43)/E43)</f>
        <v>6.2052800394769292E-2</v>
      </c>
    </row>
    <row r="44" spans="3:7" x14ac:dyDescent="0.25">
      <c r="C44">
        <v>4</v>
      </c>
      <c r="D44" s="2">
        <f>$W$20</f>
        <v>0.14249994096631918</v>
      </c>
      <c r="E44" s="11">
        <f>SUM(D44,E43)</f>
        <v>0.71114345334225448</v>
      </c>
      <c r="F44">
        <f>C44*AVERAGE($K$20,$W$20)</f>
        <v>0.71114345334225448</v>
      </c>
      <c r="G44" s="14">
        <f>ABS((F44-E44)/E44)</f>
        <v>0</v>
      </c>
    </row>
    <row r="45" spans="3:7" x14ac:dyDescent="0.25">
      <c r="C45">
        <v>5</v>
      </c>
      <c r="D45" s="2">
        <f>$K$20</f>
        <v>0.21307178570480809</v>
      </c>
      <c r="E45" s="11">
        <f>SUM(D45,E44)</f>
        <v>0.9242152390470626</v>
      </c>
      <c r="F45">
        <f>C45*AVERAGE($K$20,$W$20)</f>
        <v>0.88892931667781805</v>
      </c>
      <c r="G45" s="14">
        <f>ABS((F45-E45)/E45)</f>
        <v>3.817933407549854E-2</v>
      </c>
    </row>
    <row r="46" spans="3:7" x14ac:dyDescent="0.25">
      <c r="C46">
        <v>6</v>
      </c>
      <c r="D46" s="2">
        <f>$W$20</f>
        <v>0.14249994096631918</v>
      </c>
      <c r="E46" s="11">
        <f>SUM(D46,E45)</f>
        <v>1.0667151800133818</v>
      </c>
      <c r="F46">
        <f>C46*AVERAGE($K$20,$W$20)</f>
        <v>1.0667151800133818</v>
      </c>
      <c r="G46" s="14">
        <f>ABS((F46-E46)/E46)</f>
        <v>0</v>
      </c>
    </row>
    <row r="47" spans="3:7" x14ac:dyDescent="0.25">
      <c r="C47">
        <v>7</v>
      </c>
      <c r="D47" s="2">
        <f>$K$20</f>
        <v>0.21307178570480809</v>
      </c>
      <c r="E47" s="11">
        <f>SUM(D47,E46)</f>
        <v>1.27978696571819</v>
      </c>
      <c r="F47">
        <f>C47*AVERAGE($K$20,$W$20)</f>
        <v>1.2445010433489454</v>
      </c>
      <c r="G47" s="14">
        <f>ABS((F47-E47)/E47)</f>
        <v>2.7571715695231213E-2</v>
      </c>
    </row>
    <row r="48" spans="3:7" x14ac:dyDescent="0.25">
      <c r="C48">
        <v>8</v>
      </c>
      <c r="D48" s="2">
        <f>$W$20</f>
        <v>0.14249994096631918</v>
      </c>
      <c r="E48" s="11">
        <f>SUM(D48,E47)</f>
        <v>1.4222869066845092</v>
      </c>
      <c r="F48">
        <f>C48*AVERAGE($K$20,$W$20)</f>
        <v>1.422286906684509</v>
      </c>
      <c r="G48" s="14">
        <f>ABS((F48-E48)/E48)</f>
        <v>1.5611801239360288E-16</v>
      </c>
    </row>
    <row r="49" spans="3:7" x14ac:dyDescent="0.25">
      <c r="C49">
        <v>9</v>
      </c>
      <c r="D49" s="2">
        <f>$K$20</f>
        <v>0.21307178570480809</v>
      </c>
      <c r="E49" s="11">
        <f>SUM(D49,E48)</f>
        <v>1.6353586923893173</v>
      </c>
      <c r="F49">
        <f>C49*AVERAGE($K$20,$W$20)</f>
        <v>1.6000727700200725</v>
      </c>
      <c r="G49" s="14">
        <f>ABS((F49-E49)/E49)</f>
        <v>2.1576870281400335E-2</v>
      </c>
    </row>
    <row r="50" spans="3:7" x14ac:dyDescent="0.25">
      <c r="C50">
        <v>10</v>
      </c>
      <c r="D50" s="2">
        <f>$W$20</f>
        <v>0.14249994096631918</v>
      </c>
      <c r="E50" s="11">
        <f>SUM(D50,E49)</f>
        <v>1.7778586333556365</v>
      </c>
      <c r="F50">
        <f>C50*AVERAGE($K$20,$W$20)</f>
        <v>1.7778586333556361</v>
      </c>
      <c r="G50" s="14">
        <f>ABS((F50-E50)/E50)</f>
        <v>2.4978881982976458E-16</v>
      </c>
    </row>
    <row r="51" spans="3:7" x14ac:dyDescent="0.25">
      <c r="C51">
        <v>11</v>
      </c>
      <c r="D51" s="2">
        <f>$K$20</f>
        <v>0.21307178570480809</v>
      </c>
      <c r="E51" s="11">
        <f>SUM(D51,E50)</f>
        <v>1.9909304190604447</v>
      </c>
      <c r="F51">
        <f>C51*AVERAGE($K$20,$W$20)</f>
        <v>1.9556444966911999</v>
      </c>
      <c r="G51" s="14">
        <f>ABS((F51-E51)/E51)</f>
        <v>1.7723332785229542E-2</v>
      </c>
    </row>
    <row r="52" spans="3:7" x14ac:dyDescent="0.25">
      <c r="C52">
        <v>12</v>
      </c>
      <c r="D52" s="2">
        <f>$W$20</f>
        <v>0.14249994096631918</v>
      </c>
      <c r="E52" s="11">
        <f>SUM(D52,E51)</f>
        <v>2.1334303600267637</v>
      </c>
      <c r="F52">
        <f>C52*AVERAGE($K$20,$W$20)</f>
        <v>2.1334303600267637</v>
      </c>
      <c r="G52" s="14">
        <f>ABS((F52-E52)/E52)</f>
        <v>0</v>
      </c>
    </row>
    <row r="53" spans="3:7" x14ac:dyDescent="0.25">
      <c r="C53">
        <v>13</v>
      </c>
      <c r="D53" s="2">
        <f>$K$20</f>
        <v>0.21307178570480809</v>
      </c>
      <c r="E53" s="11">
        <f>SUM(D53,E52)</f>
        <v>2.3465021457315718</v>
      </c>
      <c r="F53">
        <f>C53*AVERAGE($K$20,$W$20)</f>
        <v>2.3112162233623272</v>
      </c>
      <c r="G53" s="14">
        <f>ABS((F53-E53)/E53)</f>
        <v>1.5037668912185637E-2</v>
      </c>
    </row>
    <row r="54" spans="3:7" x14ac:dyDescent="0.25">
      <c r="C54">
        <v>14</v>
      </c>
      <c r="D54" s="2">
        <f>$W$20</f>
        <v>0.14249994096631918</v>
      </c>
      <c r="E54" s="11">
        <f>SUM(D54,E53)</f>
        <v>2.4890020866978908</v>
      </c>
      <c r="F54">
        <f>C54*AVERAGE($K$20,$W$20)</f>
        <v>2.4890020866978908</v>
      </c>
      <c r="G54" s="14">
        <f>ABS((F54-E54)/E54)</f>
        <v>0</v>
      </c>
    </row>
    <row r="55" spans="3:7" x14ac:dyDescent="0.25">
      <c r="C55">
        <v>15</v>
      </c>
      <c r="D55" s="2">
        <f>$K$20</f>
        <v>0.21307178570480809</v>
      </c>
      <c r="E55" s="11">
        <f>SUM(D55,E54)</f>
        <v>2.7020738724026989</v>
      </c>
      <c r="F55">
        <f>C55*AVERAGE($K$20,$W$20)</f>
        <v>2.6667879500334544</v>
      </c>
      <c r="G55" s="14">
        <f>ABS((F55-E55)/E55)</f>
        <v>1.305882963809132E-2</v>
      </c>
    </row>
    <row r="56" spans="3:7" x14ac:dyDescent="0.25">
      <c r="C56">
        <v>16</v>
      </c>
      <c r="D56" s="2">
        <f>$W$20</f>
        <v>0.14249994096631918</v>
      </c>
      <c r="E56" s="11">
        <f>SUM(D56,E55)</f>
        <v>2.8445738133690179</v>
      </c>
      <c r="F56">
        <f>C56*AVERAGE($K$20,$W$20)</f>
        <v>2.8445738133690179</v>
      </c>
      <c r="G56" s="14">
        <f>ABS((F56-E56)/E56)</f>
        <v>0</v>
      </c>
    </row>
    <row r="57" spans="3:7" x14ac:dyDescent="0.25">
      <c r="C57">
        <v>17</v>
      </c>
      <c r="D57" s="2">
        <f>$K$20</f>
        <v>0.21307178570480809</v>
      </c>
      <c r="E57" s="11">
        <f>SUM(D57,E56)</f>
        <v>3.057645599073826</v>
      </c>
      <c r="F57">
        <f>C57*AVERAGE($K$20,$W$20)</f>
        <v>3.0223596767045815</v>
      </c>
      <c r="G57" s="14">
        <f>ABS((F57-E57)/E57)</f>
        <v>1.1540226368920194E-2</v>
      </c>
    </row>
    <row r="58" spans="3:7" x14ac:dyDescent="0.25">
      <c r="C58">
        <v>18</v>
      </c>
      <c r="D58" s="2">
        <f>$W$20</f>
        <v>0.14249994096631918</v>
      </c>
      <c r="E58" s="11">
        <f>SUM(D58,E57)</f>
        <v>3.2001455400401451</v>
      </c>
      <c r="F58">
        <f>C58*AVERAGE($K$20,$W$20)</f>
        <v>3.2001455400401451</v>
      </c>
      <c r="G58" s="14">
        <f>ABS((F58-E58)/E58)</f>
        <v>0</v>
      </c>
    </row>
    <row r="59" spans="3:7" x14ac:dyDescent="0.25">
      <c r="C59">
        <v>19</v>
      </c>
      <c r="D59" s="2">
        <f>$K$20</f>
        <v>0.21307178570480809</v>
      </c>
      <c r="E59" s="11">
        <f>SUM(D59,E58)</f>
        <v>3.4132173257449532</v>
      </c>
      <c r="F59">
        <f>C59*AVERAGE($K$20,$W$20)</f>
        <v>3.3779314033757086</v>
      </c>
      <c r="G59" s="14">
        <f>ABS((F59-E59)/E59)</f>
        <v>1.0338023923379448E-2</v>
      </c>
    </row>
    <row r="60" spans="3:7" x14ac:dyDescent="0.25">
      <c r="C60">
        <v>20</v>
      </c>
      <c r="D60" s="2">
        <f>$W$20</f>
        <v>0.14249994096631918</v>
      </c>
      <c r="E60" s="11">
        <f>SUM(D60,E59)</f>
        <v>3.5557172667112722</v>
      </c>
      <c r="F60">
        <f>C60*AVERAGE($K$20,$W$20)</f>
        <v>3.5557172667112722</v>
      </c>
      <c r="G60" s="14">
        <f>ABS((F60-E60)/E60)</f>
        <v>0</v>
      </c>
    </row>
    <row r="61" spans="3:7" x14ac:dyDescent="0.25">
      <c r="C61">
        <v>21</v>
      </c>
      <c r="D61" s="2">
        <f>$K$20</f>
        <v>0.21307178570480809</v>
      </c>
      <c r="E61" s="11">
        <f>SUM(D61,E60)</f>
        <v>3.7687890524160803</v>
      </c>
      <c r="F61">
        <f>C61*AVERAGE($K$20,$W$20)</f>
        <v>3.7335031300468362</v>
      </c>
      <c r="G61" s="14">
        <f>ABS((F61-E61)/E61)</f>
        <v>9.3626684535774544E-3</v>
      </c>
    </row>
    <row r="62" spans="3:7" x14ac:dyDescent="0.25">
      <c r="C62">
        <v>22</v>
      </c>
      <c r="D62" s="2">
        <f>$W$20</f>
        <v>0.14249994096631918</v>
      </c>
      <c r="E62" s="11">
        <f>SUM(D62,E61)</f>
        <v>3.9112889933823993</v>
      </c>
      <c r="F62">
        <f>C62*AVERAGE($K$20,$W$20)</f>
        <v>3.9112889933823998</v>
      </c>
      <c r="G62" s="14">
        <f>ABS((F62-E62)/E62)</f>
        <v>1.1354037264989304E-16</v>
      </c>
    </row>
    <row r="63" spans="3:7" x14ac:dyDescent="0.25">
      <c r="C63">
        <v>23</v>
      </c>
      <c r="D63" s="2">
        <f>$K$20</f>
        <v>0.21307178570480809</v>
      </c>
      <c r="E63" s="11">
        <f>SUM(D63,E62)</f>
        <v>4.1243607790872074</v>
      </c>
      <c r="F63">
        <f>C63*AVERAGE($K$20,$W$20)</f>
        <v>4.0890748567179633</v>
      </c>
      <c r="G63" s="14">
        <f>ABS((F63-E63)/E63)</f>
        <v>8.5554887797797095E-3</v>
      </c>
    </row>
    <row r="64" spans="3:7" x14ac:dyDescent="0.25">
      <c r="C64">
        <v>24</v>
      </c>
      <c r="D64" s="2">
        <f>$W$20</f>
        <v>0.14249994096631918</v>
      </c>
      <c r="E64" s="11">
        <f>SUM(D64,E63)</f>
        <v>4.2668607200535265</v>
      </c>
      <c r="F64">
        <f>C64*AVERAGE($K$20,$W$20)</f>
        <v>4.2668607200535273</v>
      </c>
      <c r="G64" s="14">
        <f>ABS((F64-E64)/E64)</f>
        <v>2.0815734985813722E-16</v>
      </c>
    </row>
    <row r="65" spans="3:7" x14ac:dyDescent="0.25">
      <c r="C65">
        <v>25</v>
      </c>
      <c r="D65" s="2">
        <f>$K$20</f>
        <v>0.21307178570480809</v>
      </c>
      <c r="E65" s="11">
        <f>SUM(D65,E64)</f>
        <v>4.4799325057583346</v>
      </c>
      <c r="F65">
        <f>C65*AVERAGE($K$20,$W$20)</f>
        <v>4.4446465833890905</v>
      </c>
      <c r="G65" s="14">
        <f>ABS((F65-E65)/E65)</f>
        <v>7.8764406213461761E-3</v>
      </c>
    </row>
    <row r="66" spans="3:7" x14ac:dyDescent="0.25">
      <c r="C66">
        <v>26</v>
      </c>
      <c r="D66" s="2">
        <f>$W$20</f>
        <v>0.14249994096631918</v>
      </c>
      <c r="E66" s="11">
        <f>SUM(D66,E65)</f>
        <v>4.6224324467246536</v>
      </c>
      <c r="F66">
        <f>C66*AVERAGE($K$20,$W$20)</f>
        <v>4.6224324467246545</v>
      </c>
      <c r="G66" s="14">
        <f>ABS((F66-E66)/E66)</f>
        <v>1.9214524602289591E-16</v>
      </c>
    </row>
    <row r="67" spans="3:7" x14ac:dyDescent="0.25">
      <c r="C67">
        <v>27</v>
      </c>
      <c r="D67" s="2">
        <f>$K$20</f>
        <v>0.21307178570480809</v>
      </c>
      <c r="E67" s="11">
        <f>SUM(D67,E66)</f>
        <v>4.8355042324294617</v>
      </c>
      <c r="F67">
        <f>C67*AVERAGE($K$20,$W$20)</f>
        <v>4.8002183100602176</v>
      </c>
      <c r="G67" s="14">
        <f>ABS((F67-E67)/E67)</f>
        <v>7.2972580879152073E-3</v>
      </c>
    </row>
    <row r="68" spans="3:7" x14ac:dyDescent="0.25">
      <c r="C68">
        <v>28</v>
      </c>
      <c r="D68" s="2">
        <f>$W$20</f>
        <v>0.14249994096631918</v>
      </c>
      <c r="E68" s="11">
        <f>SUM(D68,E67)</f>
        <v>4.9780041733957807</v>
      </c>
      <c r="F68">
        <f>C68*AVERAGE($K$20,$W$20)</f>
        <v>4.9780041733957816</v>
      </c>
      <c r="G68" s="14">
        <f>ABS((F68-E68)/E68)</f>
        <v>1.7842058559268906E-16</v>
      </c>
    </row>
    <row r="69" spans="3:7" x14ac:dyDescent="0.25">
      <c r="C69">
        <v>29</v>
      </c>
      <c r="D69" s="2">
        <f>$K$20</f>
        <v>0.21307178570480809</v>
      </c>
      <c r="E69" s="11">
        <f>SUM(D69,E68)</f>
        <v>5.1910759591005888</v>
      </c>
      <c r="F69">
        <f>C69*AVERAGE($K$20,$W$20)</f>
        <v>5.1557900367313447</v>
      </c>
      <c r="G69" s="14">
        <f>ABS((F69-E69)/E69)</f>
        <v>6.7974197733291844E-3</v>
      </c>
    </row>
    <row r="70" spans="3:7" x14ac:dyDescent="0.25">
      <c r="C70">
        <v>30</v>
      </c>
      <c r="D70" s="2">
        <f>$W$20</f>
        <v>0.14249994096631918</v>
      </c>
      <c r="E70" s="11">
        <f>SUM(D70,E69)</f>
        <v>5.3335759000669078</v>
      </c>
      <c r="F70">
        <f>C70*AVERAGE($K$20,$W$20)</f>
        <v>5.3335759000669087</v>
      </c>
      <c r="G70" s="14">
        <f>ABS((F70-E70)/E70)</f>
        <v>1.6652587988650978E-16</v>
      </c>
    </row>
    <row r="71" spans="3:7" x14ac:dyDescent="0.25">
      <c r="C71">
        <v>31</v>
      </c>
      <c r="D71" s="2">
        <f>$K$20</f>
        <v>0.21307178570480809</v>
      </c>
      <c r="E71" s="11">
        <f>SUM(D71,E70)</f>
        <v>5.546647685771716</v>
      </c>
      <c r="F71">
        <f>C71*AVERAGE($K$20,$W$20)</f>
        <v>5.5113617634024719</v>
      </c>
      <c r="G71" s="14">
        <f>ABS((F71-E71)/E71)</f>
        <v>6.3616664277703636E-3</v>
      </c>
    </row>
    <row r="72" spans="3:7" x14ac:dyDescent="0.25">
      <c r="C72">
        <v>32</v>
      </c>
      <c r="D72" s="2">
        <f>$W$20</f>
        <v>0.14249994096631918</v>
      </c>
      <c r="E72" s="11">
        <f>SUM(D72,E71)</f>
        <v>5.689147626738035</v>
      </c>
      <c r="F72">
        <f>C72*AVERAGE($K$20,$W$20)</f>
        <v>5.6891476267380359</v>
      </c>
      <c r="G72" s="14">
        <f>ABS((F72-E72)/E72)</f>
        <v>1.5611801239360293E-16</v>
      </c>
    </row>
    <row r="73" spans="3:7" x14ac:dyDescent="0.25">
      <c r="C73">
        <v>33</v>
      </c>
      <c r="D73" s="2">
        <f>$K$20</f>
        <v>0.21307178570480809</v>
      </c>
      <c r="E73" s="11">
        <f>SUM(D73,E72)</f>
        <v>5.9022194124428431</v>
      </c>
      <c r="F73">
        <f>C73*AVERAGE($K$20,$W$20)</f>
        <v>5.8669334900735999</v>
      </c>
      <c r="G73" s="14">
        <f>ABS((F73-E73)/E73)</f>
        <v>5.9784158980695848E-3</v>
      </c>
    </row>
    <row r="74" spans="3:7" x14ac:dyDescent="0.25">
      <c r="C74">
        <v>34</v>
      </c>
      <c r="D74" s="2">
        <f>$W$20</f>
        <v>0.14249994096631918</v>
      </c>
      <c r="E74" s="11">
        <f>SUM(D74,E73)</f>
        <v>6.0447193534091621</v>
      </c>
      <c r="F74">
        <f>C74*AVERAGE($K$20,$W$20)</f>
        <v>6.044719353409163</v>
      </c>
      <c r="G74" s="14">
        <f>ABS((F74-E74)/E74)</f>
        <v>1.4693459989986159E-16</v>
      </c>
    </row>
    <row r="75" spans="3:7" x14ac:dyDescent="0.25">
      <c r="C75">
        <v>35</v>
      </c>
      <c r="D75" s="2">
        <f>$K$20</f>
        <v>0.21307178570480809</v>
      </c>
      <c r="E75" s="11">
        <f>SUM(D75,E74)</f>
        <v>6.2577911391139702</v>
      </c>
      <c r="F75">
        <f>C75*AVERAGE($K$20,$W$20)</f>
        <v>6.222505216744727</v>
      </c>
      <c r="G75" s="14">
        <f>ABS((F75-E75)/E75)</f>
        <v>5.6387184526965999E-3</v>
      </c>
    </row>
    <row r="76" spans="3:7" x14ac:dyDescent="0.25">
      <c r="C76">
        <v>36</v>
      </c>
      <c r="D76" s="2">
        <f>$W$20</f>
        <v>0.14249994096631918</v>
      </c>
      <c r="E76" s="11">
        <f>SUM(D76,E75)</f>
        <v>6.4002910800802892</v>
      </c>
      <c r="F76">
        <f>C76*AVERAGE($K$20,$W$20)</f>
        <v>6.4002910800802901</v>
      </c>
      <c r="G76" s="14">
        <f>ABS((F76-E76)/E76)</f>
        <v>1.3877156657209149E-16</v>
      </c>
    </row>
    <row r="77" spans="3:7" x14ac:dyDescent="0.25">
      <c r="C77">
        <v>37</v>
      </c>
      <c r="D77" s="2">
        <f>$K$20</f>
        <v>0.21307178570480809</v>
      </c>
      <c r="E77" s="11">
        <f>SUM(D77,E76)</f>
        <v>6.6133628657850974</v>
      </c>
      <c r="F77">
        <f>C77*AVERAGE($K$20,$W$20)</f>
        <v>6.5780769434158541</v>
      </c>
      <c r="G77" s="14">
        <f>ABS((F77-E77)/E77)</f>
        <v>5.3355491125095392E-3</v>
      </c>
    </row>
    <row r="78" spans="3:7" x14ac:dyDescent="0.25">
      <c r="C78">
        <v>38</v>
      </c>
      <c r="D78" s="2">
        <f>$W$20</f>
        <v>0.14249994096631918</v>
      </c>
      <c r="E78" s="11">
        <f>SUM(D78,E77)</f>
        <v>6.7558628067514164</v>
      </c>
      <c r="F78">
        <f>C78*AVERAGE($K$20,$W$20)</f>
        <v>6.7558628067514173</v>
      </c>
      <c r="G78" s="14">
        <f>ABS((F78-E78)/E78)</f>
        <v>1.3146779991040248E-16</v>
      </c>
    </row>
    <row r="79" spans="3:7" x14ac:dyDescent="0.25">
      <c r="C79">
        <v>39</v>
      </c>
      <c r="D79" s="2">
        <f>$K$20</f>
        <v>0.21307178570480809</v>
      </c>
      <c r="E79" s="11">
        <f>SUM(D79,E78)</f>
        <v>6.9689345924562245</v>
      </c>
      <c r="F79">
        <f>C79*AVERAGE($K$20,$W$20)</f>
        <v>6.9336486700869813</v>
      </c>
      <c r="G79" s="14">
        <f>ABS((F79-E79)/E79)</f>
        <v>5.063316623381677E-3</v>
      </c>
    </row>
    <row r="80" spans="3:7" x14ac:dyDescent="0.25">
      <c r="C80">
        <v>40</v>
      </c>
      <c r="D80" s="2">
        <f>$W$20</f>
        <v>0.14249994096631918</v>
      </c>
      <c r="E80" s="11">
        <f>SUM(D80,E79)</f>
        <v>7.1114345334225435</v>
      </c>
      <c r="F80">
        <f>C80*AVERAGE($K$20,$W$20)</f>
        <v>7.1114345334225444</v>
      </c>
      <c r="G80" s="14">
        <f>ABS((F80-E80)/E80)</f>
        <v>1.2489440991488234E-16</v>
      </c>
    </row>
    <row r="81" spans="3:7" x14ac:dyDescent="0.25">
      <c r="C81">
        <v>41</v>
      </c>
      <c r="D81" s="2">
        <f>$K$20</f>
        <v>0.21307178570480809</v>
      </c>
      <c r="E81" s="11">
        <f>SUM(D81,E80)</f>
        <v>7.3245063191273516</v>
      </c>
      <c r="F81">
        <f>C81*AVERAGE($K$20,$W$20)</f>
        <v>7.2892203967581084</v>
      </c>
      <c r="G81" s="14">
        <f>ABS((F81-E81)/E81)</f>
        <v>4.8175154518055241E-3</v>
      </c>
    </row>
    <row r="82" spans="3:7" x14ac:dyDescent="0.25">
      <c r="C82">
        <v>42</v>
      </c>
      <c r="D82" s="2">
        <f>$W$20</f>
        <v>0.14249994096631918</v>
      </c>
      <c r="E82" s="11">
        <f>SUM(D82,E81)</f>
        <v>7.4670062600936706</v>
      </c>
      <c r="F82">
        <f>C82*AVERAGE($K$20,$W$20)</f>
        <v>7.4670062600936724</v>
      </c>
      <c r="G82" s="14">
        <f>ABS((F82-E82)/E82)</f>
        <v>2.378941141235854E-16</v>
      </c>
    </row>
    <row r="83" spans="3:7" x14ac:dyDescent="0.25">
      <c r="C83">
        <v>43</v>
      </c>
      <c r="D83" s="2">
        <f>$K$20</f>
        <v>0.21307178570480809</v>
      </c>
      <c r="E83" s="11">
        <f>SUM(D83,E82)</f>
        <v>7.6800780457984787</v>
      </c>
      <c r="F83">
        <f>C83*AVERAGE($K$20,$W$20)</f>
        <v>7.6447921234292355</v>
      </c>
      <c r="G83" s="14">
        <f>ABS((F83-E83)/E83)</f>
        <v>4.5944744517989631E-3</v>
      </c>
    </row>
    <row r="84" spans="3:7" x14ac:dyDescent="0.25">
      <c r="C84">
        <v>44</v>
      </c>
      <c r="D84" s="2">
        <f>$W$20</f>
        <v>0.14249994096631918</v>
      </c>
      <c r="E84" s="11">
        <f>SUM(D84,E83)</f>
        <v>7.8225779867647978</v>
      </c>
      <c r="F84">
        <f>C84*AVERAGE($K$20,$W$20)</f>
        <v>7.8225779867647995</v>
      </c>
      <c r="G84" s="14">
        <f>ABS((F84-E84)/E84)</f>
        <v>2.2708074529978607E-16</v>
      </c>
    </row>
    <row r="85" spans="3:7" x14ac:dyDescent="0.25">
      <c r="C85">
        <v>45</v>
      </c>
      <c r="D85" s="2">
        <f>$K$20</f>
        <v>0.21307178570480809</v>
      </c>
      <c r="E85" s="11">
        <f>SUM(D85,E84)</f>
        <v>8.0356497724696059</v>
      </c>
      <c r="F85">
        <f>C85*AVERAGE($K$20,$W$20)</f>
        <v>8.0003638501003635</v>
      </c>
      <c r="G85" s="14">
        <f>ABS((F85-E85)/E85)</f>
        <v>4.3911722596638083E-3</v>
      </c>
    </row>
    <row r="86" spans="3:7" x14ac:dyDescent="0.25">
      <c r="C86">
        <v>46</v>
      </c>
      <c r="D86" s="2">
        <f>$W$20</f>
        <v>0.14249994096631918</v>
      </c>
      <c r="E86" s="11">
        <f>SUM(D86,E85)</f>
        <v>8.1781497134359249</v>
      </c>
      <c r="F86">
        <f>C86*AVERAGE($K$20,$W$20)</f>
        <v>8.1781497134359267</v>
      </c>
      <c r="G86" s="14">
        <f>ABS((F86-E86)/E86)</f>
        <v>2.1720766941718669E-16</v>
      </c>
    </row>
    <row r="87" spans="3:7" x14ac:dyDescent="0.25">
      <c r="C87">
        <v>47</v>
      </c>
      <c r="D87" s="2">
        <f>$K$20</f>
        <v>0.21307178570480809</v>
      </c>
      <c r="E87" s="11">
        <f>SUM(D87,E86)</f>
        <v>8.3912214991407321</v>
      </c>
      <c r="F87">
        <f>C87*AVERAGE($K$20,$W$20)</f>
        <v>8.3559355767714898</v>
      </c>
      <c r="G87" s="14">
        <f>ABS((F87-E87)/E87)</f>
        <v>4.2050996237979936E-3</v>
      </c>
    </row>
    <row r="88" spans="3:7" x14ac:dyDescent="0.25">
      <c r="C88">
        <v>48</v>
      </c>
      <c r="D88" s="2">
        <f>$W$20</f>
        <v>0.14249994096631918</v>
      </c>
      <c r="E88" s="11">
        <f>SUM(D88,E87)</f>
        <v>8.5337214401070511</v>
      </c>
      <c r="F88">
        <f>C88*AVERAGE($K$20,$W$20)</f>
        <v>8.5337214401070547</v>
      </c>
      <c r="G88" s="14">
        <f>ABS((F88-E88)/E88)</f>
        <v>4.1631469971627454E-16</v>
      </c>
    </row>
    <row r="89" spans="3:7" x14ac:dyDescent="0.25">
      <c r="C89">
        <v>49</v>
      </c>
      <c r="D89" s="2">
        <f>$K$20</f>
        <v>0.21307178570480809</v>
      </c>
      <c r="E89" s="11">
        <f>SUM(D89,E88)</f>
        <v>8.7467932258118584</v>
      </c>
      <c r="F89">
        <f>C89*AVERAGE($K$20,$W$20)</f>
        <v>8.7115073034426178</v>
      </c>
      <c r="G89" s="14">
        <f>ABS((F89-E89)/E89)</f>
        <v>4.0341553136424334E-3</v>
      </c>
    </row>
    <row r="90" spans="3:7" x14ac:dyDescent="0.25">
      <c r="C90">
        <v>50</v>
      </c>
      <c r="D90" s="2">
        <f>$W$20</f>
        <v>0.14249994096631918</v>
      </c>
      <c r="E90" s="11">
        <f>SUM(D90,E89)</f>
        <v>8.8892931667781774</v>
      </c>
      <c r="F90">
        <f>C90*AVERAGE($K$20,$W$20)</f>
        <v>8.8892931667781809</v>
      </c>
      <c r="G90" s="14">
        <f>ABS((F90-E90)/E90)</f>
        <v>3.9966211172762361E-16</v>
      </c>
    </row>
  </sheetData>
  <pageMargins left="0.7" right="0.7" top="0.78740157499999996" bottom="0.78740157499999996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3.76</v>
      </c>
      <c r="G10" s="3">
        <f>AVERAGE(F10)</f>
        <v>3.76</v>
      </c>
      <c r="H10" s="3">
        <f>G10-$F$20</f>
        <v>-0.46600000000000108</v>
      </c>
      <c r="J10" s="2">
        <f>F10*$C$4/1000</f>
        <v>0.17799601012062063</v>
      </c>
      <c r="K10" s="2">
        <f>F10*$C$5/1000</f>
        <v>0.17584502068702335</v>
      </c>
      <c r="L10" s="2">
        <f>F10*$C$6/1000</f>
        <v>0.17373278734955042</v>
      </c>
      <c r="O10" s="4">
        <v>1</v>
      </c>
      <c r="P10" s="3"/>
      <c r="Q10" s="3"/>
      <c r="R10" s="3">
        <v>3.63</v>
      </c>
      <c r="S10" s="3">
        <f>AVERAGE(R10)</f>
        <v>3.63</v>
      </c>
      <c r="T10" s="3">
        <f>S10-$R$20</f>
        <v>0.13299999999999912</v>
      </c>
      <c r="V10" s="2">
        <f>R10*$C$4/1000</f>
        <v>0.17184189274942899</v>
      </c>
      <c r="W10" s="2">
        <f>R10*$C$5/1000</f>
        <v>0.16976527263135496</v>
      </c>
      <c r="X10" s="2">
        <f>R10*$C$6/1000</f>
        <v>0.1677260686379968</v>
      </c>
      <c r="Z10" s="2">
        <f>AVERAGE(W10,K10)</f>
        <v>0.17280514665918917</v>
      </c>
    </row>
    <row r="11" spans="1:26" x14ac:dyDescent="0.25">
      <c r="C11">
        <v>2</v>
      </c>
      <c r="D11" s="3"/>
      <c r="E11" s="3"/>
      <c r="F11" s="3">
        <v>4.95</v>
      </c>
      <c r="G11" s="3">
        <f>AVERAGE(F10:F11)</f>
        <v>4.3550000000000004</v>
      </c>
      <c r="H11" s="3">
        <f>G11-$F$20</f>
        <v>0.12899999999999956</v>
      </c>
      <c r="I11" s="3">
        <f>STDEVA(F10:F11)</f>
        <v>0.84145706961198741</v>
      </c>
      <c r="J11" s="2">
        <f>F11*$C$4/1000</f>
        <v>0.23432985374922138</v>
      </c>
      <c r="K11" s="2">
        <f>F11*$C$5/1000</f>
        <v>0.23149809904275681</v>
      </c>
      <c r="L11" s="2">
        <f>F11*$C$6/1000</f>
        <v>0.22871736632454112</v>
      </c>
      <c r="O11" s="4">
        <v>2</v>
      </c>
      <c r="P11" s="3"/>
      <c r="Q11" s="3"/>
      <c r="R11" s="3">
        <v>3.27</v>
      </c>
      <c r="S11" s="3">
        <f>AVERAGE(R10:R11)</f>
        <v>3.45</v>
      </c>
      <c r="T11" s="3">
        <f>S11-$R$20</f>
        <v>-4.7000000000000597E-2</v>
      </c>
      <c r="U11" s="3">
        <f>STDEVA(R10:R11)</f>
        <v>0.25455844122715704</v>
      </c>
      <c r="V11" s="2">
        <f>R11*$C$4/1000</f>
        <v>0.15479972156766744</v>
      </c>
      <c r="W11" s="2">
        <f>R11*$C$5/1000</f>
        <v>0.15292904724642722</v>
      </c>
      <c r="X11" s="2">
        <f>R11*$C$6/1000</f>
        <v>0.15109207835984839</v>
      </c>
      <c r="Z11" s="2">
        <f>AVERAGE(W11,K11)</f>
        <v>0.19221357314459203</v>
      </c>
    </row>
    <row r="12" spans="1:26" x14ac:dyDescent="0.25">
      <c r="C12">
        <v>3</v>
      </c>
      <c r="D12" s="3"/>
      <c r="E12" s="3"/>
      <c r="F12" s="3">
        <v>4.26</v>
      </c>
      <c r="G12" s="3">
        <f>AVERAGE(F10:F12)</f>
        <v>4.3233333333333333</v>
      </c>
      <c r="H12" s="3">
        <f>G12-$F$20</f>
        <v>9.7333333333332384E-2</v>
      </c>
      <c r="I12" s="3">
        <f>STDEVA(F10:F12)</f>
        <v>0.59752266344744631</v>
      </c>
      <c r="J12" s="2">
        <f>F12*$C$4/1000</f>
        <v>0.20166569231751169</v>
      </c>
      <c r="K12" s="2">
        <f>F12*$C$5/1000</f>
        <v>0.19922866705497858</v>
      </c>
      <c r="L12" s="2">
        <f>F12*$C$6/1000</f>
        <v>0.19683555162475658</v>
      </c>
      <c r="O12" s="4">
        <v>3</v>
      </c>
      <c r="P12" s="3"/>
      <c r="Q12" s="3"/>
      <c r="R12" s="3">
        <v>3.56</v>
      </c>
      <c r="S12" s="3">
        <f>AVERAGE(R10:R12)</f>
        <v>3.4866666666666668</v>
      </c>
      <c r="T12" s="3">
        <f>S12-$R$20</f>
        <v>-1.0333333333333972E-2</v>
      </c>
      <c r="U12" s="3">
        <f>STDEVA(R10:R12)</f>
        <v>0.19087517736293874</v>
      </c>
      <c r="V12" s="2">
        <f>R12*$C$4/1000</f>
        <v>0.16852813724186425</v>
      </c>
      <c r="W12" s="2">
        <f>R12*$C$5/1000</f>
        <v>0.16649156213984126</v>
      </c>
      <c r="X12" s="2">
        <f>R12*$C$6/1000</f>
        <v>0.16449168163946795</v>
      </c>
      <c r="Z12" s="2">
        <f>AVERAGE(W12,K12)</f>
        <v>0.18286011459740992</v>
      </c>
    </row>
    <row r="13" spans="1:26" x14ac:dyDescent="0.25">
      <c r="C13">
        <v>4</v>
      </c>
      <c r="D13" s="3"/>
      <c r="E13" s="3"/>
      <c r="F13" s="3">
        <v>4.1500000000000004</v>
      </c>
      <c r="G13" s="3">
        <f>AVERAGE(F10:F13)</f>
        <v>4.28</v>
      </c>
      <c r="H13" s="3">
        <f>G13-$F$20</f>
        <v>5.3999999999999382E-2</v>
      </c>
      <c r="I13" s="3">
        <f>STDEVA(F10:F13)</f>
        <v>0.49551320197683274</v>
      </c>
      <c r="J13" s="2">
        <f>F13*$C$4/1000</f>
        <v>0.19645836223419572</v>
      </c>
      <c r="K13" s="2">
        <f>F13*$C$5/1000</f>
        <v>0.19408426485402844</v>
      </c>
      <c r="L13" s="2">
        <f>F13*$C$6/1000</f>
        <v>0.19175294348421124</v>
      </c>
      <c r="O13" s="4">
        <v>4</v>
      </c>
      <c r="P13" s="3"/>
      <c r="Q13" s="3"/>
      <c r="R13" s="3">
        <v>3.54</v>
      </c>
      <c r="S13" s="3">
        <f>AVERAGE(R10:R13)</f>
        <v>3.5</v>
      </c>
      <c r="T13" s="3">
        <f>S13-$R$20</f>
        <v>2.9999999999992255E-3</v>
      </c>
      <c r="U13" s="3">
        <f>STDEVA(R10:R13)</f>
        <v>0.15811388300841894</v>
      </c>
      <c r="V13" s="2">
        <f>R13*$C$4/1000</f>
        <v>0.1675813499539886</v>
      </c>
      <c r="W13" s="2">
        <f>R13*$C$5/1000</f>
        <v>0.16555621628512304</v>
      </c>
      <c r="X13" s="2">
        <f>R13*$C$6/1000</f>
        <v>0.16356757106845971</v>
      </c>
      <c r="Z13" s="2">
        <f>AVERAGE(W13,K13)</f>
        <v>0.17982024056957574</v>
      </c>
    </row>
    <row r="14" spans="1:26" x14ac:dyDescent="0.25">
      <c r="C14">
        <v>5</v>
      </c>
      <c r="D14" s="3"/>
      <c r="E14" s="3"/>
      <c r="F14" s="3">
        <v>4.47</v>
      </c>
      <c r="G14" s="3">
        <f>AVERAGE(F10:F14)</f>
        <v>4.3179999999999996</v>
      </c>
      <c r="H14" s="3">
        <f>G14-$F$20</f>
        <v>9.1999999999998749E-2</v>
      </c>
      <c r="I14" s="3">
        <f>STDEVA(F10:F14)</f>
        <v>0.43745856946686973</v>
      </c>
      <c r="J14" s="2">
        <f>F14*$C$4/1000</f>
        <v>0.21160695884020594</v>
      </c>
      <c r="K14" s="2">
        <f>F14*$C$5/1000</f>
        <v>0.20904979852951977</v>
      </c>
      <c r="L14" s="2">
        <f>F14*$C$6/1000</f>
        <v>0.20653871262034318</v>
      </c>
      <c r="O14" s="4">
        <v>5</v>
      </c>
      <c r="P14" s="3"/>
      <c r="Q14" s="3"/>
      <c r="R14" s="3">
        <v>3.55</v>
      </c>
      <c r="S14" s="3">
        <f>AVERAGE(R10:R14)</f>
        <v>3.5100000000000002</v>
      </c>
      <c r="T14" s="3">
        <f>S14-$R$20</f>
        <v>1.2999999999999456E-2</v>
      </c>
      <c r="U14" s="3">
        <f>STDEVA(R10:R14)</f>
        <v>0.13874436925511605</v>
      </c>
      <c r="V14" s="2">
        <f>R14*$C$4/1000</f>
        <v>0.16805474359792641</v>
      </c>
      <c r="W14" s="2">
        <f>R14*$C$5/1000</f>
        <v>0.16602388921248215</v>
      </c>
      <c r="X14" s="2">
        <f>R14*$C$6/1000</f>
        <v>0.16402962635396381</v>
      </c>
      <c r="Z14" s="2">
        <f>AVERAGE(W14,K14)</f>
        <v>0.18753684387100095</v>
      </c>
    </row>
    <row r="15" spans="1:26" x14ac:dyDescent="0.25">
      <c r="C15">
        <v>6</v>
      </c>
      <c r="D15" s="3"/>
      <c r="E15" s="3"/>
      <c r="F15" s="3">
        <v>4.3499999999999996</v>
      </c>
      <c r="G15" s="3">
        <f>AVERAGE(F10:F15)</f>
        <v>4.3233333333333333</v>
      </c>
      <c r="H15" s="3">
        <f>G15-$F$20</f>
        <v>9.7333333333332384E-2</v>
      </c>
      <c r="I15" s="3">
        <f>STDEVA(F10:F15)</f>
        <v>0.39149286924114812</v>
      </c>
      <c r="J15" s="2">
        <f>F15*$C$4/1000</f>
        <v>0.20592623511295208</v>
      </c>
      <c r="K15" s="2">
        <f>F15*$C$5/1000</f>
        <v>0.20343772340121052</v>
      </c>
      <c r="L15" s="2">
        <f>F15*$C$6/1000</f>
        <v>0.2009940491942937</v>
      </c>
      <c r="O15" s="4">
        <v>6</v>
      </c>
      <c r="P15" s="3"/>
      <c r="Q15" s="3"/>
      <c r="R15" s="3">
        <v>3.6</v>
      </c>
      <c r="S15" s="3">
        <f>AVERAGE(R10:R15)</f>
        <v>3.5250000000000004</v>
      </c>
      <c r="T15" s="3">
        <f>S15-$R$20</f>
        <v>2.7999999999999581E-2</v>
      </c>
      <c r="U15" s="3">
        <f>STDEVA(R10:R15)</f>
        <v>0.12942179105544782</v>
      </c>
      <c r="V15" s="2">
        <f>R15*$C$4/1000</f>
        <v>0.17042171181761553</v>
      </c>
      <c r="W15" s="2">
        <f>R15*$C$5/1000</f>
        <v>0.16836225384927769</v>
      </c>
      <c r="X15" s="2">
        <f>R15*$C$6/1000</f>
        <v>0.16633990278148444</v>
      </c>
      <c r="Z15" s="2">
        <f>AVERAGE(W15,K15)</f>
        <v>0.18589998862524409</v>
      </c>
    </row>
    <row r="16" spans="1:26" x14ac:dyDescent="0.25">
      <c r="C16">
        <v>7</v>
      </c>
      <c r="D16" s="3"/>
      <c r="E16" s="3"/>
      <c r="F16" s="3">
        <v>3.99</v>
      </c>
      <c r="G16" s="3">
        <f>AVERAGE(F10:F16)</f>
        <v>4.2757142857142858</v>
      </c>
      <c r="H16" s="3">
        <f>G16-$F$20</f>
        <v>4.9714285714284934E-2</v>
      </c>
      <c r="I16" s="3">
        <f>STDEVA(F10:F16)</f>
        <v>0.37893962328481579</v>
      </c>
      <c r="J16" s="2">
        <f>F16*$C$4/1000</f>
        <v>0.18888406393119056</v>
      </c>
      <c r="K16" s="2">
        <f>F16*$C$5/1000</f>
        <v>0.18660149801628276</v>
      </c>
      <c r="L16" s="2">
        <f>F16*$C$6/1000</f>
        <v>0.18436005891614526</v>
      </c>
      <c r="O16" s="4">
        <v>7</v>
      </c>
      <c r="P16" s="3"/>
      <c r="Q16" s="3"/>
      <c r="R16" s="3">
        <v>3.26</v>
      </c>
      <c r="S16" s="3">
        <f>AVERAGE(R10:R16)</f>
        <v>3.4871428571428575</v>
      </c>
      <c r="T16" s="3">
        <f>S16-$R$20</f>
        <v>-9.8571428571432307E-3</v>
      </c>
      <c r="U16" s="3">
        <f>STDEVA(R10:R16)</f>
        <v>0.15488859283522527</v>
      </c>
      <c r="V16" s="2">
        <f>R16*$C$4/1000</f>
        <v>0.15432632792372961</v>
      </c>
      <c r="W16" s="2">
        <f>R16*$C$5/1000</f>
        <v>0.15246137431906812</v>
      </c>
      <c r="X16" s="2">
        <f>R16*$C$6/1000</f>
        <v>0.15063002307434425</v>
      </c>
      <c r="Z16" s="2">
        <f>AVERAGE(W16,K16)</f>
        <v>0.16953143616767544</v>
      </c>
    </row>
    <row r="17" spans="3:26" x14ac:dyDescent="0.25">
      <c r="C17">
        <v>8</v>
      </c>
      <c r="D17" s="3"/>
      <c r="E17" s="3"/>
      <c r="F17" s="3">
        <v>4.21</v>
      </c>
      <c r="G17" s="3">
        <f>AVERAGE(F10:F17)</f>
        <v>4.2675000000000001</v>
      </c>
      <c r="H17" s="3">
        <f>G17-$F$20</f>
        <v>4.1499999999999204E-2</v>
      </c>
      <c r="I17" s="3">
        <f>STDEVA(F10:F17)</f>
        <v>0.351598391025085</v>
      </c>
      <c r="J17" s="2">
        <f>F17*$C$4/1000</f>
        <v>0.19929872409782259</v>
      </c>
      <c r="K17" s="2">
        <f>F17*$C$5/1000</f>
        <v>0.19689030241818306</v>
      </c>
      <c r="L17" s="2">
        <f>F17*$C$6/1000</f>
        <v>0.19452527519723598</v>
      </c>
      <c r="O17" s="4">
        <v>8</v>
      </c>
      <c r="P17" s="3"/>
      <c r="Q17" s="3"/>
      <c r="R17" s="3">
        <v>3.39</v>
      </c>
      <c r="S17" s="3">
        <f>AVERAGE(R10:R17)</f>
        <v>3.4750000000000005</v>
      </c>
      <c r="T17" s="3">
        <f>S17-$R$20</f>
        <v>-2.2000000000000242E-2</v>
      </c>
      <c r="U17" s="3">
        <f>STDEVA(R10:R17)</f>
        <v>0.14745459349527618</v>
      </c>
      <c r="V17" s="2">
        <f>R17*$C$4/1000</f>
        <v>0.16048044529492128</v>
      </c>
      <c r="W17" s="2">
        <f>R17*$C$5/1000</f>
        <v>0.1585411223747365</v>
      </c>
      <c r="X17" s="2">
        <f>R17*$C$6/1000</f>
        <v>0.15663674178589787</v>
      </c>
      <c r="Z17" s="2">
        <f>AVERAGE(W17,K17)</f>
        <v>0.17771571239645978</v>
      </c>
    </row>
    <row r="18" spans="3:26" x14ac:dyDescent="0.25">
      <c r="C18">
        <v>9</v>
      </c>
      <c r="D18" s="3"/>
      <c r="E18" s="3"/>
      <c r="F18" s="3">
        <v>4.09</v>
      </c>
      <c r="G18" s="3">
        <f>AVERAGE(F10:F18)</f>
        <v>4.2477777777777783</v>
      </c>
      <c r="H18" s="3">
        <f>G18-$F$20</f>
        <v>2.1777777777777452E-2</v>
      </c>
      <c r="I18" s="3">
        <f>STDEVA(F10:F18)</f>
        <v>0.33416978385911023</v>
      </c>
      <c r="J18" s="2">
        <f>F18*$C$4/1000</f>
        <v>0.19361800037056875</v>
      </c>
      <c r="K18" s="2">
        <f>F18*$C$5/1000</f>
        <v>0.19127822728987379</v>
      </c>
      <c r="L18" s="2">
        <f>F18*$C$6/1000</f>
        <v>0.1889806117711865</v>
      </c>
      <c r="O18" s="4">
        <v>9</v>
      </c>
      <c r="P18" s="3"/>
      <c r="Q18" s="3"/>
      <c r="R18" s="3">
        <v>3.46</v>
      </c>
      <c r="S18" s="3">
        <f>AVERAGE(R10:R18)</f>
        <v>3.473333333333334</v>
      </c>
      <c r="T18" s="3">
        <f>S18-$R$20</f>
        <v>-2.3666666666666725E-2</v>
      </c>
      <c r="U18" s="3">
        <f>STDEVA(R10:R18)</f>
        <v>0.13802173741842261</v>
      </c>
      <c r="V18" s="2">
        <f>R18*$C$4/1000</f>
        <v>0.16379420080248605</v>
      </c>
      <c r="W18" s="2">
        <f>R18*$C$5/1000</f>
        <v>0.1618148328662502</v>
      </c>
      <c r="X18" s="2">
        <f>R18*$C$6/1000</f>
        <v>0.15987112878442669</v>
      </c>
      <c r="Z18" s="2">
        <f>AVERAGE(W18,K18)</f>
        <v>0.17654653007806198</v>
      </c>
    </row>
    <row r="19" spans="3:26" x14ac:dyDescent="0.25">
      <c r="C19" s="5">
        <v>10</v>
      </c>
      <c r="D19" s="6"/>
      <c r="E19" s="6"/>
      <c r="F19" s="6">
        <v>4.03</v>
      </c>
      <c r="G19" s="6">
        <f>AVERAGE(F10:F19)</f>
        <v>4.2260000000000009</v>
      </c>
      <c r="H19" s="6">
        <f>G19-$F$20</f>
        <v>0</v>
      </c>
      <c r="I19" s="6">
        <f>STDEVA(F10:F19)</f>
        <v>0.32249720067691201</v>
      </c>
      <c r="J19" s="7">
        <f>F19*$C$4/1000</f>
        <v>0.19077763850694182</v>
      </c>
      <c r="K19" s="7">
        <f>F19*$C$5/1000</f>
        <v>0.18847218972571919</v>
      </c>
      <c r="L19" s="7">
        <f>F19*$C$6/1000</f>
        <v>0.18620828005816176</v>
      </c>
      <c r="O19" s="8">
        <v>10</v>
      </c>
      <c r="P19" s="6"/>
      <c r="Q19" s="6"/>
      <c r="R19" s="6">
        <v>3.71</v>
      </c>
      <c r="S19" s="6">
        <f>AVERAGE(R10:R19)</f>
        <v>3.4970000000000008</v>
      </c>
      <c r="T19" s="6">
        <f>S19-$R$20</f>
        <v>0</v>
      </c>
      <c r="U19" s="6">
        <f>STDEVA(R10:R19)</f>
        <v>0.15011477090694456</v>
      </c>
      <c r="V19" s="7">
        <f>R19*$C$4/1000</f>
        <v>0.17562904190093157</v>
      </c>
      <c r="W19" s="7">
        <f>R19*$C$5/1000</f>
        <v>0.17350665605022783</v>
      </c>
      <c r="X19" s="7">
        <f>R19*$C$6/1000</f>
        <v>0.17142251092202981</v>
      </c>
      <c r="Z19" s="2">
        <f>AVERAGE(W19,K19)</f>
        <v>0.18098942288797351</v>
      </c>
    </row>
    <row r="20" spans="3:26" x14ac:dyDescent="0.25">
      <c r="F20" s="9">
        <f>AVERAGE(F10:F19)</f>
        <v>4.2260000000000009</v>
      </c>
      <c r="G20" s="9">
        <f>F20*46.7672</f>
        <v>197.63818720000006</v>
      </c>
      <c r="J20" s="2">
        <f>F20*$C$4/1000</f>
        <v>0.20005615392812318</v>
      </c>
      <c r="K20" s="2">
        <f>F20*$C$5/1000</f>
        <v>0.19763857910195767</v>
      </c>
      <c r="L20" s="2">
        <f>F20*$C$6/1000</f>
        <v>0.1952645636540426</v>
      </c>
      <c r="M20" s="2"/>
      <c r="N20" s="2"/>
      <c r="O20" s="2"/>
      <c r="P20" s="2"/>
      <c r="Q20" s="2"/>
      <c r="R20" s="15">
        <f>AVERAGE(R10:R19)</f>
        <v>3.4970000000000008</v>
      </c>
      <c r="S20" s="15">
        <f>R20*46.7672</f>
        <v>163.54489840000005</v>
      </c>
      <c r="T20" s="2"/>
      <c r="U20" s="2"/>
      <c r="V20" s="2">
        <f>R20*$C$4/1000</f>
        <v>0.16554575728505599</v>
      </c>
      <c r="W20" s="2">
        <f>R20*$C$5/1000</f>
        <v>0.16354522269747895</v>
      </c>
      <c r="X20" s="2">
        <f>R20*$C$6/1000</f>
        <v>0.16158073334079201</v>
      </c>
    </row>
    <row r="21" spans="3:26" x14ac:dyDescent="0.25">
      <c r="F21" s="3">
        <f>STDEVA(F10:F19)</f>
        <v>0.32249720067691201</v>
      </c>
      <c r="J21" s="2">
        <f>STDEVA(J10:J19)</f>
        <v>1.5266812498819015E-2</v>
      </c>
      <c r="K21" s="2">
        <f>STDEVA(K10:K19)</f>
        <v>1.5082320990568806E-2</v>
      </c>
      <c r="L21" s="2">
        <f>STDEVA(L10:L19)</f>
        <v>1.4901153613305117E-2</v>
      </c>
      <c r="M21" s="2"/>
      <c r="N21" s="2"/>
      <c r="O21" s="2"/>
      <c r="P21" s="2"/>
      <c r="Q21" s="2"/>
      <c r="R21" s="2">
        <f>STDEVA(R10:R19)</f>
        <v>0.15011477090694456</v>
      </c>
      <c r="S21" s="2"/>
      <c r="T21" s="2"/>
      <c r="U21" s="2"/>
      <c r="V21" s="2">
        <f>STDEVA(V10:V19)</f>
        <v>7.1063378408529687E-3</v>
      </c>
      <c r="W21" s="2">
        <f>STDEVA(W10:W19)</f>
        <v>7.0204614349892091E-3</v>
      </c>
      <c r="X21" s="2">
        <f>STDEVA(X10:X19)</f>
        <v>6.936132332979429E-3</v>
      </c>
      <c r="Z21" s="2">
        <f>STDEVA(Z10:Z19)</f>
        <v>6.8716363715098979E-3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0.19763857910195767</v>
      </c>
      <c r="E41" s="11">
        <f>$K$20</f>
        <v>0.19763857910195767</v>
      </c>
      <c r="F41">
        <f>C41*AVERAGE($K$20,$W$20)</f>
        <v>0.18059190089971833</v>
      </c>
      <c r="G41" s="14">
        <f>ABS((F41-E41)/E41)</f>
        <v>8.6251774727874944E-2</v>
      </c>
    </row>
    <row r="42" spans="3:7" x14ac:dyDescent="0.25">
      <c r="C42">
        <v>2</v>
      </c>
      <c r="D42" s="2">
        <f>$W$20</f>
        <v>0.16354522269747895</v>
      </c>
      <c r="E42" s="11">
        <f>SUM(D42,E41)</f>
        <v>0.36118380179943665</v>
      </c>
      <c r="F42">
        <f>C42*AVERAGE($K$20,$W$20)</f>
        <v>0.36118380179943665</v>
      </c>
      <c r="G42" s="14">
        <f>ABS((F42-E42)/E42)</f>
        <v>0</v>
      </c>
    </row>
    <row r="43" spans="3:7" x14ac:dyDescent="0.25">
      <c r="C43">
        <v>3</v>
      </c>
      <c r="D43" s="2">
        <f>$K$20</f>
        <v>0.19763857910195767</v>
      </c>
      <c r="E43" s="11">
        <f>SUM(D43,E42)</f>
        <v>0.55882238090139436</v>
      </c>
      <c r="F43">
        <f>C43*AVERAGE($K$20,$W$20)</f>
        <v>0.54177570269915498</v>
      </c>
      <c r="G43" s="14">
        <f>ABS((F43-E43)/E43)</f>
        <v>3.0504644740145623E-2</v>
      </c>
    </row>
    <row r="44" spans="3:7" x14ac:dyDescent="0.25">
      <c r="C44">
        <v>4</v>
      </c>
      <c r="D44" s="2">
        <f>$W$20</f>
        <v>0.16354522269747895</v>
      </c>
      <c r="E44" s="11">
        <f>SUM(D44,E43)</f>
        <v>0.72236760359887331</v>
      </c>
      <c r="F44">
        <f>C44*AVERAGE($K$20,$W$20)</f>
        <v>0.72236760359887331</v>
      </c>
      <c r="G44" s="14">
        <f>ABS((F44-E44)/E44)</f>
        <v>0</v>
      </c>
    </row>
    <row r="45" spans="3:7" x14ac:dyDescent="0.25">
      <c r="C45">
        <v>5</v>
      </c>
      <c r="D45" s="2">
        <f>$K$20</f>
        <v>0.19763857910195767</v>
      </c>
      <c r="E45" s="11">
        <f>SUM(D45,E44)</f>
        <v>0.92000618270083101</v>
      </c>
      <c r="F45">
        <f>C45*AVERAGE($K$20,$W$20)</f>
        <v>0.90295950449859164</v>
      </c>
      <c r="G45" s="14">
        <f>ABS((F45-E45)/E45)</f>
        <v>1.8528873525823508E-2</v>
      </c>
    </row>
    <row r="46" spans="3:7" x14ac:dyDescent="0.25">
      <c r="C46">
        <v>6</v>
      </c>
      <c r="D46" s="2">
        <f>$W$20</f>
        <v>0.16354522269747895</v>
      </c>
      <c r="E46" s="11">
        <f>SUM(D46,E45)</f>
        <v>1.08355140539831</v>
      </c>
      <c r="F46">
        <f>C46*AVERAGE($K$20,$W$20)</f>
        <v>1.08355140539831</v>
      </c>
      <c r="G46" s="14">
        <f>ABS((F46-E46)/E46)</f>
        <v>0</v>
      </c>
    </row>
    <row r="47" spans="3:7" x14ac:dyDescent="0.25">
      <c r="C47">
        <v>7</v>
      </c>
      <c r="D47" s="2">
        <f>$K$20</f>
        <v>0.19763857910195767</v>
      </c>
      <c r="E47" s="11">
        <f>SUM(D47,E46)</f>
        <v>1.2811899845002677</v>
      </c>
      <c r="F47">
        <f>C47*AVERAGE($K$20,$W$20)</f>
        <v>1.2641433062980283</v>
      </c>
      <c r="G47" s="14">
        <f>ABS((F47-E47)/E47)</f>
        <v>1.3305347691184525E-2</v>
      </c>
    </row>
    <row r="48" spans="3:7" x14ac:dyDescent="0.25">
      <c r="C48">
        <v>8</v>
      </c>
      <c r="D48" s="2">
        <f>$W$20</f>
        <v>0.16354522269747895</v>
      </c>
      <c r="E48" s="11">
        <f>SUM(D48,E47)</f>
        <v>1.4447352071977466</v>
      </c>
      <c r="F48">
        <f>C48*AVERAGE($K$20,$W$20)</f>
        <v>1.4447352071977466</v>
      </c>
      <c r="G48" s="14">
        <f>ABS((F48-E48)/E48)</f>
        <v>0</v>
      </c>
    </row>
    <row r="49" spans="3:7" x14ac:dyDescent="0.25">
      <c r="C49">
        <v>9</v>
      </c>
      <c r="D49" s="2">
        <f>$K$20</f>
        <v>0.19763857910195767</v>
      </c>
      <c r="E49" s="11">
        <f>SUM(D49,E48)</f>
        <v>1.6423737862997043</v>
      </c>
      <c r="F49">
        <f>C49*AVERAGE($K$20,$W$20)</f>
        <v>1.6253271080974649</v>
      </c>
      <c r="G49" s="14">
        <f>ABS((F49-E49)/E49)</f>
        <v>1.0379292670425425E-2</v>
      </c>
    </row>
    <row r="50" spans="3:7" x14ac:dyDescent="0.25">
      <c r="C50">
        <v>10</v>
      </c>
      <c r="D50" s="2">
        <f>$W$20</f>
        <v>0.16354522269747895</v>
      </c>
      <c r="E50" s="11">
        <f>SUM(D50,E49)</f>
        <v>1.8059190089971833</v>
      </c>
      <c r="F50">
        <f>C50*AVERAGE($K$20,$W$20)</f>
        <v>1.8059190089971833</v>
      </c>
      <c r="G50" s="14">
        <f>ABS((F50-E50)/E50)</f>
        <v>0</v>
      </c>
    </row>
    <row r="51" spans="3:7" x14ac:dyDescent="0.25">
      <c r="C51">
        <v>11</v>
      </c>
      <c r="D51" s="2">
        <f>$K$20</f>
        <v>0.19763857910195767</v>
      </c>
      <c r="E51" s="11">
        <f>SUM(D51,E50)</f>
        <v>2.0035575880991408</v>
      </c>
      <c r="F51">
        <f>C51*AVERAGE($K$20,$W$20)</f>
        <v>1.9865109098969016</v>
      </c>
      <c r="G51" s="14">
        <f>ABS((F51-E51)/E51)</f>
        <v>8.5082047571250746E-3</v>
      </c>
    </row>
    <row r="52" spans="3:7" x14ac:dyDescent="0.25">
      <c r="C52">
        <v>12</v>
      </c>
      <c r="D52" s="2">
        <f>$W$20</f>
        <v>0.16354522269747895</v>
      </c>
      <c r="E52" s="11">
        <f>SUM(D52,E51)</f>
        <v>2.1671028107966199</v>
      </c>
      <c r="F52">
        <f>C52*AVERAGE($K$20,$W$20)</f>
        <v>2.1671028107966199</v>
      </c>
      <c r="G52" s="14">
        <f>ABS((F52-E52)/E52)</f>
        <v>0</v>
      </c>
    </row>
    <row r="53" spans="3:7" x14ac:dyDescent="0.25">
      <c r="C53">
        <v>13</v>
      </c>
      <c r="D53" s="2">
        <f>$K$20</f>
        <v>0.19763857910195767</v>
      </c>
      <c r="E53" s="11">
        <f>SUM(D53,E52)</f>
        <v>2.3647413898985774</v>
      </c>
      <c r="F53">
        <f>C53*AVERAGE($K$20,$W$20)</f>
        <v>2.347694711696338</v>
      </c>
      <c r="G53" s="14">
        <f>ABS((F53-E53)/E53)</f>
        <v>7.2086860216755023E-3</v>
      </c>
    </row>
    <row r="54" spans="3:7" x14ac:dyDescent="0.25">
      <c r="C54">
        <v>14</v>
      </c>
      <c r="D54" s="2">
        <f>$W$20</f>
        <v>0.16354522269747895</v>
      </c>
      <c r="E54" s="11">
        <f>SUM(D54,E53)</f>
        <v>2.5282866125960561</v>
      </c>
      <c r="F54">
        <f>C54*AVERAGE($K$20,$W$20)</f>
        <v>2.5282866125960566</v>
      </c>
      <c r="G54" s="14">
        <f>ABS((F54-E54)/E54)</f>
        <v>1.7564828593308486E-16</v>
      </c>
    </row>
    <row r="55" spans="3:7" x14ac:dyDescent="0.25">
      <c r="C55">
        <v>15</v>
      </c>
      <c r="D55" s="2">
        <f>$K$20</f>
        <v>0.19763857910195767</v>
      </c>
      <c r="E55" s="11">
        <f>SUM(D55,E54)</f>
        <v>2.7259251916980136</v>
      </c>
      <c r="F55">
        <f>C55*AVERAGE($K$20,$W$20)</f>
        <v>2.7088785134957751</v>
      </c>
      <c r="G55" s="14">
        <f>ABS((F55-E55)/E55)</f>
        <v>6.2535385248851574E-3</v>
      </c>
    </row>
    <row r="56" spans="3:7" x14ac:dyDescent="0.25">
      <c r="C56">
        <v>16</v>
      </c>
      <c r="D56" s="2">
        <f>$W$20</f>
        <v>0.16354522269747895</v>
      </c>
      <c r="E56" s="11">
        <f>SUM(D56,E55)</f>
        <v>2.8894704143954923</v>
      </c>
      <c r="F56">
        <f>C56*AVERAGE($K$20,$W$20)</f>
        <v>2.8894704143954932</v>
      </c>
      <c r="G56" s="14">
        <f>ABS((F56-E56)/E56)</f>
        <v>3.0738450038289854E-16</v>
      </c>
    </row>
    <row r="57" spans="3:7" x14ac:dyDescent="0.25">
      <c r="C57">
        <v>17</v>
      </c>
      <c r="D57" s="2">
        <f>$K$20</f>
        <v>0.19763857910195767</v>
      </c>
      <c r="E57" s="11">
        <f>SUM(D57,E56)</f>
        <v>3.0871089934974498</v>
      </c>
      <c r="F57">
        <f>C57*AVERAGE($K$20,$W$20)</f>
        <v>3.0700623152952113</v>
      </c>
      <c r="G57" s="14">
        <f>ABS((F57-E57)/E57)</f>
        <v>5.5218906226326492E-3</v>
      </c>
    </row>
    <row r="58" spans="3:7" x14ac:dyDescent="0.25">
      <c r="C58">
        <v>18</v>
      </c>
      <c r="D58" s="2">
        <f>$W$20</f>
        <v>0.16354522269747895</v>
      </c>
      <c r="E58" s="11">
        <f>SUM(D58,E57)</f>
        <v>3.2506542161949286</v>
      </c>
      <c r="F58">
        <f>C58*AVERAGE($K$20,$W$20)</f>
        <v>3.2506542161949299</v>
      </c>
      <c r="G58" s="14">
        <f>ABS((F58-E58)/E58)</f>
        <v>4.0984600051053143E-16</v>
      </c>
    </row>
    <row r="59" spans="3:7" x14ac:dyDescent="0.25">
      <c r="C59">
        <v>19</v>
      </c>
      <c r="D59" s="2">
        <f>$K$20</f>
        <v>0.19763857910195767</v>
      </c>
      <c r="E59" s="11">
        <f>SUM(D59,E58)</f>
        <v>3.448292795296886</v>
      </c>
      <c r="F59">
        <f>C59*AVERAGE($K$20,$W$20)</f>
        <v>3.4312461170946484</v>
      </c>
      <c r="G59" s="14">
        <f>ABS((F59-E59)/E59)</f>
        <v>4.9435124028584521E-3</v>
      </c>
    </row>
    <row r="60" spans="3:7" x14ac:dyDescent="0.25">
      <c r="C60">
        <v>20</v>
      </c>
      <c r="D60" s="2">
        <f>$W$20</f>
        <v>0.16354522269747895</v>
      </c>
      <c r="E60" s="11">
        <f>SUM(D60,E59)</f>
        <v>3.6118380179943648</v>
      </c>
      <c r="F60">
        <f>C60*AVERAGE($K$20,$W$20)</f>
        <v>3.6118380179943665</v>
      </c>
      <c r="G60" s="14">
        <f>ABS((F60-E60)/E60)</f>
        <v>4.9181520061263781E-16</v>
      </c>
    </row>
    <row r="61" spans="3:7" x14ac:dyDescent="0.25">
      <c r="C61">
        <v>21</v>
      </c>
      <c r="D61" s="2">
        <f>$K$20</f>
        <v>0.19763857910195767</v>
      </c>
      <c r="E61" s="11">
        <f>SUM(D61,E60)</f>
        <v>3.8094765970963222</v>
      </c>
      <c r="F61">
        <f>C61*AVERAGE($K$20,$W$20)</f>
        <v>3.7924299188940847</v>
      </c>
      <c r="G61" s="14">
        <f>ABS((F61-E61)/E61)</f>
        <v>4.4748084855622946E-3</v>
      </c>
    </row>
    <row r="62" spans="3:7" x14ac:dyDescent="0.25">
      <c r="C62">
        <v>22</v>
      </c>
      <c r="D62" s="2">
        <f>$W$20</f>
        <v>0.16354522269747895</v>
      </c>
      <c r="E62" s="11">
        <f>SUM(D62,E61)</f>
        <v>3.973021819793801</v>
      </c>
      <c r="F62">
        <f>C62*AVERAGE($K$20,$W$20)</f>
        <v>3.9730218197938032</v>
      </c>
      <c r="G62" s="14">
        <f>ABS((F62-E62)/E62)</f>
        <v>5.5888090978708837E-16</v>
      </c>
    </row>
    <row r="63" spans="3:7" x14ac:dyDescent="0.25">
      <c r="C63">
        <v>23</v>
      </c>
      <c r="D63" s="2">
        <f>$K$20</f>
        <v>0.19763857910195767</v>
      </c>
      <c r="E63" s="11">
        <f>SUM(D63,E62)</f>
        <v>4.1706603988957589</v>
      </c>
      <c r="F63">
        <f>C63*AVERAGE($K$20,$W$20)</f>
        <v>4.1536137206935217</v>
      </c>
      <c r="G63" s="14">
        <f>ABS((F63-E63)/E63)</f>
        <v>4.0872851231786942E-3</v>
      </c>
    </row>
    <row r="64" spans="3:7" x14ac:dyDescent="0.25">
      <c r="C64">
        <v>24</v>
      </c>
      <c r="D64" s="2">
        <f>$W$20</f>
        <v>0.16354522269747895</v>
      </c>
      <c r="E64" s="11">
        <f>SUM(D64,E63)</f>
        <v>4.3342056215932381</v>
      </c>
      <c r="F64">
        <f>C64*AVERAGE($K$20,$W$20)</f>
        <v>4.3342056215932399</v>
      </c>
      <c r="G64" s="14">
        <f>ABS((F64-E64)/E64)</f>
        <v>4.0984600051053143E-16</v>
      </c>
    </row>
    <row r="65" spans="3:7" x14ac:dyDescent="0.25">
      <c r="C65">
        <v>25</v>
      </c>
      <c r="D65" s="2">
        <f>$K$20</f>
        <v>0.19763857910195767</v>
      </c>
      <c r="E65" s="11">
        <f>SUM(D65,E64)</f>
        <v>4.531844200695196</v>
      </c>
      <c r="F65">
        <f>C65*AVERAGE($K$20,$W$20)</f>
        <v>4.514797522492958</v>
      </c>
      <c r="G65" s="14">
        <f>ABS((F65-E65)/E65)</f>
        <v>3.7615322697155031E-3</v>
      </c>
    </row>
    <row r="66" spans="3:7" x14ac:dyDescent="0.25">
      <c r="C66">
        <v>26</v>
      </c>
      <c r="D66" s="2">
        <f>$W$20</f>
        <v>0.16354522269747895</v>
      </c>
      <c r="E66" s="11">
        <f>SUM(D66,E65)</f>
        <v>4.6953894233926752</v>
      </c>
      <c r="F66">
        <f>C66*AVERAGE($K$20,$W$20)</f>
        <v>4.6953894233926761</v>
      </c>
      <c r="G66" s="14">
        <f>ABS((F66-E66)/E66)</f>
        <v>1.8915969254332218E-16</v>
      </c>
    </row>
    <row r="67" spans="3:7" x14ac:dyDescent="0.25">
      <c r="C67">
        <v>27</v>
      </c>
      <c r="D67" s="2">
        <f>$K$20</f>
        <v>0.19763857910195767</v>
      </c>
      <c r="E67" s="11">
        <f>SUM(D67,E66)</f>
        <v>4.8930280024946331</v>
      </c>
      <c r="F67">
        <f>C67*AVERAGE($K$20,$W$20)</f>
        <v>4.8759813242923951</v>
      </c>
      <c r="G67" s="14">
        <f>ABS((F67-E67)/E67)</f>
        <v>3.4838709677416646E-3</v>
      </c>
    </row>
    <row r="68" spans="3:7" x14ac:dyDescent="0.25">
      <c r="C68">
        <v>28</v>
      </c>
      <c r="D68" s="2">
        <f>$W$20</f>
        <v>0.16354522269747895</v>
      </c>
      <c r="E68" s="11">
        <f>SUM(D68,E67)</f>
        <v>5.0565732251921123</v>
      </c>
      <c r="F68">
        <f>C68*AVERAGE($K$20,$W$20)</f>
        <v>5.0565732251921132</v>
      </c>
      <c r="G68" s="14">
        <f>ABS((F68-E68)/E68)</f>
        <v>1.7564828593308486E-16</v>
      </c>
    </row>
    <row r="69" spans="3:7" x14ac:dyDescent="0.25">
      <c r="C69">
        <v>29</v>
      </c>
      <c r="D69" s="2">
        <f>$K$20</f>
        <v>0.19763857910195767</v>
      </c>
      <c r="E69" s="11">
        <f>SUM(D69,E68)</f>
        <v>5.2542118042940702</v>
      </c>
      <c r="F69">
        <f>C69*AVERAGE($K$20,$W$20)</f>
        <v>5.2371651260918313</v>
      </c>
      <c r="G69" s="14">
        <f>ABS((F69-E69)/E69)</f>
        <v>3.2443835226260423E-3</v>
      </c>
    </row>
    <row r="70" spans="3:7" x14ac:dyDescent="0.25">
      <c r="C70">
        <v>30</v>
      </c>
      <c r="D70" s="2">
        <f>$W$20</f>
        <v>0.16354522269747895</v>
      </c>
      <c r="E70" s="11">
        <f>SUM(D70,E69)</f>
        <v>5.4177570269915494</v>
      </c>
      <c r="F70">
        <f>C70*AVERAGE($K$20,$W$20)</f>
        <v>5.4177570269915503</v>
      </c>
      <c r="G70" s="14">
        <f>ABS((F70-E70)/E70)</f>
        <v>1.6393840020421252E-16</v>
      </c>
    </row>
    <row r="71" spans="3:7" x14ac:dyDescent="0.25">
      <c r="C71">
        <v>31</v>
      </c>
      <c r="D71" s="2">
        <f>$K$20</f>
        <v>0.19763857910195767</v>
      </c>
      <c r="E71" s="11">
        <f>SUM(D71,E70)</f>
        <v>5.6153956060935073</v>
      </c>
      <c r="F71">
        <f>C71*AVERAGE($K$20,$W$20)</f>
        <v>5.5983489278912684</v>
      </c>
      <c r="G71" s="14">
        <f>ABS((F71-E71)/E71)</f>
        <v>3.0357038752070907E-3</v>
      </c>
    </row>
    <row r="72" spans="3:7" x14ac:dyDescent="0.25">
      <c r="C72">
        <v>32</v>
      </c>
      <c r="D72" s="2">
        <f>$W$20</f>
        <v>0.16354522269747895</v>
      </c>
      <c r="E72" s="11">
        <f>SUM(D72,E71)</f>
        <v>5.7789408287909865</v>
      </c>
      <c r="F72">
        <f>C72*AVERAGE($K$20,$W$20)</f>
        <v>5.7789408287909865</v>
      </c>
      <c r="G72" s="14">
        <f>ABS((F72-E72)/E72)</f>
        <v>0</v>
      </c>
    </row>
    <row r="73" spans="3:7" x14ac:dyDescent="0.25">
      <c r="C73">
        <v>33</v>
      </c>
      <c r="D73" s="2">
        <f>$K$20</f>
        <v>0.19763857910195767</v>
      </c>
      <c r="E73" s="11">
        <f>SUM(D73,E72)</f>
        <v>5.9765794078929444</v>
      </c>
      <c r="F73">
        <f>C73*AVERAGE($K$20,$W$20)</f>
        <v>5.9595327296907046</v>
      </c>
      <c r="G73" s="14">
        <f>ABS((F73-E73)/E73)</f>
        <v>2.8522465843467577E-3</v>
      </c>
    </row>
    <row r="74" spans="3:7" x14ac:dyDescent="0.25">
      <c r="C74">
        <v>34</v>
      </c>
      <c r="D74" s="2">
        <f>$W$20</f>
        <v>0.16354522269747895</v>
      </c>
      <c r="E74" s="11">
        <f>SUM(D74,E73)</f>
        <v>6.1401246305904236</v>
      </c>
      <c r="F74">
        <f>C74*AVERAGE($K$20,$W$20)</f>
        <v>6.1401246305904227</v>
      </c>
      <c r="G74" s="14">
        <f>ABS((F74-E74)/E74)</f>
        <v>1.446515295919522E-16</v>
      </c>
    </row>
    <row r="75" spans="3:7" x14ac:dyDescent="0.25">
      <c r="C75">
        <v>35</v>
      </c>
      <c r="D75" s="2">
        <f>$K$20</f>
        <v>0.19763857910195767</v>
      </c>
      <c r="E75" s="11">
        <f>SUM(D75,E74)</f>
        <v>6.3377632096923815</v>
      </c>
      <c r="F75">
        <f>C75*AVERAGE($K$20,$W$20)</f>
        <v>6.3207165314901417</v>
      </c>
      <c r="G75" s="14">
        <f>ABS((F75-E75)/E75)</f>
        <v>2.6896994473018846E-3</v>
      </c>
    </row>
    <row r="76" spans="3:7" x14ac:dyDescent="0.25">
      <c r="C76">
        <v>36</v>
      </c>
      <c r="D76" s="2">
        <f>$W$20</f>
        <v>0.16354522269747895</v>
      </c>
      <c r="E76" s="11">
        <f>SUM(D76,E75)</f>
        <v>6.5013084323898607</v>
      </c>
      <c r="F76">
        <f>C76*AVERAGE($K$20,$W$20)</f>
        <v>6.5013084323898598</v>
      </c>
      <c r="G76" s="14">
        <f>ABS((F76-E76)/E76)</f>
        <v>1.3661533350351039E-16</v>
      </c>
    </row>
    <row r="77" spans="3:7" x14ac:dyDescent="0.25">
      <c r="C77">
        <v>37</v>
      </c>
      <c r="D77" s="2">
        <f>$K$20</f>
        <v>0.19763857910195767</v>
      </c>
      <c r="E77" s="11">
        <f>SUM(D77,E76)</f>
        <v>6.6989470114918186</v>
      </c>
      <c r="F77">
        <f>C77*AVERAGE($K$20,$W$20)</f>
        <v>6.6819003332895779</v>
      </c>
      <c r="G77" s="14">
        <f>ABS((F77-E77)/E77)</f>
        <v>2.5446802569116761E-3</v>
      </c>
    </row>
    <row r="78" spans="3:7" x14ac:dyDescent="0.25">
      <c r="C78">
        <v>38</v>
      </c>
      <c r="D78" s="2">
        <f>$W$20</f>
        <v>0.16354522269747895</v>
      </c>
      <c r="E78" s="11">
        <f>SUM(D78,E77)</f>
        <v>6.8624922341892978</v>
      </c>
      <c r="F78">
        <f>C78*AVERAGE($K$20,$W$20)</f>
        <v>6.8624922341892969</v>
      </c>
      <c r="G78" s="14">
        <f>ABS((F78-E78)/E78)</f>
        <v>1.2942505279279933E-16</v>
      </c>
    </row>
    <row r="79" spans="3:7" x14ac:dyDescent="0.25">
      <c r="C79">
        <v>39</v>
      </c>
      <c r="D79" s="2">
        <f>$K$20</f>
        <v>0.19763857910195767</v>
      </c>
      <c r="E79" s="11">
        <f>SUM(D79,E78)</f>
        <v>7.0601308132912557</v>
      </c>
      <c r="F79">
        <f>C79*AVERAGE($K$20,$W$20)</f>
        <v>7.043084135089015</v>
      </c>
      <c r="G79" s="14">
        <f>ABS((F79-E79)/E79)</f>
        <v>2.4144989169533494E-3</v>
      </c>
    </row>
    <row r="80" spans="3:7" x14ac:dyDescent="0.25">
      <c r="C80">
        <v>40</v>
      </c>
      <c r="D80" s="2">
        <f>$W$20</f>
        <v>0.16354522269747895</v>
      </c>
      <c r="E80" s="11">
        <f>SUM(D80,E79)</f>
        <v>7.2236760359887349</v>
      </c>
      <c r="F80">
        <f>C80*AVERAGE($K$20,$W$20)</f>
        <v>7.2236760359887331</v>
      </c>
      <c r="G80" s="14">
        <f>ABS((F80-E80)/E80)</f>
        <v>2.4590760030631871E-16</v>
      </c>
    </row>
    <row r="81" spans="3:7" x14ac:dyDescent="0.25">
      <c r="C81">
        <v>41</v>
      </c>
      <c r="D81" s="2">
        <f>$K$20</f>
        <v>0.19763857910195767</v>
      </c>
      <c r="E81" s="11">
        <f>SUM(D81,E80)</f>
        <v>7.4213146150906928</v>
      </c>
      <c r="F81">
        <f>C81*AVERAGE($K$20,$W$20)</f>
        <v>7.4042679368884512</v>
      </c>
      <c r="G81" s="14">
        <f>ABS((F81-E81)/E81)</f>
        <v>2.2969890223463155E-3</v>
      </c>
    </row>
    <row r="82" spans="3:7" x14ac:dyDescent="0.25">
      <c r="C82">
        <v>42</v>
      </c>
      <c r="D82" s="2">
        <f>$W$20</f>
        <v>0.16354522269747895</v>
      </c>
      <c r="E82" s="11">
        <f>SUM(D82,E81)</f>
        <v>7.584859837788172</v>
      </c>
      <c r="F82">
        <f>C82*AVERAGE($K$20,$W$20)</f>
        <v>7.5848598377881693</v>
      </c>
      <c r="G82" s="14">
        <f>ABS((F82-E82)/E82)</f>
        <v>3.5129657186616957E-16</v>
      </c>
    </row>
    <row r="83" spans="3:7" x14ac:dyDescent="0.25">
      <c r="C83">
        <v>43</v>
      </c>
      <c r="D83" s="2">
        <f>$K$20</f>
        <v>0.19763857910195767</v>
      </c>
      <c r="E83" s="11">
        <f>SUM(D83,E82)</f>
        <v>7.7824984168901299</v>
      </c>
      <c r="F83">
        <f>C83*AVERAGE($K$20,$W$20)</f>
        <v>7.7654517386878883</v>
      </c>
      <c r="G83" s="14">
        <f>ABS((F83-E83)/E83)</f>
        <v>2.1903863372777161E-3</v>
      </c>
    </row>
    <row r="84" spans="3:7" x14ac:dyDescent="0.25">
      <c r="C84">
        <v>44</v>
      </c>
      <c r="D84" s="2">
        <f>$W$20</f>
        <v>0.16354522269747895</v>
      </c>
      <c r="E84" s="11">
        <f>SUM(D84,E83)</f>
        <v>7.9460436395876091</v>
      </c>
      <c r="F84">
        <f>C84*AVERAGE($K$20,$W$20)</f>
        <v>7.9460436395876064</v>
      </c>
      <c r="G84" s="14">
        <f>ABS((F84-E84)/E84)</f>
        <v>3.3532854587225276E-16</v>
      </c>
    </row>
    <row r="85" spans="3:7" x14ac:dyDescent="0.25">
      <c r="C85">
        <v>45</v>
      </c>
      <c r="D85" s="2">
        <f>$K$20</f>
        <v>0.19763857910195767</v>
      </c>
      <c r="E85" s="11">
        <f>SUM(D85,E84)</f>
        <v>8.1436822186895661</v>
      </c>
      <c r="F85">
        <f>C85*AVERAGE($K$20,$W$20)</f>
        <v>8.1266355404873245</v>
      </c>
      <c r="G85" s="14">
        <f>ABS((F85-E85)/E85)</f>
        <v>2.0932396113296087E-3</v>
      </c>
    </row>
    <row r="86" spans="3:7" x14ac:dyDescent="0.25">
      <c r="C86">
        <v>46</v>
      </c>
      <c r="D86" s="2">
        <f>$W$20</f>
        <v>0.16354522269747895</v>
      </c>
      <c r="E86" s="11">
        <f>SUM(D86,E85)</f>
        <v>8.3072274413870453</v>
      </c>
      <c r="F86">
        <f>C86*AVERAGE($K$20,$W$20)</f>
        <v>8.3072274413870435</v>
      </c>
      <c r="G86" s="14">
        <f>ABS((F86-E86)/E86)</f>
        <v>2.13832695918538E-16</v>
      </c>
    </row>
    <row r="87" spans="3:7" x14ac:dyDescent="0.25">
      <c r="C87">
        <v>47</v>
      </c>
      <c r="D87" s="2">
        <f>$K$20</f>
        <v>0.19763857910195767</v>
      </c>
      <c r="E87" s="11">
        <f>SUM(D87,E86)</f>
        <v>8.5048660204890023</v>
      </c>
      <c r="F87">
        <f>C87*AVERAGE($K$20,$W$20)</f>
        <v>8.4878193422867607</v>
      </c>
      <c r="G87" s="14">
        <f>ABS((F87-E87)/E87)</f>
        <v>2.0043441203158974E-3</v>
      </c>
    </row>
    <row r="88" spans="3:7" x14ac:dyDescent="0.25">
      <c r="C88">
        <v>48</v>
      </c>
      <c r="D88" s="2">
        <f>$W$20</f>
        <v>0.16354522269747895</v>
      </c>
      <c r="E88" s="11">
        <f>SUM(D88,E87)</f>
        <v>8.6684112431864815</v>
      </c>
      <c r="F88">
        <f>C88*AVERAGE($K$20,$W$20)</f>
        <v>8.6684112431864797</v>
      </c>
      <c r="G88" s="14">
        <f>ABS((F88-E88)/E88)</f>
        <v>2.0492300025526559E-16</v>
      </c>
    </row>
    <row r="89" spans="3:7" x14ac:dyDescent="0.25">
      <c r="C89">
        <v>49</v>
      </c>
      <c r="D89" s="2">
        <f>$K$20</f>
        <v>0.19763857910195767</v>
      </c>
      <c r="E89" s="11">
        <f>SUM(D89,E88)</f>
        <v>8.8660498222884385</v>
      </c>
      <c r="F89">
        <f>C89*AVERAGE($K$20,$W$20)</f>
        <v>8.8490031440861987</v>
      </c>
      <c r="G89" s="14">
        <f>ABS((F89-E89)/E89)</f>
        <v>1.9226914515397858E-3</v>
      </c>
    </row>
    <row r="90" spans="3:7" x14ac:dyDescent="0.25">
      <c r="C90">
        <v>50</v>
      </c>
      <c r="D90" s="2">
        <f>$W$20</f>
        <v>0.16354522269747895</v>
      </c>
      <c r="E90" s="11">
        <f>SUM(D90,E89)</f>
        <v>9.0295950449859177</v>
      </c>
      <c r="F90">
        <f>C90*AVERAGE($K$20,$W$20)</f>
        <v>9.0295950449859159</v>
      </c>
      <c r="G90" s="14">
        <f>ABS((F90-E90)/E90)</f>
        <v>1.9672608024505499E-16</v>
      </c>
    </row>
  </sheetData>
  <pageMargins left="0.7" right="0.7" top="0.78740157499999996" bottom="0.78740157499999996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3.29</v>
      </c>
      <c r="G10" s="3">
        <f>AVERAGE(F10)</f>
        <v>3.29</v>
      </c>
      <c r="H10" s="3">
        <f>G10-$F$20</f>
        <v>-0.37900000000000045</v>
      </c>
      <c r="J10" s="2">
        <f>F10*$C$4/1000</f>
        <v>0.15574650885554309</v>
      </c>
      <c r="K10" s="2">
        <f>F10*$C$5/1000</f>
        <v>0.15386439310114541</v>
      </c>
      <c r="L10" s="2">
        <f>F10*$C$6/1000</f>
        <v>0.15201618893085664</v>
      </c>
      <c r="O10" s="4">
        <v>1</v>
      </c>
      <c r="P10" s="3"/>
      <c r="Q10" s="3"/>
      <c r="R10" s="3">
        <v>3</v>
      </c>
      <c r="S10" s="3">
        <f>AVERAGE(R10)</f>
        <v>3</v>
      </c>
      <c r="T10" s="3">
        <f>S10-$R$20</f>
        <v>-0.12499999999999956</v>
      </c>
      <c r="V10" s="2">
        <f>R10*$C$4/1000</f>
        <v>0.14201809318134628</v>
      </c>
      <c r="W10" s="2">
        <f>R10*$C$5/1000</f>
        <v>0.14030187820773138</v>
      </c>
      <c r="X10" s="2">
        <f>R10*$C$6/1000</f>
        <v>0.13861658565123705</v>
      </c>
      <c r="Z10" s="2">
        <f>AVERAGE(W10,K10)</f>
        <v>0.1470831356544384</v>
      </c>
    </row>
    <row r="11" spans="1:26" x14ac:dyDescent="0.25">
      <c r="C11">
        <v>2</v>
      </c>
      <c r="D11" s="3"/>
      <c r="E11" s="3"/>
      <c r="F11" s="3">
        <v>3.95</v>
      </c>
      <c r="G11" s="3">
        <f>AVERAGE(F10:F11)</f>
        <v>3.62</v>
      </c>
      <c r="H11" s="3">
        <f>G11-$F$20</f>
        <v>-4.9000000000000377E-2</v>
      </c>
      <c r="I11" s="3">
        <f>STDEVA(F10:F11)</f>
        <v>0.46669047558312149</v>
      </c>
      <c r="J11" s="2">
        <f>F11*$C$4/1000</f>
        <v>0.18699048935543927</v>
      </c>
      <c r="K11" s="2">
        <f>F11*$C$5/1000</f>
        <v>0.18473080630684635</v>
      </c>
      <c r="L11" s="2">
        <f>F11*$C$6/1000</f>
        <v>0.18251183777412877</v>
      </c>
      <c r="O11" s="4">
        <v>2</v>
      </c>
      <c r="P11" s="3"/>
      <c r="Q11" s="3"/>
      <c r="R11" s="3">
        <v>2.83</v>
      </c>
      <c r="S11" s="3">
        <f>AVERAGE(R10:R11)</f>
        <v>2.915</v>
      </c>
      <c r="T11" s="3">
        <f>S11-$R$20</f>
        <v>-0.20999999999999952</v>
      </c>
      <c r="U11" s="3">
        <f>STDEVA(R10:R11)</f>
        <v>0.12020815280171303</v>
      </c>
      <c r="V11" s="2">
        <f>R11*$C$4/1000</f>
        <v>0.13397040123440332</v>
      </c>
      <c r="W11" s="2">
        <f>R11*$C$5/1000</f>
        <v>0.13235143844262662</v>
      </c>
      <c r="X11" s="2">
        <f>R11*$C$6/1000</f>
        <v>0.13076164579766694</v>
      </c>
      <c r="Z11" s="2">
        <f>AVERAGE(W11,K11)</f>
        <v>0.1585411223747365</v>
      </c>
    </row>
    <row r="12" spans="1:26" x14ac:dyDescent="0.25">
      <c r="C12">
        <v>3</v>
      </c>
      <c r="D12" s="3"/>
      <c r="E12" s="3"/>
      <c r="F12" s="3">
        <v>3.73</v>
      </c>
      <c r="G12" s="3">
        <f>AVERAGE(F10:F12)</f>
        <v>3.6566666666666667</v>
      </c>
      <c r="H12" s="3">
        <f>G12-$F$20</f>
        <v>-1.2333333333333751E-2</v>
      </c>
      <c r="I12" s="3">
        <f>STDEVA(F10:F12)</f>
        <v>0.33605555096342832</v>
      </c>
      <c r="J12" s="2">
        <f>F12*$C$4/1000</f>
        <v>0.17657582918880721</v>
      </c>
      <c r="K12" s="2">
        <f>F12*$C$5/1000</f>
        <v>0.17444200190494605</v>
      </c>
      <c r="L12" s="2">
        <f>F12*$C$6/1000</f>
        <v>0.17234662149303803</v>
      </c>
      <c r="O12" s="4">
        <v>3</v>
      </c>
      <c r="P12" s="3"/>
      <c r="Q12" s="3"/>
      <c r="R12" s="3">
        <v>3.12</v>
      </c>
      <c r="S12" s="3">
        <f>AVERAGE(R10:R12)</f>
        <v>2.9833333333333329</v>
      </c>
      <c r="T12" s="3">
        <f>S12-$R$20</f>
        <v>-0.14166666666666661</v>
      </c>
      <c r="U12" s="3">
        <f>STDEVA(R10:R12)</f>
        <v>0.1457166199626293</v>
      </c>
      <c r="V12" s="2">
        <f>R12*$C$4/1000</f>
        <v>0.14769881690860012</v>
      </c>
      <c r="W12" s="2">
        <f>R12*$C$5/1000</f>
        <v>0.14591395333604065</v>
      </c>
      <c r="X12" s="2">
        <f>R12*$C$6/1000</f>
        <v>0.14416124907728653</v>
      </c>
      <c r="Z12" s="2">
        <f>AVERAGE(W12,K12)</f>
        <v>0.16017797762049335</v>
      </c>
    </row>
    <row r="13" spans="1:26" x14ac:dyDescent="0.25">
      <c r="C13">
        <v>4</v>
      </c>
      <c r="D13" s="3"/>
      <c r="E13" s="3"/>
      <c r="F13" s="3">
        <v>3.5</v>
      </c>
      <c r="G13" s="3">
        <f>AVERAGE(F10:F13)</f>
        <v>3.6175000000000002</v>
      </c>
      <c r="H13" s="3">
        <f>G13-$F$20</f>
        <v>-5.1500000000000323E-2</v>
      </c>
      <c r="I13" s="3">
        <f>STDEVA(F10:F13)</f>
        <v>0.28535066146760557</v>
      </c>
      <c r="J13" s="2">
        <f>F13*$C$4/1000</f>
        <v>0.16568777537823731</v>
      </c>
      <c r="K13" s="2">
        <f>F13*$C$5/1000</f>
        <v>0.16368552457568664</v>
      </c>
      <c r="L13" s="2">
        <f>F13*$C$6/1000</f>
        <v>0.16171934992644321</v>
      </c>
      <c r="O13" s="4">
        <v>4</v>
      </c>
      <c r="P13" s="3"/>
      <c r="Q13" s="3"/>
      <c r="R13" s="3">
        <v>3.18</v>
      </c>
      <c r="S13" s="3">
        <f>AVERAGE(R10:R13)</f>
        <v>3.0324999999999998</v>
      </c>
      <c r="T13" s="3">
        <f>S13-$R$20</f>
        <v>-9.2499999999999805E-2</v>
      </c>
      <c r="U13" s="3">
        <f>STDEVA(R10:R13)</f>
        <v>0.15435349040433136</v>
      </c>
      <c r="V13" s="2">
        <f>R13*$C$4/1000</f>
        <v>0.15053917877222706</v>
      </c>
      <c r="W13" s="2">
        <f>R13*$C$5/1000</f>
        <v>0.14871999090019528</v>
      </c>
      <c r="X13" s="2">
        <f>R13*$C$6/1000</f>
        <v>0.14693358079031124</v>
      </c>
      <c r="Z13" s="2">
        <f>AVERAGE(W13,K13)</f>
        <v>0.15620275773794096</v>
      </c>
    </row>
    <row r="14" spans="1:26" x14ac:dyDescent="0.25">
      <c r="C14">
        <v>5</v>
      </c>
      <c r="D14" s="3"/>
      <c r="E14" s="3"/>
      <c r="F14" s="3">
        <v>3.57</v>
      </c>
      <c r="G14" s="3">
        <f>AVERAGE(F10:F14)</f>
        <v>3.6079999999999997</v>
      </c>
      <c r="H14" s="3">
        <f>G14-$F$20</f>
        <v>-6.1000000000000831E-2</v>
      </c>
      <c r="I14" s="3">
        <f>STDEVA(F10:F14)</f>
        <v>0.24803225596683998</v>
      </c>
      <c r="J14" s="2">
        <f>F14*$C$4/1000</f>
        <v>0.16900153088580205</v>
      </c>
      <c r="K14" s="2">
        <f>F14*$C$5/1000</f>
        <v>0.16695923506720034</v>
      </c>
      <c r="L14" s="2">
        <f>F14*$C$6/1000</f>
        <v>0.16495373692497209</v>
      </c>
      <c r="O14" s="4">
        <v>5</v>
      </c>
      <c r="P14" s="3"/>
      <c r="Q14" s="3"/>
      <c r="R14" s="3">
        <v>3</v>
      </c>
      <c r="S14" s="3">
        <f>AVERAGE(R10:R14)</f>
        <v>3.0259999999999998</v>
      </c>
      <c r="T14" s="3">
        <f>S14-$R$20</f>
        <v>-9.8999999999999755E-2</v>
      </c>
      <c r="U14" s="3">
        <f>STDEVA(R10:R14)</f>
        <v>0.13446189051177293</v>
      </c>
      <c r="V14" s="2">
        <f>R14*$C$4/1000</f>
        <v>0.14201809318134628</v>
      </c>
      <c r="W14" s="2">
        <f>R14*$C$5/1000</f>
        <v>0.14030187820773138</v>
      </c>
      <c r="X14" s="2">
        <f>R14*$C$6/1000</f>
        <v>0.13861658565123705</v>
      </c>
      <c r="Z14" s="2">
        <f>AVERAGE(W14,K14)</f>
        <v>0.15363055663746586</v>
      </c>
    </row>
    <row r="15" spans="1:26" x14ac:dyDescent="0.25">
      <c r="C15">
        <v>6</v>
      </c>
      <c r="D15" s="3"/>
      <c r="E15" s="3"/>
      <c r="F15" s="3">
        <v>3.54</v>
      </c>
      <c r="G15" s="3">
        <f>AVERAGE(F10:F15)</f>
        <v>3.5966666666666662</v>
      </c>
      <c r="H15" s="3">
        <f>G15-$F$20</f>
        <v>-7.2333333333334249E-2</v>
      </c>
      <c r="I15" s="3">
        <f>STDEVA(F10:F15)</f>
        <v>0.22357698152239797</v>
      </c>
      <c r="J15" s="2">
        <f>F15*$C$4/1000</f>
        <v>0.1675813499539886</v>
      </c>
      <c r="K15" s="2">
        <f>F15*$C$5/1000</f>
        <v>0.16555621628512304</v>
      </c>
      <c r="L15" s="2">
        <f>F15*$C$6/1000</f>
        <v>0.16356757106845971</v>
      </c>
      <c r="O15" s="4">
        <v>6</v>
      </c>
      <c r="P15" s="3"/>
      <c r="Q15" s="3"/>
      <c r="R15" s="3">
        <v>3.15</v>
      </c>
      <c r="S15" s="3">
        <f>AVERAGE(R10:R15)</f>
        <v>3.0466666666666664</v>
      </c>
      <c r="T15" s="3">
        <f>S15-$R$20</f>
        <v>-7.8333333333333144E-2</v>
      </c>
      <c r="U15" s="3">
        <f>STDEVA(R10:R15)</f>
        <v>0.13048627003124377</v>
      </c>
      <c r="V15" s="2">
        <f>R15*$C$4/1000</f>
        <v>0.14911899784041358</v>
      </c>
      <c r="W15" s="2">
        <f>R15*$C$5/1000</f>
        <v>0.14731697211811798</v>
      </c>
      <c r="X15" s="2">
        <f>R15*$C$6/1000</f>
        <v>0.14554741493379889</v>
      </c>
      <c r="Z15" s="2">
        <f>AVERAGE(W15,K15)</f>
        <v>0.15643659420162051</v>
      </c>
    </row>
    <row r="16" spans="1:26" x14ac:dyDescent="0.25">
      <c r="C16">
        <v>7</v>
      </c>
      <c r="D16" s="3"/>
      <c r="E16" s="3"/>
      <c r="F16" s="3">
        <v>3.73</v>
      </c>
      <c r="G16" s="3">
        <f>AVERAGE(F10:F16)</f>
        <v>3.6157142857142857</v>
      </c>
      <c r="H16" s="3">
        <f>G16-$F$20</f>
        <v>-5.3285714285714825E-2</v>
      </c>
      <c r="I16" s="3">
        <f>STDEVA(F10:F16)</f>
        <v>0.21022663507566808</v>
      </c>
      <c r="J16" s="2">
        <f>F16*$C$4/1000</f>
        <v>0.17657582918880721</v>
      </c>
      <c r="K16" s="2">
        <f>F16*$C$5/1000</f>
        <v>0.17444200190494605</v>
      </c>
      <c r="L16" s="2">
        <f>F16*$C$6/1000</f>
        <v>0.17234662149303803</v>
      </c>
      <c r="O16" s="4">
        <v>7</v>
      </c>
      <c r="P16" s="3"/>
      <c r="Q16" s="3"/>
      <c r="R16" s="3">
        <v>2.8</v>
      </c>
      <c r="S16" s="3">
        <f>AVERAGE(R10:R16)</f>
        <v>3.0114285714285711</v>
      </c>
      <c r="T16" s="3">
        <f>S16-$R$20</f>
        <v>-0.11357142857142843</v>
      </c>
      <c r="U16" s="3">
        <f>STDEVA(R10:R16)</f>
        <v>0.1512645113070227</v>
      </c>
      <c r="V16" s="2">
        <f>R16*$C$4/1000</f>
        <v>0.13255022030258984</v>
      </c>
      <c r="W16" s="2">
        <f>R16*$C$5/1000</f>
        <v>0.13094841966054929</v>
      </c>
      <c r="X16" s="2">
        <f>R16*$C$6/1000</f>
        <v>0.12937547994115456</v>
      </c>
      <c r="Z16" s="2">
        <f>AVERAGE(W16,K16)</f>
        <v>0.15269521078274767</v>
      </c>
    </row>
    <row r="17" spans="3:26" x14ac:dyDescent="0.25">
      <c r="C17">
        <v>8</v>
      </c>
      <c r="D17" s="3"/>
      <c r="E17" s="3"/>
      <c r="F17" s="3">
        <v>4.03</v>
      </c>
      <c r="G17" s="3">
        <f>AVERAGE(F10:F17)</f>
        <v>3.6675</v>
      </c>
      <c r="H17" s="3">
        <f>G17-$F$20</f>
        <v>-1.5000000000005009E-3</v>
      </c>
      <c r="I17" s="3">
        <f>STDEVA(F10:F17)</f>
        <v>0.24358923269659177</v>
      </c>
      <c r="J17" s="2">
        <f>F17*$C$4/1000</f>
        <v>0.19077763850694182</v>
      </c>
      <c r="K17" s="2">
        <f>F17*$C$5/1000</f>
        <v>0.18847218972571919</v>
      </c>
      <c r="L17" s="2">
        <f>F17*$C$6/1000</f>
        <v>0.18620828005816176</v>
      </c>
      <c r="O17" s="4">
        <v>8</v>
      </c>
      <c r="P17" s="3"/>
      <c r="Q17" s="3"/>
      <c r="R17" s="3">
        <v>2.72</v>
      </c>
      <c r="S17" s="3">
        <f>AVERAGE(R10:R17)</f>
        <v>2.9749999999999996</v>
      </c>
      <c r="T17" s="3">
        <f>S17-$R$20</f>
        <v>-0.14999999999999991</v>
      </c>
      <c r="U17" s="3">
        <f>STDEVA(R10:R17)</f>
        <v>0.17386365758424452</v>
      </c>
      <c r="V17" s="2">
        <f>R17*$C$4/1000</f>
        <v>0.12876307115108732</v>
      </c>
      <c r="W17" s="2">
        <f>R17*$C$5/1000</f>
        <v>0.12720703624167648</v>
      </c>
      <c r="X17" s="2">
        <f>R17*$C$6/1000</f>
        <v>0.1256790376571216</v>
      </c>
      <c r="Z17" s="2">
        <f>AVERAGE(W17,K17)</f>
        <v>0.15783961298369784</v>
      </c>
    </row>
    <row r="18" spans="3:26" x14ac:dyDescent="0.25">
      <c r="C18">
        <v>9</v>
      </c>
      <c r="D18" s="3"/>
      <c r="E18" s="3"/>
      <c r="F18" s="3">
        <v>3.75</v>
      </c>
      <c r="G18" s="3">
        <f>AVERAGE(F10:F18)</f>
        <v>3.6766666666666672</v>
      </c>
      <c r="H18" s="3">
        <f>G18-$F$20</f>
        <v>7.6666666666667105E-3</v>
      </c>
      <c r="I18" s="3">
        <f>STDEVA(F10:F18)</f>
        <v>0.2295103483505701</v>
      </c>
      <c r="J18" s="2">
        <f>F18*$C$4/1000</f>
        <v>0.17752261647668285</v>
      </c>
      <c r="K18" s="2">
        <f>F18*$C$5/1000</f>
        <v>0.17537734775966424</v>
      </c>
      <c r="L18" s="2">
        <f>F18*$C$6/1000</f>
        <v>0.17327073206404628</v>
      </c>
      <c r="O18" s="4">
        <v>9</v>
      </c>
      <c r="P18" s="3"/>
      <c r="Q18" s="3"/>
      <c r="R18" s="3">
        <v>4.32</v>
      </c>
      <c r="S18" s="3">
        <f>AVERAGE(R10:R18)</f>
        <v>3.1244444444444444</v>
      </c>
      <c r="T18" s="3">
        <f>S18-$R$20</f>
        <v>-5.5555555555519831E-4</v>
      </c>
      <c r="U18" s="3">
        <f>STDEVA(R10:R18)</f>
        <v>0.47692009579989525</v>
      </c>
      <c r="V18" s="2">
        <f>R18*$C$4/1000</f>
        <v>0.20450605418113862</v>
      </c>
      <c r="W18" s="2">
        <f>R18*$C$5/1000</f>
        <v>0.20203470461913323</v>
      </c>
      <c r="X18" s="2">
        <f>R18*$C$6/1000</f>
        <v>0.19960788333778134</v>
      </c>
      <c r="Z18" s="2">
        <f>AVERAGE(W18,K18)</f>
        <v>0.18870602618939875</v>
      </c>
    </row>
    <row r="19" spans="3:26" x14ac:dyDescent="0.25">
      <c r="C19" s="5">
        <v>10</v>
      </c>
      <c r="D19" s="6"/>
      <c r="E19" s="6"/>
      <c r="F19" s="6">
        <v>3.6</v>
      </c>
      <c r="G19" s="6">
        <f>AVERAGE(F10:F19)</f>
        <v>3.6690000000000005</v>
      </c>
      <c r="H19" s="6">
        <f>G19-$F$20</f>
        <v>0</v>
      </c>
      <c r="I19" s="6">
        <f>STDEVA(F10:F19)</f>
        <v>0.2177383751202347</v>
      </c>
      <c r="J19" s="7">
        <f>F19*$C$4/1000</f>
        <v>0.17042171181761553</v>
      </c>
      <c r="K19" s="7">
        <f>F19*$C$5/1000</f>
        <v>0.16836225384927769</v>
      </c>
      <c r="L19" s="7">
        <f>F19*$C$6/1000</f>
        <v>0.16633990278148444</v>
      </c>
      <c r="O19" s="8">
        <v>10</v>
      </c>
      <c r="P19" s="6"/>
      <c r="Q19" s="6"/>
      <c r="R19" s="6">
        <v>3.13</v>
      </c>
      <c r="S19" s="6">
        <f>AVERAGE(R10:R19)</f>
        <v>3.1249999999999996</v>
      </c>
      <c r="T19" s="6">
        <f>S19-$R$20</f>
        <v>0</v>
      </c>
      <c r="U19" s="6">
        <f>STDEVA(R10:R19)</f>
        <v>0.44964801048524167</v>
      </c>
      <c r="V19" s="7">
        <f>R19*$C$4/1000</f>
        <v>0.14817221055253793</v>
      </c>
      <c r="W19" s="7">
        <f>R19*$C$5/1000</f>
        <v>0.14638162626339976</v>
      </c>
      <c r="X19" s="7">
        <f>R19*$C$6/1000</f>
        <v>0.14462330436279064</v>
      </c>
      <c r="Z19" s="2">
        <f>AVERAGE(W19,K19)</f>
        <v>0.15737194005633873</v>
      </c>
    </row>
    <row r="20" spans="3:26" x14ac:dyDescent="0.25">
      <c r="F20" s="9">
        <f>AVERAGE(F10:F19)</f>
        <v>3.6690000000000005</v>
      </c>
      <c r="G20" s="9">
        <f>F20*46.7672</f>
        <v>171.58885680000003</v>
      </c>
      <c r="J20" s="2">
        <f>F20*$C$4/1000</f>
        <v>0.1736881279607865</v>
      </c>
      <c r="K20" s="2">
        <f>F20*$C$5/1000</f>
        <v>0.17158919704805553</v>
      </c>
      <c r="L20" s="2">
        <f>F20*$C$6/1000</f>
        <v>0.16952808425146293</v>
      </c>
      <c r="M20" s="2"/>
      <c r="N20" s="2"/>
      <c r="O20" s="2"/>
      <c r="P20" s="2"/>
      <c r="Q20" s="2"/>
      <c r="R20" s="15">
        <f>AVERAGE(R10:R19)</f>
        <v>3.1249999999999996</v>
      </c>
      <c r="S20" s="15">
        <f>R20*46.7672</f>
        <v>146.14749999999998</v>
      </c>
      <c r="T20" s="2"/>
      <c r="U20" s="2"/>
      <c r="V20" s="2">
        <f>R20*$C$4/1000</f>
        <v>0.14793551373056904</v>
      </c>
      <c r="W20" s="2">
        <f>R20*$C$5/1000</f>
        <v>0.14614778979972018</v>
      </c>
      <c r="X20" s="2">
        <f>R20*$C$6/1000</f>
        <v>0.14439227672003854</v>
      </c>
    </row>
    <row r="21" spans="3:26" x14ac:dyDescent="0.25">
      <c r="F21" s="3">
        <f>STDEVA(F10:F19)</f>
        <v>0.2177383751202347</v>
      </c>
      <c r="J21" s="2">
        <f>STDEVA(J10:J19)</f>
        <v>1.0307596282326803E-2</v>
      </c>
      <c r="K21" s="2">
        <f>STDEVA(K10:K19)</f>
        <v>1.0183034329089504E-2</v>
      </c>
      <c r="L21" s="2">
        <f>STDEVA(L10:L19)</f>
        <v>1.0060716708138387E-2</v>
      </c>
      <c r="M21" s="2"/>
      <c r="N21" s="2"/>
      <c r="O21" s="2"/>
      <c r="P21" s="2"/>
      <c r="Q21" s="2"/>
      <c r="R21" s="2">
        <f>STDEVA(R10:R19)</f>
        <v>0.44964801048524167</v>
      </c>
      <c r="S21" s="2"/>
      <c r="T21" s="2"/>
      <c r="U21" s="2"/>
      <c r="V21" s="2">
        <f>STDEVA(V10:V19)</f>
        <v>2.1286051017299943E-2</v>
      </c>
      <c r="W21" s="2">
        <f>STDEVA(W10:W19)</f>
        <v>2.1028820134483171E-2</v>
      </c>
      <c r="X21" s="2">
        <f>STDEVA(X10:X19)</f>
        <v>2.0776223986111973E-2</v>
      </c>
      <c r="Z21" s="2">
        <f>STDEVA(Z10:Z19)</f>
        <v>1.1119846560764524E-2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0.17158919704805553</v>
      </c>
      <c r="E41" s="11">
        <f>$K$20</f>
        <v>0.17158919704805553</v>
      </c>
      <c r="F41">
        <f>C41*AVERAGE($K$20,$W$20)</f>
        <v>0.15886849342388787</v>
      </c>
      <c r="G41" s="14">
        <f>ABS((F41-E41)/E41)</f>
        <v>7.4134641591714442E-2</v>
      </c>
    </row>
    <row r="42" spans="3:7" x14ac:dyDescent="0.25">
      <c r="C42">
        <v>2</v>
      </c>
      <c r="D42" s="2">
        <f>$W$20</f>
        <v>0.14614778979972018</v>
      </c>
      <c r="E42" s="11">
        <f>SUM(D42,E41)</f>
        <v>0.31773698684777574</v>
      </c>
      <c r="F42">
        <f>C42*AVERAGE($K$20,$W$20)</f>
        <v>0.31773698684777574</v>
      </c>
      <c r="G42" s="14">
        <f>ABS((F42-E42)/E42)</f>
        <v>0</v>
      </c>
    </row>
    <row r="43" spans="3:7" x14ac:dyDescent="0.25">
      <c r="C43">
        <v>3</v>
      </c>
      <c r="D43" s="2">
        <f>$K$20</f>
        <v>0.17158919704805553</v>
      </c>
      <c r="E43" s="11">
        <f>SUM(D43,E42)</f>
        <v>0.48932618389583127</v>
      </c>
      <c r="F43">
        <f>C43*AVERAGE($K$20,$W$20)</f>
        <v>0.47660548027166361</v>
      </c>
      <c r="G43" s="14">
        <f>ABS((F43-E43)/E43)</f>
        <v>2.5996368154449039E-2</v>
      </c>
    </row>
    <row r="44" spans="3:7" x14ac:dyDescent="0.25">
      <c r="C44">
        <v>4</v>
      </c>
      <c r="D44" s="2">
        <f>$W$20</f>
        <v>0.14614778979972018</v>
      </c>
      <c r="E44" s="11">
        <f>SUM(D44,E43)</f>
        <v>0.63547397369555148</v>
      </c>
      <c r="F44">
        <f>C44*AVERAGE($K$20,$W$20)</f>
        <v>0.63547397369555148</v>
      </c>
      <c r="G44" s="14">
        <f>ABS((F44-E44)/E44)</f>
        <v>0</v>
      </c>
    </row>
    <row r="45" spans="3:7" x14ac:dyDescent="0.25">
      <c r="C45">
        <v>5</v>
      </c>
      <c r="D45" s="2">
        <f>$K$20</f>
        <v>0.17158919704805553</v>
      </c>
      <c r="E45" s="11">
        <f>SUM(D45,E44)</f>
        <v>0.80706317074360701</v>
      </c>
      <c r="F45">
        <f>C45*AVERAGE($K$20,$W$20)</f>
        <v>0.79434246711943934</v>
      </c>
      <c r="G45" s="14">
        <f>ABS((F45-E45)/E45)</f>
        <v>1.5761719881787119E-2</v>
      </c>
    </row>
    <row r="46" spans="3:7" x14ac:dyDescent="0.25">
      <c r="C46">
        <v>6</v>
      </c>
      <c r="D46" s="2">
        <f>$W$20</f>
        <v>0.14614778979972018</v>
      </c>
      <c r="E46" s="11">
        <f>SUM(D46,E45)</f>
        <v>0.95321096054332721</v>
      </c>
      <c r="F46">
        <f>C46*AVERAGE($K$20,$W$20)</f>
        <v>0.95321096054332721</v>
      </c>
      <c r="G46" s="14">
        <f>ABS((F46-E46)/E46)</f>
        <v>0</v>
      </c>
    </row>
    <row r="47" spans="3:7" x14ac:dyDescent="0.25">
      <c r="C47">
        <v>7</v>
      </c>
      <c r="D47" s="2">
        <f>$K$20</f>
        <v>0.17158919704805553</v>
      </c>
      <c r="E47" s="11">
        <f>SUM(D47,E46)</f>
        <v>1.1248001575913826</v>
      </c>
      <c r="F47">
        <f>C47*AVERAGE($K$20,$W$20)</f>
        <v>1.112079453967215</v>
      </c>
      <c r="G47" s="14">
        <f>ABS((F47-E47)/E47)</f>
        <v>1.1309301068562651E-2</v>
      </c>
    </row>
    <row r="48" spans="3:7" x14ac:dyDescent="0.25">
      <c r="C48">
        <v>8</v>
      </c>
      <c r="D48" s="2">
        <f>$W$20</f>
        <v>0.14614778979972018</v>
      </c>
      <c r="E48" s="11">
        <f>SUM(D48,E47)</f>
        <v>1.2709479473911027</v>
      </c>
      <c r="F48">
        <f>C48*AVERAGE($K$20,$W$20)</f>
        <v>1.270947947391103</v>
      </c>
      <c r="G48" s="14">
        <f>ABS((F48-E48)/E48)</f>
        <v>1.7470786697506077E-16</v>
      </c>
    </row>
    <row r="49" spans="3:7" x14ac:dyDescent="0.25">
      <c r="C49">
        <v>9</v>
      </c>
      <c r="D49" s="2">
        <f>$K$20</f>
        <v>0.17158919704805553</v>
      </c>
      <c r="E49" s="11">
        <f>SUM(D49,E48)</f>
        <v>1.4425371444391581</v>
      </c>
      <c r="F49">
        <f>C49*AVERAGE($K$20,$W$20)</f>
        <v>1.4298164408149909</v>
      </c>
      <c r="G49" s="14">
        <f>ABS((F49-E49)/E49)</f>
        <v>8.8182849732530676E-3</v>
      </c>
    </row>
    <row r="50" spans="3:7" x14ac:dyDescent="0.25">
      <c r="C50">
        <v>10</v>
      </c>
      <c r="D50" s="2">
        <f>$W$20</f>
        <v>0.14614778979972018</v>
      </c>
      <c r="E50" s="11">
        <f>SUM(D50,E49)</f>
        <v>1.5886849342388782</v>
      </c>
      <c r="F50">
        <f>C50*AVERAGE($K$20,$W$20)</f>
        <v>1.5886849342388787</v>
      </c>
      <c r="G50" s="14">
        <f>ABS((F50-E50)/E50)</f>
        <v>2.7953258716009725E-16</v>
      </c>
    </row>
    <row r="51" spans="3:7" x14ac:dyDescent="0.25">
      <c r="C51">
        <v>11</v>
      </c>
      <c r="D51" s="2">
        <f>$K$20</f>
        <v>0.17158919704805553</v>
      </c>
      <c r="E51" s="11">
        <f>SUM(D51,E50)</f>
        <v>1.7602741312869337</v>
      </c>
      <c r="F51">
        <f>C51*AVERAGE($K$20,$W$20)</f>
        <v>1.7475534276627664</v>
      </c>
      <c r="G51" s="14">
        <f>ABS((F51-E51)/E51)</f>
        <v>7.2265469327025397E-3</v>
      </c>
    </row>
    <row r="52" spans="3:7" x14ac:dyDescent="0.25">
      <c r="C52">
        <v>12</v>
      </c>
      <c r="D52" s="2">
        <f>$W$20</f>
        <v>0.14614778979972018</v>
      </c>
      <c r="E52" s="11">
        <f>SUM(D52,E51)</f>
        <v>1.9064219210866538</v>
      </c>
      <c r="F52">
        <f>C52*AVERAGE($K$20,$W$20)</f>
        <v>1.9064219210866544</v>
      </c>
      <c r="G52" s="14">
        <f>ABS((F52-E52)/E52)</f>
        <v>3.4941573395012158E-16</v>
      </c>
    </row>
    <row r="53" spans="3:7" x14ac:dyDescent="0.25">
      <c r="C53">
        <v>13</v>
      </c>
      <c r="D53" s="2">
        <f>$K$20</f>
        <v>0.17158919704805553</v>
      </c>
      <c r="E53" s="11">
        <f>SUM(D53,E52)</f>
        <v>2.0780111181347092</v>
      </c>
      <c r="F53">
        <f>C53*AVERAGE($K$20,$W$20)</f>
        <v>2.0652904145105424</v>
      </c>
      <c r="G53" s="14">
        <f>ABS((F53-E53)/E53)</f>
        <v>6.1215763058983502E-3</v>
      </c>
    </row>
    <row r="54" spans="3:7" x14ac:dyDescent="0.25">
      <c r="C54">
        <v>14</v>
      </c>
      <c r="D54" s="2">
        <f>$W$20</f>
        <v>0.14614778979972018</v>
      </c>
      <c r="E54" s="11">
        <f>SUM(D54,E53)</f>
        <v>2.2241589079344295</v>
      </c>
      <c r="F54">
        <f>C54*AVERAGE($K$20,$W$20)</f>
        <v>2.2241589079344299</v>
      </c>
      <c r="G54" s="14">
        <f>ABS((F54-E54)/E54)</f>
        <v>1.9966613368578377E-16</v>
      </c>
    </row>
    <row r="55" spans="3:7" x14ac:dyDescent="0.25">
      <c r="C55">
        <v>15</v>
      </c>
      <c r="D55" s="2">
        <f>$K$20</f>
        <v>0.17158919704805553</v>
      </c>
      <c r="E55" s="11">
        <f>SUM(D55,E54)</f>
        <v>2.3957481049824851</v>
      </c>
      <c r="F55">
        <f>C55*AVERAGE($K$20,$W$20)</f>
        <v>2.3830274013583179</v>
      </c>
      <c r="G55" s="14">
        <f>ABS((F55-E55)/E55)</f>
        <v>5.3096999629100054E-3</v>
      </c>
    </row>
    <row r="56" spans="3:7" x14ac:dyDescent="0.25">
      <c r="C56">
        <v>16</v>
      </c>
      <c r="D56" s="2">
        <f>$W$20</f>
        <v>0.14614778979972018</v>
      </c>
      <c r="E56" s="11">
        <f>SUM(D56,E55)</f>
        <v>2.5418958947822055</v>
      </c>
      <c r="F56">
        <f>C56*AVERAGE($K$20,$W$20)</f>
        <v>2.5418958947822059</v>
      </c>
      <c r="G56" s="14">
        <f>ABS((F56-E56)/E56)</f>
        <v>1.7470786697506077E-16</v>
      </c>
    </row>
    <row r="57" spans="3:7" x14ac:dyDescent="0.25">
      <c r="C57">
        <v>17</v>
      </c>
      <c r="D57" s="2">
        <f>$K$20</f>
        <v>0.17158919704805553</v>
      </c>
      <c r="E57" s="11">
        <f>SUM(D57,E56)</f>
        <v>2.7134850918302611</v>
      </c>
      <c r="F57">
        <f>C57*AVERAGE($K$20,$W$20)</f>
        <v>2.7007643882060939</v>
      </c>
      <c r="G57" s="14">
        <f>ABS((F57-E57)/E57)</f>
        <v>4.6879578083795668E-3</v>
      </c>
    </row>
    <row r="58" spans="3:7" x14ac:dyDescent="0.25">
      <c r="C58">
        <v>18</v>
      </c>
      <c r="D58" s="2">
        <f>$W$20</f>
        <v>0.14614778979972018</v>
      </c>
      <c r="E58" s="11">
        <f>SUM(D58,E57)</f>
        <v>2.8596328816299814</v>
      </c>
      <c r="F58">
        <f>C58*AVERAGE($K$20,$W$20)</f>
        <v>2.8596328816299819</v>
      </c>
      <c r="G58" s="14">
        <f>ABS((F58-E58)/E58)</f>
        <v>1.5529588175560956E-16</v>
      </c>
    </row>
    <row r="59" spans="3:7" x14ac:dyDescent="0.25">
      <c r="C59">
        <v>19</v>
      </c>
      <c r="D59" s="2">
        <f>$K$20</f>
        <v>0.17158919704805553</v>
      </c>
      <c r="E59" s="11">
        <f>SUM(D59,E58)</f>
        <v>3.0312220786780371</v>
      </c>
      <c r="F59">
        <f>C59*AVERAGE($K$20,$W$20)</f>
        <v>3.0185013750538694</v>
      </c>
      <c r="G59" s="14">
        <f>ABS((F59-E59)/E59)</f>
        <v>4.1965594384016092E-3</v>
      </c>
    </row>
    <row r="60" spans="3:7" x14ac:dyDescent="0.25">
      <c r="C60">
        <v>20</v>
      </c>
      <c r="D60" s="2">
        <f>$W$20</f>
        <v>0.14614778979972018</v>
      </c>
      <c r="E60" s="11">
        <f>SUM(D60,E59)</f>
        <v>3.1773698684777574</v>
      </c>
      <c r="F60">
        <f>C60*AVERAGE($K$20,$W$20)</f>
        <v>3.1773698684777574</v>
      </c>
      <c r="G60" s="14">
        <f>ABS((F60-E60)/E60)</f>
        <v>0</v>
      </c>
    </row>
    <row r="61" spans="3:7" x14ac:dyDescent="0.25">
      <c r="C61">
        <v>21</v>
      </c>
      <c r="D61" s="2">
        <f>$K$20</f>
        <v>0.17158919704805553</v>
      </c>
      <c r="E61" s="11">
        <f>SUM(D61,E60)</f>
        <v>3.348959065525813</v>
      </c>
      <c r="F61">
        <f>C61*AVERAGE($K$20,$W$20)</f>
        <v>3.3362383619016454</v>
      </c>
      <c r="G61" s="14">
        <f>ABS((F61-E61)/E61)</f>
        <v>3.798405228393083E-3</v>
      </c>
    </row>
    <row r="62" spans="3:7" x14ac:dyDescent="0.25">
      <c r="C62">
        <v>22</v>
      </c>
      <c r="D62" s="2">
        <f>$W$20</f>
        <v>0.14614778979972018</v>
      </c>
      <c r="E62" s="11">
        <f>SUM(D62,E61)</f>
        <v>3.4951068553255333</v>
      </c>
      <c r="F62">
        <f>C62*AVERAGE($K$20,$W$20)</f>
        <v>3.4951068553255329</v>
      </c>
      <c r="G62" s="14">
        <f>ABS((F62-E62)/E62)</f>
        <v>1.2706026689095325E-16</v>
      </c>
    </row>
    <row r="63" spans="3:7" x14ac:dyDescent="0.25">
      <c r="C63">
        <v>23</v>
      </c>
      <c r="D63" s="2">
        <f>$K$20</f>
        <v>0.17158919704805553</v>
      </c>
      <c r="E63" s="11">
        <f>SUM(D63,E62)</f>
        <v>3.666696052373589</v>
      </c>
      <c r="F63">
        <f>C63*AVERAGE($K$20,$W$20)</f>
        <v>3.6539753487494209</v>
      </c>
      <c r="G63" s="14">
        <f>ABS((F63-E63)/E63)</f>
        <v>3.4692550029974587E-3</v>
      </c>
    </row>
    <row r="64" spans="3:7" x14ac:dyDescent="0.25">
      <c r="C64">
        <v>24</v>
      </c>
      <c r="D64" s="2">
        <f>$W$20</f>
        <v>0.14614778979972018</v>
      </c>
      <c r="E64" s="11">
        <f>SUM(D64,E63)</f>
        <v>3.8128438421733093</v>
      </c>
      <c r="F64">
        <f>C64*AVERAGE($K$20,$W$20)</f>
        <v>3.8128438421733089</v>
      </c>
      <c r="G64" s="14">
        <f>ABS((F64-E64)/E64)</f>
        <v>1.1647191131670714E-16</v>
      </c>
    </row>
    <row r="65" spans="3:7" x14ac:dyDescent="0.25">
      <c r="C65">
        <v>25</v>
      </c>
      <c r="D65" s="2">
        <f>$K$20</f>
        <v>0.17158919704805553</v>
      </c>
      <c r="E65" s="11">
        <f>SUM(D65,E64)</f>
        <v>3.9844330392213649</v>
      </c>
      <c r="F65">
        <f>C65*AVERAGE($K$20,$W$20)</f>
        <v>3.9717123355971968</v>
      </c>
      <c r="G65" s="14">
        <f>ABS((F65-E65)/E65)</f>
        <v>3.1926006784277587E-3</v>
      </c>
    </row>
    <row r="66" spans="3:7" x14ac:dyDescent="0.25">
      <c r="C66">
        <v>26</v>
      </c>
      <c r="D66" s="2">
        <f>$W$20</f>
        <v>0.14614778979972018</v>
      </c>
      <c r="E66" s="11">
        <f>SUM(D66,E65)</f>
        <v>4.1305808290210848</v>
      </c>
      <c r="F66">
        <f>C66*AVERAGE($K$20,$W$20)</f>
        <v>4.1305808290210848</v>
      </c>
      <c r="G66" s="14">
        <f>ABS((F66-E66)/E66)</f>
        <v>0</v>
      </c>
    </row>
    <row r="67" spans="3:7" x14ac:dyDescent="0.25">
      <c r="C67">
        <v>27</v>
      </c>
      <c r="D67" s="2">
        <f>$K$20</f>
        <v>0.17158919704805553</v>
      </c>
      <c r="E67" s="11">
        <f>SUM(D67,E66)</f>
        <v>4.30217002606914</v>
      </c>
      <c r="F67">
        <f>C67*AVERAGE($K$20,$W$20)</f>
        <v>4.2894493224449723</v>
      </c>
      <c r="G67" s="14">
        <f>ABS((F67-E67)/E67)</f>
        <v>2.9568109923796926E-3</v>
      </c>
    </row>
    <row r="68" spans="3:7" x14ac:dyDescent="0.25">
      <c r="C68">
        <v>28</v>
      </c>
      <c r="D68" s="2">
        <f>$W$20</f>
        <v>0.14614778979972018</v>
      </c>
      <c r="E68" s="11">
        <f>SUM(D68,E67)</f>
        <v>4.4483178158688599</v>
      </c>
      <c r="F68">
        <f>C68*AVERAGE($K$20,$W$20)</f>
        <v>4.4483178158688599</v>
      </c>
      <c r="G68" s="14">
        <f>ABS((F68-E68)/E68)</f>
        <v>0</v>
      </c>
    </row>
    <row r="69" spans="3:7" x14ac:dyDescent="0.25">
      <c r="C69">
        <v>29</v>
      </c>
      <c r="D69" s="2">
        <f>$K$20</f>
        <v>0.17158919704805553</v>
      </c>
      <c r="E69" s="11">
        <f>SUM(D69,E68)</f>
        <v>4.6199070129169151</v>
      </c>
      <c r="F69">
        <f>C69*AVERAGE($K$20,$W$20)</f>
        <v>4.6071863092927483</v>
      </c>
      <c r="G69" s="14">
        <f>ABS((F69-E69)/E69)</f>
        <v>2.7534544718325793E-3</v>
      </c>
    </row>
    <row r="70" spans="3:7" x14ac:dyDescent="0.25">
      <c r="C70">
        <v>30</v>
      </c>
      <c r="D70" s="2">
        <f>$W$20</f>
        <v>0.14614778979972018</v>
      </c>
      <c r="E70" s="11">
        <f>SUM(D70,E69)</f>
        <v>4.766054802716635</v>
      </c>
      <c r="F70">
        <f>C70*AVERAGE($K$20,$W$20)</f>
        <v>4.7660548027166358</v>
      </c>
      <c r="G70" s="14">
        <f>ABS((F70-E70)/E70)</f>
        <v>1.863550581067315E-16</v>
      </c>
    </row>
    <row r="71" spans="3:7" x14ac:dyDescent="0.25">
      <c r="C71">
        <v>31</v>
      </c>
      <c r="D71" s="2">
        <f>$K$20</f>
        <v>0.17158919704805553</v>
      </c>
      <c r="E71" s="11">
        <f>SUM(D71,E70)</f>
        <v>4.9376439997646902</v>
      </c>
      <c r="F71">
        <f>C71*AVERAGE($K$20,$W$20)</f>
        <v>4.9249232961405243</v>
      </c>
      <c r="G71" s="14">
        <f>ABS((F71-E71)/E71)</f>
        <v>2.576269902158217E-3</v>
      </c>
    </row>
    <row r="72" spans="3:7" x14ac:dyDescent="0.25">
      <c r="C72">
        <v>32</v>
      </c>
      <c r="D72" s="2">
        <f>$W$20</f>
        <v>0.14614778979972018</v>
      </c>
      <c r="E72" s="11">
        <f>SUM(D72,E71)</f>
        <v>5.08379178956441</v>
      </c>
      <c r="F72">
        <f>C72*AVERAGE($K$20,$W$20)</f>
        <v>5.0837917895644118</v>
      </c>
      <c r="G72" s="14">
        <f>ABS((F72-E72)/E72)</f>
        <v>3.4941573395012158E-16</v>
      </c>
    </row>
    <row r="73" spans="3:7" x14ac:dyDescent="0.25">
      <c r="C73">
        <v>33</v>
      </c>
      <c r="D73" s="2">
        <f>$K$20</f>
        <v>0.17158919704805553</v>
      </c>
      <c r="E73" s="11">
        <f>SUM(D73,E72)</f>
        <v>5.2553809866124652</v>
      </c>
      <c r="F73">
        <f>C73*AVERAGE($K$20,$W$20)</f>
        <v>5.2426602829882993</v>
      </c>
      <c r="G73" s="14">
        <f>ABS((F73-E73)/E73)</f>
        <v>2.4205102649209544E-3</v>
      </c>
    </row>
    <row r="74" spans="3:7" x14ac:dyDescent="0.25">
      <c r="C74">
        <v>34</v>
      </c>
      <c r="D74" s="2">
        <f>$W$20</f>
        <v>0.14614778979972018</v>
      </c>
      <c r="E74" s="11">
        <f>SUM(D74,E73)</f>
        <v>5.4015287764121851</v>
      </c>
      <c r="F74">
        <f>C74*AVERAGE($K$20,$W$20)</f>
        <v>5.4015287764121878</v>
      </c>
      <c r="G74" s="14">
        <f>ABS((F74-E74)/E74)</f>
        <v>4.9329280087075992E-16</v>
      </c>
    </row>
    <row r="75" spans="3:7" x14ac:dyDescent="0.25">
      <c r="C75">
        <v>35</v>
      </c>
      <c r="D75" s="2">
        <f>$K$20</f>
        <v>0.17158919704805553</v>
      </c>
      <c r="E75" s="11">
        <f>SUM(D75,E74)</f>
        <v>5.5731179734602403</v>
      </c>
      <c r="F75">
        <f>C75*AVERAGE($K$20,$W$20)</f>
        <v>5.5603972698360753</v>
      </c>
      <c r="G75" s="14">
        <f>ABS((F75-E75)/E75)</f>
        <v>2.2825110978705802E-3</v>
      </c>
    </row>
    <row r="76" spans="3:7" x14ac:dyDescent="0.25">
      <c r="C76">
        <v>36</v>
      </c>
      <c r="D76" s="2">
        <f>$W$20</f>
        <v>0.14614778979972018</v>
      </c>
      <c r="E76" s="11">
        <f>SUM(D76,E75)</f>
        <v>5.7192657632599602</v>
      </c>
      <c r="F76">
        <f>C76*AVERAGE($K$20,$W$20)</f>
        <v>5.7192657632599637</v>
      </c>
      <c r="G76" s="14">
        <f>ABS((F76-E76)/E76)</f>
        <v>6.2118352702243852E-16</v>
      </c>
    </row>
    <row r="77" spans="3:7" x14ac:dyDescent="0.25">
      <c r="C77">
        <v>37</v>
      </c>
      <c r="D77" s="2">
        <f>$K$20</f>
        <v>0.17158919704805553</v>
      </c>
      <c r="E77" s="11">
        <f>SUM(D77,E76)</f>
        <v>5.8908549603080154</v>
      </c>
      <c r="F77">
        <f>C77*AVERAGE($K$20,$W$20)</f>
        <v>5.8781342566838513</v>
      </c>
      <c r="G77" s="14">
        <f>ABS((F77-E77)/E77)</f>
        <v>2.1593985439931763E-3</v>
      </c>
    </row>
    <row r="78" spans="3:7" x14ac:dyDescent="0.25">
      <c r="C78">
        <v>38</v>
      </c>
      <c r="D78" s="2">
        <f>$W$20</f>
        <v>0.14614778979972018</v>
      </c>
      <c r="E78" s="11">
        <f>SUM(D78,E77)</f>
        <v>6.0370027501077352</v>
      </c>
      <c r="F78">
        <f>C78*AVERAGE($K$20,$W$20)</f>
        <v>6.0370027501077388</v>
      </c>
      <c r="G78" s="14">
        <f>ABS((F78-E78)/E78)</f>
        <v>5.8848965717915231E-16</v>
      </c>
    </row>
    <row r="79" spans="3:7" x14ac:dyDescent="0.25">
      <c r="C79">
        <v>39</v>
      </c>
      <c r="D79" s="2">
        <f>$K$20</f>
        <v>0.17158919704805553</v>
      </c>
      <c r="E79" s="11">
        <f>SUM(D79,E78)</f>
        <v>6.2085919471557904</v>
      </c>
      <c r="F79">
        <f>C79*AVERAGE($K$20,$W$20)</f>
        <v>6.1958712435316272</v>
      </c>
      <c r="G79" s="14">
        <f>ABS((F79-E79)/E79)</f>
        <v>2.048887047568118E-3</v>
      </c>
    </row>
    <row r="80" spans="3:7" x14ac:dyDescent="0.25">
      <c r="C80">
        <v>40</v>
      </c>
      <c r="D80" s="2">
        <f>$W$20</f>
        <v>0.14614778979972018</v>
      </c>
      <c r="E80" s="11">
        <f>SUM(D80,E79)</f>
        <v>6.3547397369555103</v>
      </c>
      <c r="F80">
        <f>C80*AVERAGE($K$20,$W$20)</f>
        <v>6.3547397369555148</v>
      </c>
      <c r="G80" s="14">
        <f>ABS((F80-E80)/E80)</f>
        <v>6.9883146790024346E-16</v>
      </c>
    </row>
    <row r="81" spans="3:7" x14ac:dyDescent="0.25">
      <c r="C81">
        <v>41</v>
      </c>
      <c r="D81" s="2">
        <f>$K$20</f>
        <v>0.17158919704805553</v>
      </c>
      <c r="E81" s="11">
        <f>SUM(D81,E80)</f>
        <v>6.5263289340035655</v>
      </c>
      <c r="F81">
        <f>C81*AVERAGE($K$20,$W$20)</f>
        <v>6.5136082303794023</v>
      </c>
      <c r="G81" s="14">
        <f>ABS((F81-E81)/E81)</f>
        <v>1.9491361457259137E-3</v>
      </c>
    </row>
    <row r="82" spans="3:7" x14ac:dyDescent="0.25">
      <c r="C82">
        <v>42</v>
      </c>
      <c r="D82" s="2">
        <f>$W$20</f>
        <v>0.14614778979972018</v>
      </c>
      <c r="E82" s="11">
        <f>SUM(D82,E81)</f>
        <v>6.6724767238032854</v>
      </c>
      <c r="F82">
        <f>C82*AVERAGE($K$20,$W$20)</f>
        <v>6.6724767238032907</v>
      </c>
      <c r="G82" s="14">
        <f>ABS((F82-E82)/E82)</f>
        <v>7.9866453474313537E-16</v>
      </c>
    </row>
    <row r="83" spans="3:7" x14ac:dyDescent="0.25">
      <c r="C83">
        <v>43</v>
      </c>
      <c r="D83" s="2">
        <f>$K$20</f>
        <v>0.17158919704805553</v>
      </c>
      <c r="E83" s="11">
        <f>SUM(D83,E82)</f>
        <v>6.8440659208513406</v>
      </c>
      <c r="F83">
        <f>C83*AVERAGE($K$20,$W$20)</f>
        <v>6.8313452172271782</v>
      </c>
      <c r="G83" s="14">
        <f>ABS((F83-E83)/E83)</f>
        <v>1.8586471508708073E-3</v>
      </c>
    </row>
    <row r="84" spans="3:7" x14ac:dyDescent="0.25">
      <c r="C84">
        <v>44</v>
      </c>
      <c r="D84" s="2">
        <f>$W$20</f>
        <v>0.14614778979972018</v>
      </c>
      <c r="E84" s="11">
        <f>SUM(D84,E83)</f>
        <v>6.9902137106510605</v>
      </c>
      <c r="F84">
        <f>C84*AVERAGE($K$20,$W$20)</f>
        <v>6.9902137106510658</v>
      </c>
      <c r="G84" s="14">
        <f>ABS((F84-E84)/E84)</f>
        <v>7.6236160134572022E-16</v>
      </c>
    </row>
    <row r="85" spans="3:7" x14ac:dyDescent="0.25">
      <c r="C85">
        <v>45</v>
      </c>
      <c r="D85" s="2">
        <f>$K$20</f>
        <v>0.17158919704805553</v>
      </c>
      <c r="E85" s="11">
        <f>SUM(D85,E84)</f>
        <v>7.1618029076991157</v>
      </c>
      <c r="F85">
        <f>C85*AVERAGE($K$20,$W$20)</f>
        <v>7.1490822040749542</v>
      </c>
      <c r="G85" s="14">
        <f>ABS((F85-E85)/E85)</f>
        <v>1.776187335522229E-3</v>
      </c>
    </row>
    <row r="86" spans="3:7" x14ac:dyDescent="0.25">
      <c r="C86">
        <v>46</v>
      </c>
      <c r="D86" s="2">
        <f>$W$20</f>
        <v>0.14614778979972018</v>
      </c>
      <c r="E86" s="11">
        <f>SUM(D86,E85)</f>
        <v>7.3079506974988355</v>
      </c>
      <c r="F86">
        <f>C86*AVERAGE($K$20,$W$20)</f>
        <v>7.3079506974988417</v>
      </c>
      <c r="G86" s="14">
        <f>ABS((F86-E86)/E86)</f>
        <v>8.5075135222638352E-16</v>
      </c>
    </row>
    <row r="87" spans="3:7" x14ac:dyDescent="0.25">
      <c r="C87">
        <v>47</v>
      </c>
      <c r="D87" s="2">
        <f>$K$20</f>
        <v>0.17158919704805553</v>
      </c>
      <c r="E87" s="11">
        <f>SUM(D87,E86)</f>
        <v>7.4795398945468907</v>
      </c>
      <c r="F87">
        <f>C87*AVERAGE($K$20,$W$20)</f>
        <v>7.4668191909227302</v>
      </c>
      <c r="G87" s="14">
        <f>ABS((F87-E87)/E87)</f>
        <v>1.7007334412956125E-3</v>
      </c>
    </row>
    <row r="88" spans="3:7" x14ac:dyDescent="0.25">
      <c r="C88">
        <v>48</v>
      </c>
      <c r="D88" s="2">
        <f>$W$20</f>
        <v>0.14614778979972018</v>
      </c>
      <c r="E88" s="11">
        <f>SUM(D88,E87)</f>
        <v>7.6256876843466106</v>
      </c>
      <c r="F88">
        <f>C88*AVERAGE($K$20,$W$20)</f>
        <v>7.6256876843466177</v>
      </c>
      <c r="G88" s="14">
        <f>ABS((F88-E88)/E88)</f>
        <v>9.3177529053365808E-16</v>
      </c>
    </row>
    <row r="89" spans="3:7" x14ac:dyDescent="0.25">
      <c r="C89">
        <v>49</v>
      </c>
      <c r="D89" s="2">
        <f>$K$20</f>
        <v>0.17158919704805553</v>
      </c>
      <c r="E89" s="11">
        <f>SUM(D89,E88)</f>
        <v>7.7972768813946658</v>
      </c>
      <c r="F89">
        <f>C89*AVERAGE($K$20,$W$20)</f>
        <v>7.7845561777705052</v>
      </c>
      <c r="G89" s="14">
        <f>ABS((F89-E89)/E89)</f>
        <v>1.6314289998491445E-3</v>
      </c>
    </row>
    <row r="90" spans="3:7" x14ac:dyDescent="0.25">
      <c r="C90">
        <v>50</v>
      </c>
      <c r="D90" s="2">
        <f>$W$20</f>
        <v>0.14614778979972018</v>
      </c>
      <c r="E90" s="11">
        <f>SUM(D90,E89)</f>
        <v>7.9434246711943857</v>
      </c>
      <c r="F90">
        <f>C90*AVERAGE($K$20,$W$20)</f>
        <v>7.9434246711943937</v>
      </c>
      <c r="G90" s="14">
        <f>ABS((F90-E90)/E90)</f>
        <v>1.0063173137763508E-15</v>
      </c>
    </row>
  </sheetData>
  <pageMargins left="0.7" right="0.7" top="0.78740157499999996" bottom="0.78740157499999996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4.17</v>
      </c>
      <c r="G10" s="3">
        <f>AVERAGE(F10)</f>
        <v>4.17</v>
      </c>
      <c r="H10" s="3">
        <f>G10-$F$20</f>
        <v>0.10700000000000021</v>
      </c>
      <c r="J10" s="2">
        <f>F10*$C$4/1000</f>
        <v>0.19740514952207133</v>
      </c>
      <c r="K10" s="2">
        <f>F10*$C$5/1000</f>
        <v>0.19501961070874665</v>
      </c>
      <c r="L10" s="2">
        <f>F10*$C$6/1000</f>
        <v>0.19267705405521948</v>
      </c>
      <c r="O10" s="4">
        <v>1</v>
      </c>
      <c r="P10" s="3"/>
      <c r="Q10" s="3"/>
      <c r="R10" s="3">
        <v>3.52</v>
      </c>
      <c r="S10" s="3">
        <f>AVERAGE(R10)</f>
        <v>3.52</v>
      </c>
      <c r="T10" s="3">
        <f>S10-$R$20</f>
        <v>-8.4000000000000075E-2</v>
      </c>
      <c r="V10" s="2">
        <f>R10*$C$4/1000</f>
        <v>0.16663456266611296</v>
      </c>
      <c r="W10" s="2">
        <f>R10*$C$5/1000</f>
        <v>0.16462087043040483</v>
      </c>
      <c r="X10" s="2">
        <f>R10*$C$6/1000</f>
        <v>0.16264346049745146</v>
      </c>
      <c r="Z10" s="2">
        <f>AVERAGE(W10,K10)</f>
        <v>0.17982024056957574</v>
      </c>
    </row>
    <row r="11" spans="1:26" x14ac:dyDescent="0.25">
      <c r="C11">
        <v>2</v>
      </c>
      <c r="D11" s="3"/>
      <c r="E11" s="3"/>
      <c r="F11" s="3">
        <v>3.63</v>
      </c>
      <c r="G11" s="3">
        <f>AVERAGE(F10:F11)</f>
        <v>3.9</v>
      </c>
      <c r="H11" s="3">
        <f>G11-$F$20</f>
        <v>-0.16299999999999981</v>
      </c>
      <c r="I11" s="3">
        <f>STDEVA(F10:F11)</f>
        <v>0.3818376618407357</v>
      </c>
      <c r="J11" s="2">
        <f>F11*$C$4/1000</f>
        <v>0.17184189274942899</v>
      </c>
      <c r="K11" s="2">
        <f>F11*$C$5/1000</f>
        <v>0.16976527263135496</v>
      </c>
      <c r="L11" s="2">
        <f>F11*$C$6/1000</f>
        <v>0.1677260686379968</v>
      </c>
      <c r="O11" s="4">
        <v>2</v>
      </c>
      <c r="P11" s="3"/>
      <c r="Q11" s="3"/>
      <c r="R11" s="3">
        <v>3.66</v>
      </c>
      <c r="S11" s="3">
        <f>AVERAGE(R10:R11)</f>
        <v>3.59</v>
      </c>
      <c r="T11" s="3">
        <f>S11-$R$20</f>
        <v>-1.4000000000000234E-2</v>
      </c>
      <c r="U11" s="3">
        <f>STDEVA(R10:R11)</f>
        <v>9.8994949366116733E-2</v>
      </c>
      <c r="V11" s="2">
        <f>R11*$C$4/1000</f>
        <v>0.17326207368124247</v>
      </c>
      <c r="W11" s="2">
        <f>R11*$C$5/1000</f>
        <v>0.17116829141343232</v>
      </c>
      <c r="X11" s="2">
        <f>R11*$C$6/1000</f>
        <v>0.16911223449450918</v>
      </c>
      <c r="Z11" s="2">
        <f>AVERAGE(W11,K11)</f>
        <v>0.17046678202239363</v>
      </c>
    </row>
    <row r="12" spans="1:26" x14ac:dyDescent="0.25">
      <c r="C12">
        <v>3</v>
      </c>
      <c r="D12" s="3"/>
      <c r="E12" s="3"/>
      <c r="F12" s="3">
        <v>3.95</v>
      </c>
      <c r="G12" s="3">
        <f>AVERAGE(F10:F12)</f>
        <v>3.9166666666666665</v>
      </c>
      <c r="H12" s="3">
        <f>G12-$F$20</f>
        <v>-0.1463333333333332</v>
      </c>
      <c r="I12" s="3">
        <f>STDEVA(F10:F12)</f>
        <v>0.27153882472555074</v>
      </c>
      <c r="J12" s="2">
        <f>F12*$C$4/1000</f>
        <v>0.18699048935543927</v>
      </c>
      <c r="K12" s="2">
        <f>F12*$C$5/1000</f>
        <v>0.18473080630684635</v>
      </c>
      <c r="L12" s="2">
        <f>F12*$C$6/1000</f>
        <v>0.18251183777412877</v>
      </c>
      <c r="O12" s="4">
        <v>3</v>
      </c>
      <c r="P12" s="3"/>
      <c r="Q12" s="3"/>
      <c r="R12" s="3">
        <v>3.64</v>
      </c>
      <c r="S12" s="3">
        <f>AVERAGE(R10:R12)</f>
        <v>3.6066666666666669</v>
      </c>
      <c r="T12" s="3">
        <f>S12-$R$20</f>
        <v>2.6666666666668171E-3</v>
      </c>
      <c r="U12" s="3">
        <f>STDEVA(R10:R12)</f>
        <v>7.571877794400371E-2</v>
      </c>
      <c r="V12" s="2">
        <f>R12*$C$4/1000</f>
        <v>0.17231528639336682</v>
      </c>
      <c r="W12" s="2">
        <f>R12*$C$5/1000</f>
        <v>0.1702329455587141</v>
      </c>
      <c r="X12" s="2">
        <f>R12*$C$6/1000</f>
        <v>0.16818812392350094</v>
      </c>
      <c r="Z12" s="2">
        <f>AVERAGE(W12,K12)</f>
        <v>0.17748187593278023</v>
      </c>
    </row>
    <row r="13" spans="1:26" x14ac:dyDescent="0.25">
      <c r="C13">
        <v>4</v>
      </c>
      <c r="D13" s="3"/>
      <c r="E13" s="3"/>
      <c r="F13" s="3">
        <v>4.04</v>
      </c>
      <c r="G13" s="3">
        <f>AVERAGE(F10:F13)</f>
        <v>3.9474999999999998</v>
      </c>
      <c r="H13" s="3">
        <f>G13-$F$20</f>
        <v>-0.11549999999999994</v>
      </c>
      <c r="I13" s="3">
        <f>STDEVA(F10:F13)</f>
        <v>0.23012677665437664</v>
      </c>
      <c r="J13" s="2">
        <f>F13*$C$4/1000</f>
        <v>0.19125103215087963</v>
      </c>
      <c r="K13" s="2">
        <f>F13*$C$5/1000</f>
        <v>0.18893986265307827</v>
      </c>
      <c r="L13" s="2">
        <f>F13*$C$6/1000</f>
        <v>0.18667033534366587</v>
      </c>
      <c r="O13" s="4">
        <v>4</v>
      </c>
      <c r="P13" s="3"/>
      <c r="Q13" s="3"/>
      <c r="R13" s="3">
        <v>3.66</v>
      </c>
      <c r="S13" s="3">
        <f>AVERAGE(R10:R13)</f>
        <v>3.62</v>
      </c>
      <c r="T13" s="3">
        <f>S13-$R$20</f>
        <v>1.6000000000000014E-2</v>
      </c>
      <c r="U13" s="3">
        <f>STDEVA(R10:R13)</f>
        <v>6.7330032922413907E-2</v>
      </c>
      <c r="V13" s="2">
        <f>R13*$C$4/1000</f>
        <v>0.17326207368124247</v>
      </c>
      <c r="W13" s="2">
        <f>R13*$C$5/1000</f>
        <v>0.17116829141343232</v>
      </c>
      <c r="X13" s="2">
        <f>R13*$C$6/1000</f>
        <v>0.16911223449450918</v>
      </c>
      <c r="Z13" s="2">
        <f>AVERAGE(W13,K13)</f>
        <v>0.18005407703325529</v>
      </c>
    </row>
    <row r="14" spans="1:26" x14ac:dyDescent="0.25">
      <c r="C14">
        <v>5</v>
      </c>
      <c r="D14" s="3"/>
      <c r="E14" s="3"/>
      <c r="F14" s="3">
        <v>4.08</v>
      </c>
      <c r="G14" s="3">
        <f>AVERAGE(F10:F14)</f>
        <v>3.9739999999999993</v>
      </c>
      <c r="H14" s="3">
        <f>G14-$F$20</f>
        <v>-8.9000000000000412E-2</v>
      </c>
      <c r="I14" s="3">
        <f>STDEVA(F10:F14)</f>
        <v>0.20791825316695986</v>
      </c>
      <c r="J14" s="2">
        <f>F14*$C$4/1000</f>
        <v>0.19314460672663095</v>
      </c>
      <c r="K14" s="2">
        <f>F14*$C$5/1000</f>
        <v>0.19081055436251471</v>
      </c>
      <c r="L14" s="2">
        <f>F14*$C$6/1000</f>
        <v>0.18851855648568239</v>
      </c>
      <c r="O14" s="4">
        <v>5</v>
      </c>
      <c r="P14" s="3"/>
      <c r="Q14" s="3"/>
      <c r="R14" s="3">
        <v>4.2300000000000004</v>
      </c>
      <c r="S14" s="3">
        <f>AVERAGE(R10:R14)</f>
        <v>3.742</v>
      </c>
      <c r="T14" s="3">
        <f>S14-$R$20</f>
        <v>0.1379999999999999</v>
      </c>
      <c r="U14" s="3">
        <f>STDEVA(R10:R14)</f>
        <v>0.2789623630527962</v>
      </c>
      <c r="V14" s="2">
        <f>R14*$C$4/1000</f>
        <v>0.20024551138569827</v>
      </c>
      <c r="W14" s="2">
        <f>R14*$C$5/1000</f>
        <v>0.19782564827290131</v>
      </c>
      <c r="X14" s="2">
        <f>R14*$C$6/1000</f>
        <v>0.19544938576824425</v>
      </c>
      <c r="Z14" s="2">
        <f>AVERAGE(W14,K14)</f>
        <v>0.19431810131770799</v>
      </c>
    </row>
    <row r="15" spans="1:26" x14ac:dyDescent="0.25">
      <c r="C15">
        <v>6</v>
      </c>
      <c r="D15" s="3"/>
      <c r="E15" s="3"/>
      <c r="F15" s="3">
        <v>4.0999999999999996</v>
      </c>
      <c r="G15" s="3">
        <f>AVERAGE(F10:F15)</f>
        <v>3.9949999999999997</v>
      </c>
      <c r="H15" s="3">
        <f>G15-$F$20</f>
        <v>-6.800000000000006E-2</v>
      </c>
      <c r="I15" s="3">
        <f>STDEVA(F10:F15)</f>
        <v>0.19295077092357005</v>
      </c>
      <c r="J15" s="2">
        <f>F15*$C$4/1000</f>
        <v>0.19409139401450656</v>
      </c>
      <c r="K15" s="2">
        <f>F15*$C$5/1000</f>
        <v>0.1917459002172329</v>
      </c>
      <c r="L15" s="2">
        <f>F15*$C$6/1000</f>
        <v>0.18944266705669061</v>
      </c>
      <c r="O15" s="4">
        <v>6</v>
      </c>
      <c r="P15" s="3"/>
      <c r="Q15" s="3"/>
      <c r="R15" s="3">
        <v>3.55</v>
      </c>
      <c r="S15" s="3">
        <f>AVERAGE(R10:R15)</f>
        <v>3.7100000000000004</v>
      </c>
      <c r="T15" s="3">
        <f>S15-$R$20</f>
        <v>0.10600000000000032</v>
      </c>
      <c r="U15" s="3">
        <f>STDEVA(R10:R15)</f>
        <v>0.26153393661244062</v>
      </c>
      <c r="V15" s="2">
        <f>R15*$C$4/1000</f>
        <v>0.16805474359792641</v>
      </c>
      <c r="W15" s="2">
        <f>R15*$C$5/1000</f>
        <v>0.16602388921248215</v>
      </c>
      <c r="X15" s="2">
        <f>R15*$C$6/1000</f>
        <v>0.16402962635396381</v>
      </c>
      <c r="Z15" s="2">
        <f>AVERAGE(W15,K15)</f>
        <v>0.17888489471485752</v>
      </c>
    </row>
    <row r="16" spans="1:26" x14ac:dyDescent="0.25">
      <c r="C16">
        <v>7</v>
      </c>
      <c r="D16" s="3"/>
      <c r="E16" s="3"/>
      <c r="F16" s="3">
        <v>4.22</v>
      </c>
      <c r="G16" s="3">
        <f>AVERAGE(F10:F16)</f>
        <v>4.0271428571428567</v>
      </c>
      <c r="H16" s="3">
        <f>G16-$F$20</f>
        <v>-3.5857142857143032E-2</v>
      </c>
      <c r="I16" s="3">
        <f>STDEVA(F10:F16)</f>
        <v>0.19559433237479773</v>
      </c>
      <c r="J16" s="2">
        <f>F16*$C$4/1000</f>
        <v>0.1997721177417604</v>
      </c>
      <c r="K16" s="2">
        <f>F16*$C$5/1000</f>
        <v>0.19735797534554214</v>
      </c>
      <c r="L16" s="2">
        <f>F16*$C$6/1000</f>
        <v>0.19498733048274008</v>
      </c>
      <c r="O16" s="4">
        <v>7</v>
      </c>
      <c r="P16" s="3"/>
      <c r="Q16" s="3"/>
      <c r="R16" s="3">
        <v>3.21</v>
      </c>
      <c r="S16" s="3">
        <f>AVERAGE(R10:R16)</f>
        <v>3.6385714285714288</v>
      </c>
      <c r="T16" s="3">
        <f>S16-$R$20</f>
        <v>3.4571428571428697E-2</v>
      </c>
      <c r="U16" s="3">
        <f>STDEVA(R10:R16)</f>
        <v>0.30449020626989931</v>
      </c>
      <c r="V16" s="2">
        <f>R16*$C$4/1000</f>
        <v>0.15195935970404051</v>
      </c>
      <c r="W16" s="2">
        <f>R16*$C$5/1000</f>
        <v>0.1501230096822726</v>
      </c>
      <c r="X16" s="2">
        <f>R16*$C$6/1000</f>
        <v>0.14831974664682362</v>
      </c>
      <c r="Z16" s="2">
        <f>AVERAGE(W16,K16)</f>
        <v>0.17374049251390739</v>
      </c>
    </row>
    <row r="17" spans="3:26" x14ac:dyDescent="0.25">
      <c r="C17">
        <v>8</v>
      </c>
      <c r="D17" s="3"/>
      <c r="E17" s="3"/>
      <c r="F17" s="3">
        <v>4.05</v>
      </c>
      <c r="G17" s="3">
        <f>AVERAGE(F10:F17)</f>
        <v>4.0299999999999994</v>
      </c>
      <c r="H17" s="3">
        <f>G17-$F$20</f>
        <v>-3.3000000000000362E-2</v>
      </c>
      <c r="I17" s="3">
        <f>STDEVA(F10:F17)</f>
        <v>0.18126539343499312</v>
      </c>
      <c r="J17" s="2">
        <f>F17*$C$4/1000</f>
        <v>0.19172442579481744</v>
      </c>
      <c r="K17" s="2">
        <f>F17*$C$5/1000</f>
        <v>0.18940753558043738</v>
      </c>
      <c r="L17" s="2">
        <f>F17*$C$6/1000</f>
        <v>0.18713239062917</v>
      </c>
      <c r="O17" s="4">
        <v>8</v>
      </c>
      <c r="P17" s="3"/>
      <c r="Q17" s="3"/>
      <c r="R17" s="3">
        <v>3.33</v>
      </c>
      <c r="S17" s="3">
        <f>AVERAGE(R10:R17)</f>
        <v>3.6000000000000005</v>
      </c>
      <c r="T17" s="3">
        <f>S17-$R$20</f>
        <v>-3.9999999999995595E-3</v>
      </c>
      <c r="U17" s="3">
        <f>STDEVA(R10:R17)</f>
        <v>0.30227707252027675</v>
      </c>
      <c r="V17" s="2">
        <f>R17*$C$4/1000</f>
        <v>0.15764008343129435</v>
      </c>
      <c r="W17" s="2">
        <f>R17*$C$5/1000</f>
        <v>0.15573508481058188</v>
      </c>
      <c r="X17" s="2">
        <f>R17*$C$6/1000</f>
        <v>0.1538644100728731</v>
      </c>
      <c r="Z17" s="2">
        <f>AVERAGE(W17,K17)</f>
        <v>0.17257131019550964</v>
      </c>
    </row>
    <row r="18" spans="3:26" x14ac:dyDescent="0.25">
      <c r="C18">
        <v>9</v>
      </c>
      <c r="D18" s="3"/>
      <c r="E18" s="3"/>
      <c r="F18" s="3">
        <v>4.0999999999999996</v>
      </c>
      <c r="G18" s="3">
        <f>AVERAGE(F10:F18)</f>
        <v>4.0377777777777775</v>
      </c>
      <c r="H18" s="3">
        <f>G18-$F$20</f>
        <v>-2.5222222222222257E-2</v>
      </c>
      <c r="I18" s="3">
        <f>STDEVA(F10:F18)</f>
        <v>0.17115619896586984</v>
      </c>
      <c r="J18" s="2">
        <f>F18*$C$4/1000</f>
        <v>0.19409139401450656</v>
      </c>
      <c r="K18" s="2">
        <f>F18*$C$5/1000</f>
        <v>0.1917459002172329</v>
      </c>
      <c r="L18" s="2">
        <f>F18*$C$6/1000</f>
        <v>0.18944266705669061</v>
      </c>
      <c r="O18" s="4">
        <v>9</v>
      </c>
      <c r="P18" s="3"/>
      <c r="Q18" s="3"/>
      <c r="R18" s="3">
        <v>3.73</v>
      </c>
      <c r="S18" s="3">
        <f>AVERAGE(R10:R18)</f>
        <v>3.6144444444444446</v>
      </c>
      <c r="T18" s="3">
        <f>S18-$R$20</f>
        <v>1.0444444444444478E-2</v>
      </c>
      <c r="U18" s="3">
        <f>STDEVA(R10:R18)</f>
        <v>0.28605555016076484</v>
      </c>
      <c r="V18" s="2">
        <f>R18*$C$4/1000</f>
        <v>0.17657582918880721</v>
      </c>
      <c r="W18" s="2">
        <f>R18*$C$5/1000</f>
        <v>0.17444200190494605</v>
      </c>
      <c r="X18" s="2">
        <f>R18*$C$6/1000</f>
        <v>0.17234662149303803</v>
      </c>
      <c r="Z18" s="2">
        <f>AVERAGE(W18,K18)</f>
        <v>0.18309395106108947</v>
      </c>
    </row>
    <row r="19" spans="3:26" x14ac:dyDescent="0.25">
      <c r="C19" s="5">
        <v>10</v>
      </c>
      <c r="D19" s="6"/>
      <c r="E19" s="6"/>
      <c r="F19" s="6">
        <v>4.29</v>
      </c>
      <c r="G19" s="6">
        <f>AVERAGE(F10:F19)</f>
        <v>4.0629999999999997</v>
      </c>
      <c r="H19" s="6">
        <f>G19-$F$20</f>
        <v>0</v>
      </c>
      <c r="I19" s="6">
        <f>STDEVA(F10:F19)</f>
        <v>0.18000308639329243</v>
      </c>
      <c r="J19" s="7">
        <f>F19*$C$4/1000</f>
        <v>0.20308587324932517</v>
      </c>
      <c r="K19" s="7">
        <f>F19*$C$5/1000</f>
        <v>0.2006316858370559</v>
      </c>
      <c r="L19" s="7">
        <f>F19*$C$6/1000</f>
        <v>0.19822171748126896</v>
      </c>
      <c r="O19" s="8">
        <v>10</v>
      </c>
      <c r="P19" s="6"/>
      <c r="Q19" s="6"/>
      <c r="R19" s="6">
        <v>3.51</v>
      </c>
      <c r="S19" s="6">
        <f>AVERAGE(R10:R19)</f>
        <v>3.6040000000000001</v>
      </c>
      <c r="T19" s="6">
        <f>S19-$R$20</f>
        <v>0</v>
      </c>
      <c r="U19" s="6">
        <f>STDEVA(R10:R19)</f>
        <v>0.27171063038951337</v>
      </c>
      <c r="V19" s="7">
        <f>R19*$C$4/1000</f>
        <v>0.16616116902217512</v>
      </c>
      <c r="W19" s="7">
        <f>R19*$C$5/1000</f>
        <v>0.16415319750304574</v>
      </c>
      <c r="X19" s="7">
        <f>R19*$C$6/1000</f>
        <v>0.16218140521194732</v>
      </c>
      <c r="Z19" s="2">
        <f>AVERAGE(W19,K19)</f>
        <v>0.18239244167005081</v>
      </c>
    </row>
    <row r="20" spans="3:26" x14ac:dyDescent="0.25">
      <c r="F20" s="9">
        <f>AVERAGE(F10:F19)</f>
        <v>4.0629999999999997</v>
      </c>
      <c r="G20" s="9">
        <f>F20*46.7672</f>
        <v>190.01513359999998</v>
      </c>
      <c r="J20" s="2">
        <f>F20*$C$4/1000</f>
        <v>0.19233983753193662</v>
      </c>
      <c r="K20" s="2">
        <f>F20*$C$5/1000</f>
        <v>0.19001551038600423</v>
      </c>
      <c r="L20" s="2">
        <f>F20*$C$6/1000</f>
        <v>0.18773306250032537</v>
      </c>
      <c r="M20" s="2"/>
      <c r="N20" s="2"/>
      <c r="O20" s="2"/>
      <c r="P20" s="2"/>
      <c r="Q20" s="2"/>
      <c r="R20" s="15">
        <f>AVERAGE(R10:R19)</f>
        <v>3.6040000000000001</v>
      </c>
      <c r="S20" s="15">
        <f>R20*46.7672</f>
        <v>168.54898880000002</v>
      </c>
      <c r="T20" s="2"/>
      <c r="U20" s="2"/>
      <c r="V20" s="2">
        <f>R20*$C$4/1000</f>
        <v>0.17061106927519065</v>
      </c>
      <c r="W20" s="2">
        <f>R20*$C$5/1000</f>
        <v>0.16854932302022133</v>
      </c>
      <c r="X20" s="2">
        <f>R20*$C$6/1000</f>
        <v>0.16652472489568609</v>
      </c>
    </row>
    <row r="21" spans="3:26" x14ac:dyDescent="0.25">
      <c r="F21" s="3">
        <f>STDEVA(F10:F19)</f>
        <v>0.18000308639329243</v>
      </c>
      <c r="J21" s="2">
        <f>STDEVA(J10:J19)</f>
        <v>8.5212316987775087E-3</v>
      </c>
      <c r="K21" s="2">
        <f>STDEVA(K10:K19)</f>
        <v>8.4182570347224959E-3</v>
      </c>
      <c r="L21" s="2">
        <f>STDEVA(L10:L19)</f>
        <v>8.3171377475076153E-3</v>
      </c>
      <c r="M21" s="2"/>
      <c r="N21" s="2"/>
      <c r="O21" s="2"/>
      <c r="P21" s="2"/>
      <c r="Q21" s="2"/>
      <c r="R21" s="2">
        <f>STDEVA(R10:R19)</f>
        <v>0.27171063038951337</v>
      </c>
      <c r="S21" s="2"/>
      <c r="T21" s="2"/>
      <c r="U21" s="2"/>
      <c r="V21" s="2">
        <f>STDEVA(V10:V19)</f>
        <v>1.2862608541673419E-2</v>
      </c>
      <c r="W21" s="2">
        <f>STDEVA(W10:W19)</f>
        <v>1.2707170590885141E-2</v>
      </c>
      <c r="X21" s="2">
        <f>STDEVA(X10:X19)</f>
        <v>1.2554533289913199E-2</v>
      </c>
      <c r="Z21" s="2">
        <f>STDEVA(Z10:Z19)</f>
        <v>6.733199960387088E-3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0.19001551038600423</v>
      </c>
      <c r="E41" s="11">
        <f>$K$20</f>
        <v>0.19001551038600423</v>
      </c>
      <c r="F41">
        <f>C41*AVERAGE($K$20,$W$20)</f>
        <v>0.17928241670311279</v>
      </c>
      <c r="G41" s="14">
        <f>ABS((F41-E41)/E41)</f>
        <v>5.6485355648535483E-2</v>
      </c>
    </row>
    <row r="42" spans="3:7" x14ac:dyDescent="0.25">
      <c r="C42">
        <v>2</v>
      </c>
      <c r="D42" s="2">
        <f>$W$20</f>
        <v>0.16854932302022133</v>
      </c>
      <c r="E42" s="11">
        <f>SUM(D42,E41)</f>
        <v>0.35856483340622558</v>
      </c>
      <c r="F42">
        <f>C42*AVERAGE($K$20,$W$20)</f>
        <v>0.35856483340622558</v>
      </c>
      <c r="G42" s="14">
        <f>ABS((F42-E42)/E42)</f>
        <v>0</v>
      </c>
    </row>
    <row r="43" spans="3:7" x14ac:dyDescent="0.25">
      <c r="C43">
        <v>3</v>
      </c>
      <c r="D43" s="2">
        <f>$K$20</f>
        <v>0.19001551038600423</v>
      </c>
      <c r="E43" s="11">
        <f>SUM(D43,E42)</f>
        <v>0.54858034379222986</v>
      </c>
      <c r="F43">
        <f>C43*AVERAGE($K$20,$W$20)</f>
        <v>0.53784725010933832</v>
      </c>
      <c r="G43" s="14">
        <f>ABS((F43-E43)/E43)</f>
        <v>1.9565217391304519E-2</v>
      </c>
    </row>
    <row r="44" spans="3:7" x14ac:dyDescent="0.25">
      <c r="C44">
        <v>4</v>
      </c>
      <c r="D44" s="2">
        <f>$W$20</f>
        <v>0.16854932302022133</v>
      </c>
      <c r="E44" s="11">
        <f>SUM(D44,E43)</f>
        <v>0.71712966681245116</v>
      </c>
      <c r="F44">
        <f>C44*AVERAGE($K$20,$W$20)</f>
        <v>0.71712966681245116</v>
      </c>
      <c r="G44" s="14">
        <f>ABS((F44-E44)/E44)</f>
        <v>0</v>
      </c>
    </row>
    <row r="45" spans="3:7" x14ac:dyDescent="0.25">
      <c r="C45">
        <v>5</v>
      </c>
      <c r="D45" s="2">
        <f>$K$20</f>
        <v>0.19001551038600423</v>
      </c>
      <c r="E45" s="11">
        <f>SUM(D45,E44)</f>
        <v>0.90714517719845533</v>
      </c>
      <c r="F45">
        <f>C45*AVERAGE($K$20,$W$20)</f>
        <v>0.89641208351556401</v>
      </c>
      <c r="G45" s="14">
        <f>ABS((F45-E45)/E45)</f>
        <v>1.1831726555652797E-2</v>
      </c>
    </row>
    <row r="46" spans="3:7" x14ac:dyDescent="0.25">
      <c r="C46">
        <v>6</v>
      </c>
      <c r="D46" s="2">
        <f>$W$20</f>
        <v>0.16854932302022133</v>
      </c>
      <c r="E46" s="11">
        <f>SUM(D46,E45)</f>
        <v>1.0756945002186766</v>
      </c>
      <c r="F46">
        <f>C46*AVERAGE($K$20,$W$20)</f>
        <v>1.0756945002186766</v>
      </c>
      <c r="G46" s="14">
        <f>ABS((F46-E46)/E46)</f>
        <v>0</v>
      </c>
    </row>
    <row r="47" spans="3:7" x14ac:dyDescent="0.25">
      <c r="C47">
        <v>7</v>
      </c>
      <c r="D47" s="2">
        <f>$K$20</f>
        <v>0.19001551038600423</v>
      </c>
      <c r="E47" s="11">
        <f>SUM(D47,E46)</f>
        <v>1.2657100106046808</v>
      </c>
      <c r="F47">
        <f>C47*AVERAGE($K$20,$W$20)</f>
        <v>1.2549769169217895</v>
      </c>
      <c r="G47" s="14">
        <f>ABS((F47-E47)/E47)</f>
        <v>8.4798994974873386E-3</v>
      </c>
    </row>
    <row r="48" spans="3:7" x14ac:dyDescent="0.25">
      <c r="C48">
        <v>8</v>
      </c>
      <c r="D48" s="2">
        <f>$W$20</f>
        <v>0.16854932302022133</v>
      </c>
      <c r="E48" s="11">
        <f>SUM(D48,E47)</f>
        <v>1.4342593336249021</v>
      </c>
      <c r="F48">
        <f>C48*AVERAGE($K$20,$W$20)</f>
        <v>1.4342593336249023</v>
      </c>
      <c r="G48" s="14">
        <f>ABS((F48-E48)/E48)</f>
        <v>1.5481482303750656E-16</v>
      </c>
    </row>
    <row r="49" spans="3:7" x14ac:dyDescent="0.25">
      <c r="C49">
        <v>9</v>
      </c>
      <c r="D49" s="2">
        <f>$K$20</f>
        <v>0.19001551038600423</v>
      </c>
      <c r="E49" s="11">
        <f>SUM(D49,E48)</f>
        <v>1.6242748440109063</v>
      </c>
      <c r="F49">
        <f>C49*AVERAGE($K$20,$W$20)</f>
        <v>1.6135417503280152</v>
      </c>
      <c r="G49" s="14">
        <f>ABS((F49-E49)/E49)</f>
        <v>6.6079295154182881E-3</v>
      </c>
    </row>
    <row r="50" spans="3:7" x14ac:dyDescent="0.25">
      <c r="C50">
        <v>10</v>
      </c>
      <c r="D50" s="2">
        <f>$W$20</f>
        <v>0.16854932302022133</v>
      </c>
      <c r="E50" s="11">
        <f>SUM(D50,E49)</f>
        <v>1.7928241670311276</v>
      </c>
      <c r="F50">
        <f>C50*AVERAGE($K$20,$W$20)</f>
        <v>1.792824167031128</v>
      </c>
      <c r="G50" s="14">
        <f>ABS((F50-E50)/E50)</f>
        <v>2.4770371686001049E-16</v>
      </c>
    </row>
    <row r="51" spans="3:7" x14ac:dyDescent="0.25">
      <c r="C51">
        <v>11</v>
      </c>
      <c r="D51" s="2">
        <f>$K$20</f>
        <v>0.19001551038600423</v>
      </c>
      <c r="E51" s="11">
        <f>SUM(D51,E50)</f>
        <v>1.9828396774171317</v>
      </c>
      <c r="F51">
        <f>C51*AVERAGE($K$20,$W$20)</f>
        <v>1.9721065837342406</v>
      </c>
      <c r="G51" s="14">
        <f>ABS((F51-E51)/E51)</f>
        <v>5.4129911788290148E-3</v>
      </c>
    </row>
    <row r="52" spans="3:7" x14ac:dyDescent="0.25">
      <c r="C52">
        <v>12</v>
      </c>
      <c r="D52" s="2">
        <f>$W$20</f>
        <v>0.16854932302022133</v>
      </c>
      <c r="E52" s="11">
        <f>SUM(D52,E51)</f>
        <v>2.1513890004373533</v>
      </c>
      <c r="F52">
        <f>C52*AVERAGE($K$20,$W$20)</f>
        <v>2.1513890004373533</v>
      </c>
      <c r="G52" s="14">
        <f>ABS((F52-E52)/E52)</f>
        <v>0</v>
      </c>
    </row>
    <row r="53" spans="3:7" x14ac:dyDescent="0.25">
      <c r="C53">
        <v>13</v>
      </c>
      <c r="D53" s="2">
        <f>$K$20</f>
        <v>0.19001551038600423</v>
      </c>
      <c r="E53" s="11">
        <f>SUM(D53,E52)</f>
        <v>2.3414045108233577</v>
      </c>
      <c r="F53">
        <f>C53*AVERAGE($K$20,$W$20)</f>
        <v>2.3306714171404663</v>
      </c>
      <c r="G53" s="14">
        <f>ABS((F53-E53)/E53)</f>
        <v>4.5840407470288079E-3</v>
      </c>
    </row>
    <row r="54" spans="3:7" x14ac:dyDescent="0.25">
      <c r="C54">
        <v>14</v>
      </c>
      <c r="D54" s="2">
        <f>$W$20</f>
        <v>0.16854932302022133</v>
      </c>
      <c r="E54" s="11">
        <f>SUM(D54,E53)</f>
        <v>2.509953833843579</v>
      </c>
      <c r="F54">
        <f>C54*AVERAGE($K$20,$W$20)</f>
        <v>2.509953833843579</v>
      </c>
      <c r="G54" s="14">
        <f>ABS((F54-E54)/E54)</f>
        <v>0</v>
      </c>
    </row>
    <row r="55" spans="3:7" x14ac:dyDescent="0.25">
      <c r="C55">
        <v>15</v>
      </c>
      <c r="D55" s="2">
        <f>$K$20</f>
        <v>0.19001551038600423</v>
      </c>
      <c r="E55" s="11">
        <f>SUM(D55,E54)</f>
        <v>2.6999693442295833</v>
      </c>
      <c r="F55">
        <f>C55*AVERAGE($K$20,$W$20)</f>
        <v>2.689236250546692</v>
      </c>
      <c r="G55" s="14">
        <f>ABS((F55-E55)/E55)</f>
        <v>3.9752650176677973E-3</v>
      </c>
    </row>
    <row r="56" spans="3:7" x14ac:dyDescent="0.25">
      <c r="C56">
        <v>16</v>
      </c>
      <c r="D56" s="2">
        <f>$W$20</f>
        <v>0.16854932302022133</v>
      </c>
      <c r="E56" s="11">
        <f>SUM(D56,E55)</f>
        <v>2.8685186672498046</v>
      </c>
      <c r="F56">
        <f>C56*AVERAGE($K$20,$W$20)</f>
        <v>2.8685186672498046</v>
      </c>
      <c r="G56" s="14">
        <f>ABS((F56-E56)/E56)</f>
        <v>0</v>
      </c>
    </row>
    <row r="57" spans="3:7" x14ac:dyDescent="0.25">
      <c r="C57">
        <v>17</v>
      </c>
      <c r="D57" s="2">
        <f>$K$20</f>
        <v>0.19001551038600423</v>
      </c>
      <c r="E57" s="11">
        <f>SUM(D57,E56)</f>
        <v>3.058534177635809</v>
      </c>
      <c r="F57">
        <f>C57*AVERAGE($K$20,$W$20)</f>
        <v>3.0478010839529173</v>
      </c>
      <c r="G57" s="14">
        <f>ABS((F57-E57)/E57)</f>
        <v>3.5092279698467374E-3</v>
      </c>
    </row>
    <row r="58" spans="3:7" x14ac:dyDescent="0.25">
      <c r="C58">
        <v>18</v>
      </c>
      <c r="D58" s="2">
        <f>$W$20</f>
        <v>0.16854932302022133</v>
      </c>
      <c r="E58" s="11">
        <f>SUM(D58,E57)</f>
        <v>3.2270835006560303</v>
      </c>
      <c r="F58">
        <f>C58*AVERAGE($K$20,$W$20)</f>
        <v>3.2270835006560303</v>
      </c>
      <c r="G58" s="14">
        <f>ABS((F58-E58)/E58)</f>
        <v>0</v>
      </c>
    </row>
    <row r="59" spans="3:7" x14ac:dyDescent="0.25">
      <c r="C59">
        <v>19</v>
      </c>
      <c r="D59" s="2">
        <f>$K$20</f>
        <v>0.19001551038600423</v>
      </c>
      <c r="E59" s="11">
        <f>SUM(D59,E58)</f>
        <v>3.4170990110420347</v>
      </c>
      <c r="F59">
        <f>C59*AVERAGE($K$20,$W$20)</f>
        <v>3.406365917359143</v>
      </c>
      <c r="G59" s="14">
        <f>ABS((F59-E59)/E59)</f>
        <v>3.1409958120056764E-3</v>
      </c>
    </row>
    <row r="60" spans="3:7" x14ac:dyDescent="0.25">
      <c r="C60">
        <v>20</v>
      </c>
      <c r="D60" s="2">
        <f>$W$20</f>
        <v>0.16854932302022133</v>
      </c>
      <c r="E60" s="11">
        <f>SUM(D60,E59)</f>
        <v>3.585648334062256</v>
      </c>
      <c r="F60">
        <f>C60*AVERAGE($K$20,$W$20)</f>
        <v>3.585648334062256</v>
      </c>
      <c r="G60" s="14">
        <f>ABS((F60-E60)/E60)</f>
        <v>0</v>
      </c>
    </row>
    <row r="61" spans="3:7" x14ac:dyDescent="0.25">
      <c r="C61">
        <v>21</v>
      </c>
      <c r="D61" s="2">
        <f>$K$20</f>
        <v>0.19001551038600423</v>
      </c>
      <c r="E61" s="11">
        <f>SUM(D61,E60)</f>
        <v>3.7756638444482604</v>
      </c>
      <c r="F61">
        <f>C61*AVERAGE($K$20,$W$20)</f>
        <v>3.7649307507653686</v>
      </c>
      <c r="G61" s="14">
        <f>ABS((F61-E61)/E61)</f>
        <v>2.8427037271005259E-3</v>
      </c>
    </row>
    <row r="62" spans="3:7" x14ac:dyDescent="0.25">
      <c r="C62">
        <v>22</v>
      </c>
      <c r="D62" s="2">
        <f>$W$20</f>
        <v>0.16854932302022133</v>
      </c>
      <c r="E62" s="11">
        <f>SUM(D62,E61)</f>
        <v>3.9442131674684817</v>
      </c>
      <c r="F62">
        <f>C62*AVERAGE($K$20,$W$20)</f>
        <v>3.9442131674684813</v>
      </c>
      <c r="G62" s="14">
        <f>ABS((F62-E62)/E62)</f>
        <v>1.1259259857273203E-16</v>
      </c>
    </row>
    <row r="63" spans="3:7" x14ac:dyDescent="0.25">
      <c r="C63">
        <v>23</v>
      </c>
      <c r="D63" s="2">
        <f>$K$20</f>
        <v>0.19001551038600423</v>
      </c>
      <c r="E63" s="11">
        <f>SUM(D63,E62)</f>
        <v>4.1342286778544857</v>
      </c>
      <c r="F63">
        <f>C63*AVERAGE($K$20,$W$20)</f>
        <v>4.1234955841715939</v>
      </c>
      <c r="G63" s="14">
        <f>ABS((F63-E63)/E63)</f>
        <v>2.5961538461539229E-3</v>
      </c>
    </row>
    <row r="64" spans="3:7" x14ac:dyDescent="0.25">
      <c r="C64">
        <v>24</v>
      </c>
      <c r="D64" s="2">
        <f>$W$20</f>
        <v>0.16854932302022133</v>
      </c>
      <c r="E64" s="11">
        <f>SUM(D64,E63)</f>
        <v>4.3027780008747074</v>
      </c>
      <c r="F64">
        <f>C64*AVERAGE($K$20,$W$20)</f>
        <v>4.3027780008747065</v>
      </c>
      <c r="G64" s="14">
        <f>ABS((F64-E64)/E64)</f>
        <v>2.0641976405000871E-16</v>
      </c>
    </row>
    <row r="65" spans="3:7" x14ac:dyDescent="0.25">
      <c r="C65">
        <v>25</v>
      </c>
      <c r="D65" s="2">
        <f>$K$20</f>
        <v>0.19001551038600423</v>
      </c>
      <c r="E65" s="11">
        <f>SUM(D65,E64)</f>
        <v>4.4927935112607118</v>
      </c>
      <c r="F65">
        <f>C65*AVERAGE($K$20,$W$20)</f>
        <v>4.48206041757782</v>
      </c>
      <c r="G65" s="14">
        <f>ABS((F65-E65)/E65)</f>
        <v>2.3889577066006718E-3</v>
      </c>
    </row>
    <row r="66" spans="3:7" x14ac:dyDescent="0.25">
      <c r="C66">
        <v>26</v>
      </c>
      <c r="D66" s="2">
        <f>$W$20</f>
        <v>0.16854932302022133</v>
      </c>
      <c r="E66" s="11">
        <f>SUM(D66,E65)</f>
        <v>4.6613428342809335</v>
      </c>
      <c r="F66">
        <f>C66*AVERAGE($K$20,$W$20)</f>
        <v>4.6613428342809327</v>
      </c>
      <c r="G66" s="14">
        <f>ABS((F66-E66)/E66)</f>
        <v>1.9054132066154647E-16</v>
      </c>
    </row>
    <row r="67" spans="3:7" x14ac:dyDescent="0.25">
      <c r="C67">
        <v>27</v>
      </c>
      <c r="D67" s="2">
        <f>$K$20</f>
        <v>0.19001551038600423</v>
      </c>
      <c r="E67" s="11">
        <f>SUM(D67,E66)</f>
        <v>4.8513583446669379</v>
      </c>
      <c r="F67">
        <f>C67*AVERAGE($K$20,$W$20)</f>
        <v>4.8406252509840453</v>
      </c>
      <c r="G67" s="14">
        <f>ABS((F67-E67)/E67)</f>
        <v>2.2123893805312215E-3</v>
      </c>
    </row>
    <row r="68" spans="3:7" x14ac:dyDescent="0.25">
      <c r="C68">
        <v>28</v>
      </c>
      <c r="D68" s="2">
        <f>$W$20</f>
        <v>0.16854932302022133</v>
      </c>
      <c r="E68" s="11">
        <f>SUM(D68,E67)</f>
        <v>5.0199076676871597</v>
      </c>
      <c r="F68">
        <f>C68*AVERAGE($K$20,$W$20)</f>
        <v>5.0199076676871579</v>
      </c>
      <c r="G68" s="14">
        <f>ABS((F68-E68)/E68)</f>
        <v>3.5386245265715771E-16</v>
      </c>
    </row>
    <row r="69" spans="3:7" x14ac:dyDescent="0.25">
      <c r="C69">
        <v>29</v>
      </c>
      <c r="D69" s="2">
        <f>$K$20</f>
        <v>0.19001551038600423</v>
      </c>
      <c r="E69" s="11">
        <f>SUM(D69,E68)</f>
        <v>5.2099231780731641</v>
      </c>
      <c r="F69">
        <f>C69*AVERAGE($K$20,$W$20)</f>
        <v>5.1991900843902705</v>
      </c>
      <c r="G69" s="14">
        <f>ABS((F69-E69)/E69)</f>
        <v>2.06012513352703E-3</v>
      </c>
    </row>
    <row r="70" spans="3:7" x14ac:dyDescent="0.25">
      <c r="C70">
        <v>30</v>
      </c>
      <c r="D70" s="2">
        <f>$W$20</f>
        <v>0.16854932302022133</v>
      </c>
      <c r="E70" s="11">
        <f>SUM(D70,E69)</f>
        <v>5.3784725010933858</v>
      </c>
      <c r="F70">
        <f>C70*AVERAGE($K$20,$W$20)</f>
        <v>5.378472501093384</v>
      </c>
      <c r="G70" s="14">
        <f>ABS((F70-E70)/E70)</f>
        <v>3.3027162248001381E-16</v>
      </c>
    </row>
    <row r="71" spans="3:7" x14ac:dyDescent="0.25">
      <c r="C71">
        <v>31</v>
      </c>
      <c r="D71" s="2">
        <f>$K$20</f>
        <v>0.19001551038600423</v>
      </c>
      <c r="E71" s="11">
        <f>SUM(D71,E70)</f>
        <v>5.5684880114793902</v>
      </c>
      <c r="F71">
        <f>C71*AVERAGE($K$20,$W$20)</f>
        <v>5.5577549177964967</v>
      </c>
      <c r="G71" s="14">
        <f>ABS((F71-E71)/E71)</f>
        <v>1.9274700171334419E-3</v>
      </c>
    </row>
    <row r="72" spans="3:7" x14ac:dyDescent="0.25">
      <c r="C72">
        <v>32</v>
      </c>
      <c r="D72" s="2">
        <f>$W$20</f>
        <v>0.16854932302022133</v>
      </c>
      <c r="E72" s="11">
        <f>SUM(D72,E71)</f>
        <v>5.737037334499612</v>
      </c>
      <c r="F72">
        <f>C72*AVERAGE($K$20,$W$20)</f>
        <v>5.7370373344996093</v>
      </c>
      <c r="G72" s="14">
        <f>ABS((F72-E72)/E72)</f>
        <v>4.6444446911251944E-16</v>
      </c>
    </row>
    <row r="73" spans="3:7" x14ac:dyDescent="0.25">
      <c r="C73">
        <v>33</v>
      </c>
      <c r="D73" s="2">
        <f>$K$20</f>
        <v>0.19001551038600423</v>
      </c>
      <c r="E73" s="11">
        <f>SUM(D73,E72)</f>
        <v>5.9270528448856163</v>
      </c>
      <c r="F73">
        <f>C73*AVERAGE($K$20,$W$20)</f>
        <v>5.9163197512027219</v>
      </c>
      <c r="G73" s="14">
        <f>ABS((F73-E73)/E73)</f>
        <v>1.8108651911473836E-3</v>
      </c>
    </row>
    <row r="74" spans="3:7" x14ac:dyDescent="0.25">
      <c r="C74">
        <v>34</v>
      </c>
      <c r="D74" s="2">
        <f>$W$20</f>
        <v>0.16854932302022133</v>
      </c>
      <c r="E74" s="11">
        <f>SUM(D74,E73)</f>
        <v>6.0956021679058381</v>
      </c>
      <c r="F74">
        <f>C74*AVERAGE($K$20,$W$20)</f>
        <v>6.0956021679058345</v>
      </c>
      <c r="G74" s="14">
        <f>ABS((F74-E74)/E74)</f>
        <v>5.8283227496473016E-16</v>
      </c>
    </row>
    <row r="75" spans="3:7" x14ac:dyDescent="0.25">
      <c r="C75">
        <v>35</v>
      </c>
      <c r="D75" s="2">
        <f>$K$20</f>
        <v>0.19001551038600423</v>
      </c>
      <c r="E75" s="11">
        <f>SUM(D75,E74)</f>
        <v>6.2856176782918425</v>
      </c>
      <c r="F75">
        <f>C75*AVERAGE($K$20,$W$20)</f>
        <v>6.274884584608948</v>
      </c>
      <c r="G75" s="14">
        <f>ABS((F75-E75)/E75)</f>
        <v>1.7075638755380399E-3</v>
      </c>
    </row>
    <row r="76" spans="3:7" x14ac:dyDescent="0.25">
      <c r="C76">
        <v>36</v>
      </c>
      <c r="D76" s="2">
        <f>$W$20</f>
        <v>0.16854932302022133</v>
      </c>
      <c r="E76" s="11">
        <f>SUM(D76,E75)</f>
        <v>6.4541670013120642</v>
      </c>
      <c r="F76">
        <f>C76*AVERAGE($K$20,$W$20)</f>
        <v>6.4541670013120607</v>
      </c>
      <c r="G76" s="14">
        <f>ABS((F76-E76)/E76)</f>
        <v>5.5045270413335623E-16</v>
      </c>
    </row>
    <row r="77" spans="3:7" x14ac:dyDescent="0.25">
      <c r="C77">
        <v>37</v>
      </c>
      <c r="D77" s="2">
        <f>$K$20</f>
        <v>0.19001551038600423</v>
      </c>
      <c r="E77" s="11">
        <f>SUM(D77,E76)</f>
        <v>6.6441825116980686</v>
      </c>
      <c r="F77">
        <f>C77*AVERAGE($K$20,$W$20)</f>
        <v>6.6334494180151733</v>
      </c>
      <c r="G77" s="14">
        <f>ABS((F77-E77)/E77)</f>
        <v>1.6154122292694579E-3</v>
      </c>
    </row>
    <row r="78" spans="3:7" x14ac:dyDescent="0.25">
      <c r="C78">
        <v>38</v>
      </c>
      <c r="D78" s="2">
        <f>$W$20</f>
        <v>0.16854932302022133</v>
      </c>
      <c r="E78" s="11">
        <f>SUM(D78,E77)</f>
        <v>6.8127318347182904</v>
      </c>
      <c r="F78">
        <f>C78*AVERAGE($K$20,$W$20)</f>
        <v>6.8127318347182859</v>
      </c>
      <c r="G78" s="14">
        <f>ABS((F78-E78)/E78)</f>
        <v>6.5185188647371138E-16</v>
      </c>
    </row>
    <row r="79" spans="3:7" x14ac:dyDescent="0.25">
      <c r="C79">
        <v>39</v>
      </c>
      <c r="D79" s="2">
        <f>$K$20</f>
        <v>0.19001551038600423</v>
      </c>
      <c r="E79" s="11">
        <f>SUM(D79,E78)</f>
        <v>7.0027473451042948</v>
      </c>
      <c r="F79">
        <f>C79*AVERAGE($K$20,$W$20)</f>
        <v>6.9920142514213985</v>
      </c>
      <c r="G79" s="14">
        <f>ABS((F79-E79)/E79)</f>
        <v>1.5326975476846021E-3</v>
      </c>
    </row>
    <row r="80" spans="3:7" x14ac:dyDescent="0.25">
      <c r="C80">
        <v>40</v>
      </c>
      <c r="D80" s="2">
        <f>$W$20</f>
        <v>0.16854932302022133</v>
      </c>
      <c r="E80" s="11">
        <f>SUM(D80,E79)</f>
        <v>7.1712966681245165</v>
      </c>
      <c r="F80">
        <f>C80*AVERAGE($K$20,$W$20)</f>
        <v>7.1712966681245121</v>
      </c>
      <c r="G80" s="14">
        <f>ABS((F80-E80)/E80)</f>
        <v>6.1925929215002576E-16</v>
      </c>
    </row>
    <row r="81" spans="3:7" x14ac:dyDescent="0.25">
      <c r="C81">
        <v>41</v>
      </c>
      <c r="D81" s="2">
        <f>$K$20</f>
        <v>0.19001551038600423</v>
      </c>
      <c r="E81" s="11">
        <f>SUM(D81,E80)</f>
        <v>7.3613121785105209</v>
      </c>
      <c r="F81">
        <f>C81*AVERAGE($K$20,$W$20)</f>
        <v>7.3505790848276247</v>
      </c>
      <c r="G81" s="14">
        <f>ABS((F81-E81)/E81)</f>
        <v>1.4580408251437494E-3</v>
      </c>
    </row>
    <row r="82" spans="3:7" x14ac:dyDescent="0.25">
      <c r="C82">
        <v>42</v>
      </c>
      <c r="D82" s="2">
        <f>$W$20</f>
        <v>0.16854932302022133</v>
      </c>
      <c r="E82" s="11">
        <f>SUM(D82,E81)</f>
        <v>7.5298615015307426</v>
      </c>
      <c r="F82">
        <f>C82*AVERAGE($K$20,$W$20)</f>
        <v>7.5298615015307373</v>
      </c>
      <c r="G82" s="14">
        <f>ABS((F82-E82)/E82)</f>
        <v>7.0772490531431511E-16</v>
      </c>
    </row>
    <row r="83" spans="3:7" x14ac:dyDescent="0.25">
      <c r="C83">
        <v>43</v>
      </c>
      <c r="D83" s="2">
        <f>$K$20</f>
        <v>0.19001551038600423</v>
      </c>
      <c r="E83" s="11">
        <f>SUM(D83,E82)</f>
        <v>7.719877011916747</v>
      </c>
      <c r="F83">
        <f>C83*AVERAGE($K$20,$W$20)</f>
        <v>7.7091439182338499</v>
      </c>
      <c r="G83" s="14">
        <f>ABS((F83-E83)/E83)</f>
        <v>1.3903192584971257E-3</v>
      </c>
    </row>
    <row r="84" spans="3:7" x14ac:dyDescent="0.25">
      <c r="C84">
        <v>44</v>
      </c>
      <c r="D84" s="2">
        <f>$W$20</f>
        <v>0.16854932302022133</v>
      </c>
      <c r="E84" s="11">
        <f>SUM(D84,E83)</f>
        <v>7.8884263349369688</v>
      </c>
      <c r="F84">
        <f>C84*AVERAGE($K$20,$W$20)</f>
        <v>7.8884263349369625</v>
      </c>
      <c r="G84" s="14">
        <f>ABS((F84-E84)/E84)</f>
        <v>7.881481900091236E-16</v>
      </c>
    </row>
    <row r="85" spans="3:7" x14ac:dyDescent="0.25">
      <c r="C85">
        <v>45</v>
      </c>
      <c r="D85" s="2">
        <f>$K$20</f>
        <v>0.19001551038600423</v>
      </c>
      <c r="E85" s="11">
        <f>SUM(D85,E84)</f>
        <v>8.0784418453229723</v>
      </c>
      <c r="F85">
        <f>C85*AVERAGE($K$20,$W$20)</f>
        <v>8.0677087516400761</v>
      </c>
      <c r="G85" s="14">
        <f>ABS((F85-E85)/E85)</f>
        <v>1.3286093888402691E-3</v>
      </c>
    </row>
    <row r="86" spans="3:7" x14ac:dyDescent="0.25">
      <c r="C86">
        <v>46</v>
      </c>
      <c r="D86" s="2">
        <f>$W$20</f>
        <v>0.16854932302022133</v>
      </c>
      <c r="E86" s="11">
        <f>SUM(D86,E85)</f>
        <v>8.2469911683431931</v>
      </c>
      <c r="F86">
        <f>C86*AVERAGE($K$20,$W$20)</f>
        <v>8.2469911683431878</v>
      </c>
      <c r="G86" s="14">
        <f>ABS((F86-E86)/E86)</f>
        <v>6.4618360920002693E-16</v>
      </c>
    </row>
    <row r="87" spans="3:7" x14ac:dyDescent="0.25">
      <c r="C87">
        <v>47</v>
      </c>
      <c r="D87" s="2">
        <f>$K$20</f>
        <v>0.19001551038600423</v>
      </c>
      <c r="E87" s="11">
        <f>SUM(D87,E86)</f>
        <v>8.4370066787291975</v>
      </c>
      <c r="F87">
        <f>C87*AVERAGE($K$20,$W$20)</f>
        <v>8.4262735850463013</v>
      </c>
      <c r="G87" s="14">
        <f>ABS((F87-E87)/E87)</f>
        <v>1.2721447418022971E-3</v>
      </c>
    </row>
    <row r="88" spans="3:7" x14ac:dyDescent="0.25">
      <c r="C88">
        <v>48</v>
      </c>
      <c r="D88" s="2">
        <f>$W$20</f>
        <v>0.16854932302022133</v>
      </c>
      <c r="E88" s="11">
        <f>SUM(D88,E87)</f>
        <v>8.6055560017494184</v>
      </c>
      <c r="F88">
        <f>C88*AVERAGE($K$20,$W$20)</f>
        <v>8.605556001749413</v>
      </c>
      <c r="G88" s="14">
        <f>ABS((F88-E88)/E88)</f>
        <v>6.1925929215002586E-16</v>
      </c>
    </row>
    <row r="89" spans="3:7" x14ac:dyDescent="0.25">
      <c r="C89">
        <v>49</v>
      </c>
      <c r="D89" s="2">
        <f>$K$20</f>
        <v>0.19001551038600423</v>
      </c>
      <c r="E89" s="11">
        <f>SUM(D89,E88)</f>
        <v>8.7955715121354228</v>
      </c>
      <c r="F89">
        <f>C89*AVERAGE($K$20,$W$20)</f>
        <v>8.7848384184525266</v>
      </c>
      <c r="G89" s="14">
        <f>ABS((F89-E89)/E89)</f>
        <v>1.2202838289800215E-3</v>
      </c>
    </row>
    <row r="90" spans="3:7" x14ac:dyDescent="0.25">
      <c r="C90">
        <v>50</v>
      </c>
      <c r="D90" s="2">
        <f>$W$20</f>
        <v>0.16854932302022133</v>
      </c>
      <c r="E90" s="11">
        <f>SUM(D90,E89)</f>
        <v>8.9641208351556436</v>
      </c>
      <c r="F90">
        <f>C90*AVERAGE($K$20,$W$20)</f>
        <v>8.9641208351556401</v>
      </c>
      <c r="G90" s="14">
        <f>ABS((F90-E90)/E90)</f>
        <v>3.9632594697601656E-16</v>
      </c>
    </row>
  </sheetData>
  <pageMargins left="0.7" right="0.7" top="0.78740157499999996" bottom="0.78740157499999996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3.42</v>
      </c>
      <c r="G10" s="3">
        <f>AVERAGE(F10)</f>
        <v>3.42</v>
      </c>
      <c r="H10" s="3">
        <f>G10-$F$20</f>
        <v>-0.13599999999999968</v>
      </c>
      <c r="J10" s="2">
        <f>F10*$C$4/1000</f>
        <v>0.16190062622673473</v>
      </c>
      <c r="K10" s="2">
        <f>F10*$C$5/1000</f>
        <v>0.1599441411568138</v>
      </c>
      <c r="L10" s="2">
        <f>F10*$C$6/1000</f>
        <v>0.15802290764241023</v>
      </c>
      <c r="O10" s="4">
        <v>1</v>
      </c>
      <c r="P10" s="3"/>
      <c r="Q10" s="3"/>
      <c r="R10" s="3">
        <v>4.3600000000000003</v>
      </c>
      <c r="S10" s="3">
        <f>AVERAGE(R10)</f>
        <v>4.3600000000000003</v>
      </c>
      <c r="T10" s="3">
        <f>S10-$R$20</f>
        <v>0.40599999999999969</v>
      </c>
      <c r="V10" s="2">
        <f>R10*$C$4/1000</f>
        <v>0.20639962875688994</v>
      </c>
      <c r="W10" s="2">
        <f>R10*$C$5/1000</f>
        <v>0.20390539632856966</v>
      </c>
      <c r="X10" s="2">
        <f>R10*$C$6/1000</f>
        <v>0.20145610447979784</v>
      </c>
      <c r="Z10" s="2">
        <f>AVERAGE(W10,K10)</f>
        <v>0.18192476874269173</v>
      </c>
    </row>
    <row r="11" spans="1:26" x14ac:dyDescent="0.25">
      <c r="C11">
        <v>2</v>
      </c>
      <c r="D11" s="3"/>
      <c r="E11" s="3"/>
      <c r="F11" s="3">
        <v>3.7</v>
      </c>
      <c r="G11" s="3">
        <f>AVERAGE(F10:F11)</f>
        <v>3.56</v>
      </c>
      <c r="H11" s="3">
        <f>G11-$F$20</f>
        <v>4.0000000000004476E-3</v>
      </c>
      <c r="I11" s="3">
        <f>STDEVA(F10:F11)</f>
        <v>0.19798989873223347</v>
      </c>
      <c r="J11" s="2">
        <f>F11*$C$4/1000</f>
        <v>0.17515564825699376</v>
      </c>
      <c r="K11" s="2">
        <f>F11*$C$5/1000</f>
        <v>0.17303898312286872</v>
      </c>
      <c r="L11" s="2">
        <f>F11*$C$6/1000</f>
        <v>0.1709604556365257</v>
      </c>
      <c r="O11" s="4">
        <v>2</v>
      </c>
      <c r="P11" s="3"/>
      <c r="Q11" s="3"/>
      <c r="R11" s="3">
        <v>4.46</v>
      </c>
      <c r="S11" s="3">
        <f>AVERAGE(R10:R11)</f>
        <v>4.41</v>
      </c>
      <c r="T11" s="3">
        <f>S11-$R$20</f>
        <v>0.45599999999999952</v>
      </c>
      <c r="U11" s="3">
        <f>STDEVA(R10:R11)</f>
        <v>7.0710678118654502E-2</v>
      </c>
      <c r="V11" s="2">
        <f>R11*$C$4/1000</f>
        <v>0.21113356519626814</v>
      </c>
      <c r="W11" s="2">
        <f>R11*$C$5/1000</f>
        <v>0.20858212560216069</v>
      </c>
      <c r="X11" s="2">
        <f>R11*$C$6/1000</f>
        <v>0.20607665733483907</v>
      </c>
      <c r="Z11" s="2">
        <f>AVERAGE(W11,K11)</f>
        <v>0.19081055436251471</v>
      </c>
    </row>
    <row r="12" spans="1:26" x14ac:dyDescent="0.25">
      <c r="C12">
        <v>3</v>
      </c>
      <c r="D12" s="3"/>
      <c r="E12" s="3"/>
      <c r="F12" s="3">
        <v>3.62</v>
      </c>
      <c r="G12" s="3">
        <f>AVERAGE(F10:F12)</f>
        <v>3.58</v>
      </c>
      <c r="H12" s="3">
        <f>G12-$F$20</f>
        <v>2.4000000000000465E-2</v>
      </c>
      <c r="I12" s="3">
        <f>STDEVA(F10:F12)</f>
        <v>0.1442220510185597</v>
      </c>
      <c r="J12" s="2">
        <f>F12*$C$4/1000</f>
        <v>0.17136849910549118</v>
      </c>
      <c r="K12" s="2">
        <f>F12*$C$5/1000</f>
        <v>0.16929759970399591</v>
      </c>
      <c r="L12" s="2">
        <f>F12*$C$6/1000</f>
        <v>0.16726401335249269</v>
      </c>
      <c r="O12" s="4">
        <v>3</v>
      </c>
      <c r="P12" s="3"/>
      <c r="Q12" s="3"/>
      <c r="R12" s="3">
        <v>3.72</v>
      </c>
      <c r="S12" s="3">
        <f>AVERAGE(R10:R12)</f>
        <v>4.1800000000000006</v>
      </c>
      <c r="T12" s="3">
        <f>S12-$R$20</f>
        <v>0.22599999999999998</v>
      </c>
      <c r="U12" s="3">
        <f>STDEVA(R10:R12)</f>
        <v>0.40149719799769457</v>
      </c>
      <c r="V12" s="2">
        <f>R12*$C$4/1000</f>
        <v>0.1761024355448694</v>
      </c>
      <c r="W12" s="2">
        <f>R12*$C$5/1000</f>
        <v>0.17397432897758694</v>
      </c>
      <c r="X12" s="2">
        <f>R12*$C$6/1000</f>
        <v>0.17188456620753392</v>
      </c>
      <c r="Z12" s="2">
        <f>AVERAGE(W12,K12)</f>
        <v>0.17163596434079142</v>
      </c>
    </row>
    <row r="13" spans="1:26" x14ac:dyDescent="0.25">
      <c r="C13">
        <v>4</v>
      </c>
      <c r="D13" s="3"/>
      <c r="E13" s="3"/>
      <c r="F13" s="3">
        <v>3.26</v>
      </c>
      <c r="G13" s="3">
        <f>AVERAGE(F10:F13)</f>
        <v>3.5</v>
      </c>
      <c r="H13" s="3">
        <f>G13-$F$20</f>
        <v>-5.5999999999999606E-2</v>
      </c>
      <c r="I13" s="3">
        <f>STDEVA(F10:F13)</f>
        <v>0.19866219234335136</v>
      </c>
      <c r="J13" s="2">
        <f>F13*$C$4/1000</f>
        <v>0.15432632792372961</v>
      </c>
      <c r="K13" s="2">
        <f>F13*$C$5/1000</f>
        <v>0.15246137431906812</v>
      </c>
      <c r="L13" s="2">
        <f>F13*$C$6/1000</f>
        <v>0.15063002307434425</v>
      </c>
      <c r="O13" s="4">
        <v>4</v>
      </c>
      <c r="P13" s="3"/>
      <c r="Q13" s="3"/>
      <c r="R13" s="3">
        <v>3.72</v>
      </c>
      <c r="S13" s="3">
        <f>AVERAGE(R10:R13)</f>
        <v>4.0650000000000004</v>
      </c>
      <c r="T13" s="3">
        <f>S13-$R$20</f>
        <v>0.11099999999999977</v>
      </c>
      <c r="U13" s="3">
        <f>STDEVA(R10:R13)</f>
        <v>0.40045807104697817</v>
      </c>
      <c r="V13" s="2">
        <f>R13*$C$4/1000</f>
        <v>0.1761024355448694</v>
      </c>
      <c r="W13" s="2">
        <f>R13*$C$5/1000</f>
        <v>0.17397432897758694</v>
      </c>
      <c r="X13" s="2">
        <f>R13*$C$6/1000</f>
        <v>0.17188456620753392</v>
      </c>
      <c r="Z13" s="2">
        <f>AVERAGE(W13,K13)</f>
        <v>0.16321785164832753</v>
      </c>
    </row>
    <row r="14" spans="1:26" x14ac:dyDescent="0.25">
      <c r="C14">
        <v>5</v>
      </c>
      <c r="D14" s="3"/>
      <c r="E14" s="3"/>
      <c r="F14" s="3">
        <v>3.58</v>
      </c>
      <c r="G14" s="3">
        <f>AVERAGE(F10:F14)</f>
        <v>3.5159999999999996</v>
      </c>
      <c r="H14" s="3">
        <f>G14-$F$20</f>
        <v>-4.0000000000000036E-2</v>
      </c>
      <c r="I14" s="3">
        <f>STDEVA(F10:F14)</f>
        <v>0.17572706109191052</v>
      </c>
      <c r="J14" s="2">
        <f>F14*$C$4/1000</f>
        <v>0.16947492452973989</v>
      </c>
      <c r="K14" s="2">
        <f>F14*$C$5/1000</f>
        <v>0.16742690799455948</v>
      </c>
      <c r="L14" s="2">
        <f>F14*$C$6/1000</f>
        <v>0.16541579221047623</v>
      </c>
      <c r="O14" s="4">
        <v>5</v>
      </c>
      <c r="P14" s="3"/>
      <c r="Q14" s="3"/>
      <c r="R14" s="3">
        <v>3.77</v>
      </c>
      <c r="S14" s="3">
        <f>AVERAGE(R10:R14)</f>
        <v>4.0060000000000002</v>
      </c>
      <c r="T14" s="3">
        <f>S14-$R$20</f>
        <v>5.1999999999999602E-2</v>
      </c>
      <c r="U14" s="3">
        <f>STDEVA(R10:R14)</f>
        <v>0.37105255692421796</v>
      </c>
      <c r="V14" s="2">
        <f>R14*$C$4/1000</f>
        <v>0.17846940376455847</v>
      </c>
      <c r="W14" s="2">
        <f>R14*$C$5/1000</f>
        <v>0.17631269361438245</v>
      </c>
      <c r="X14" s="2">
        <f>R14*$C$6/1000</f>
        <v>0.17419484263505455</v>
      </c>
      <c r="Z14" s="2">
        <f>AVERAGE(W14,K14)</f>
        <v>0.17186980080447095</v>
      </c>
    </row>
    <row r="15" spans="1:26" x14ac:dyDescent="0.25">
      <c r="C15">
        <v>6</v>
      </c>
      <c r="D15" s="3"/>
      <c r="E15" s="3"/>
      <c r="F15" s="3">
        <v>3.36</v>
      </c>
      <c r="G15" s="3">
        <f>AVERAGE(F10:F15)</f>
        <v>3.4899999999999998</v>
      </c>
      <c r="H15" s="3">
        <f>G15-$F$20</f>
        <v>-6.5999999999999837E-2</v>
      </c>
      <c r="I15" s="3">
        <f>STDEVA(F10:F15)</f>
        <v>0.16958773540560076</v>
      </c>
      <c r="J15" s="2">
        <f>F15*$C$4/1000</f>
        <v>0.15906026436310783</v>
      </c>
      <c r="K15" s="2">
        <f>F15*$C$5/1000</f>
        <v>0.15713810359265915</v>
      </c>
      <c r="L15" s="2">
        <f>F15*$C$6/1000</f>
        <v>0.15525057592938549</v>
      </c>
      <c r="O15" s="4">
        <v>6</v>
      </c>
      <c r="P15" s="3"/>
      <c r="Q15" s="3"/>
      <c r="R15" s="3">
        <v>3.9</v>
      </c>
      <c r="S15" s="3">
        <f>AVERAGE(R10:R15)</f>
        <v>3.9883333333333333</v>
      </c>
      <c r="T15" s="3">
        <f>S15-$R$20</f>
        <v>3.4333333333332661E-2</v>
      </c>
      <c r="U15" s="3">
        <f>STDEVA(R10:R15)</f>
        <v>0.3346889102833655</v>
      </c>
      <c r="V15" s="2">
        <f>R15*$C$4/1000</f>
        <v>0.18462352113575015</v>
      </c>
      <c r="W15" s="2">
        <f>R15*$C$5/1000</f>
        <v>0.18239244167005081</v>
      </c>
      <c r="X15" s="2">
        <f>R15*$C$6/1000</f>
        <v>0.18020156134660814</v>
      </c>
      <c r="Z15" s="2">
        <f>AVERAGE(W15,K15)</f>
        <v>0.16976527263135499</v>
      </c>
    </row>
    <row r="16" spans="1:26" x14ac:dyDescent="0.25">
      <c r="C16">
        <v>7</v>
      </c>
      <c r="D16" s="3"/>
      <c r="E16" s="3"/>
      <c r="F16" s="3">
        <v>3.45</v>
      </c>
      <c r="G16" s="3">
        <f>AVERAGE(F10:F16)</f>
        <v>3.484285714285714</v>
      </c>
      <c r="H16" s="3">
        <f>G16-$F$20</f>
        <v>-7.1714285714285619E-2</v>
      </c>
      <c r="I16" s="3">
        <f>STDEVA(F10:F16)</f>
        <v>0.15554818576646315</v>
      </c>
      <c r="J16" s="2">
        <f>F16*$C$4/1000</f>
        <v>0.16332080715854824</v>
      </c>
      <c r="K16" s="2">
        <f>F16*$C$5/1000</f>
        <v>0.16134715993889112</v>
      </c>
      <c r="L16" s="2">
        <f>F16*$C$6/1000</f>
        <v>0.15940907349892258</v>
      </c>
      <c r="O16" s="4">
        <v>7</v>
      </c>
      <c r="P16" s="3"/>
      <c r="Q16" s="3"/>
      <c r="R16" s="3">
        <v>4.12</v>
      </c>
      <c r="S16" s="3">
        <f>AVERAGE(R10:R16)</f>
        <v>4.0071428571428571</v>
      </c>
      <c r="T16" s="3">
        <f>S16-$R$20</f>
        <v>5.3142857142856492E-2</v>
      </c>
      <c r="U16" s="3">
        <f>STDEVA(R10:R16)</f>
        <v>0.30955421096119745</v>
      </c>
      <c r="V16" s="2">
        <f>R16*$C$4/1000</f>
        <v>0.19503818130238221</v>
      </c>
      <c r="W16" s="2">
        <f>R16*$C$5/1000</f>
        <v>0.19268124607195114</v>
      </c>
      <c r="X16" s="2">
        <f>R16*$C$6/1000</f>
        <v>0.19036677762769888</v>
      </c>
      <c r="Z16" s="2">
        <f>AVERAGE(W16,K16)</f>
        <v>0.17701420300542114</v>
      </c>
    </row>
    <row r="17" spans="3:26" x14ac:dyDescent="0.25">
      <c r="C17">
        <v>8</v>
      </c>
      <c r="D17" s="3"/>
      <c r="E17" s="3"/>
      <c r="F17" s="3">
        <v>3.67</v>
      </c>
      <c r="G17" s="3">
        <f>AVERAGE(F10:F17)</f>
        <v>3.5074999999999994</v>
      </c>
      <c r="H17" s="3">
        <f>G17-$F$20</f>
        <v>-4.850000000000021E-2</v>
      </c>
      <c r="I17" s="3">
        <f>STDEVA(F10:F17)</f>
        <v>0.15827191791344425</v>
      </c>
      <c r="J17" s="2">
        <f>F17*$C$4/1000</f>
        <v>0.17373546732518028</v>
      </c>
      <c r="K17" s="2">
        <f>F17*$C$5/1000</f>
        <v>0.17163596434079142</v>
      </c>
      <c r="L17" s="2">
        <f>F17*$C$6/1000</f>
        <v>0.16957428978001332</v>
      </c>
      <c r="O17" s="4">
        <v>8</v>
      </c>
      <c r="P17" s="3"/>
      <c r="Q17" s="3"/>
      <c r="R17" s="3">
        <v>3.6</v>
      </c>
      <c r="S17" s="3">
        <f>AVERAGE(R10:R17)</f>
        <v>3.9562500000000003</v>
      </c>
      <c r="T17" s="3">
        <f>S17-$R$20</f>
        <v>2.2499999999996412E-3</v>
      </c>
      <c r="U17" s="3">
        <f>STDEVA(R10:R17)</f>
        <v>0.32071070631155607</v>
      </c>
      <c r="V17" s="2">
        <f>R17*$C$4/1000</f>
        <v>0.17042171181761553</v>
      </c>
      <c r="W17" s="2">
        <f>R17*$C$5/1000</f>
        <v>0.16836225384927769</v>
      </c>
      <c r="X17" s="2">
        <f>R17*$C$6/1000</f>
        <v>0.16633990278148444</v>
      </c>
      <c r="Z17" s="2">
        <f>AVERAGE(W17,K17)</f>
        <v>0.16999910909503457</v>
      </c>
    </row>
    <row r="18" spans="3:26" x14ac:dyDescent="0.25">
      <c r="C18">
        <v>9</v>
      </c>
      <c r="D18" s="3"/>
      <c r="E18" s="3"/>
      <c r="F18" s="3">
        <v>3.92</v>
      </c>
      <c r="G18" s="3">
        <f>AVERAGE(F10:F18)</f>
        <v>3.5533333333333328</v>
      </c>
      <c r="H18" s="3">
        <f>G18-$F$20</f>
        <v>-2.6666666666668171E-3</v>
      </c>
      <c r="I18" s="3">
        <f>STDEVA(F10:F18)</f>
        <v>0.20205197351176754</v>
      </c>
      <c r="J18" s="2">
        <f>F18*$C$4/1000</f>
        <v>0.18557030842362579</v>
      </c>
      <c r="K18" s="2">
        <f>F18*$C$5/1000</f>
        <v>0.18332778752476903</v>
      </c>
      <c r="L18" s="2">
        <f>F18*$C$6/1000</f>
        <v>0.18112567191761639</v>
      </c>
      <c r="O18" s="4">
        <v>9</v>
      </c>
      <c r="P18" s="3"/>
      <c r="Q18" s="3"/>
      <c r="R18" s="3">
        <v>3.61</v>
      </c>
      <c r="S18" s="3">
        <f>AVERAGE(R10:R18)</f>
        <v>3.9177777777777782</v>
      </c>
      <c r="T18" s="3">
        <f>S18-$R$20</f>
        <v>-3.6222222222222378E-2</v>
      </c>
      <c r="U18" s="3">
        <f>STDEVA(R10:R18)</f>
        <v>0.32143342148016357</v>
      </c>
      <c r="V18" s="2">
        <f>R18*$C$4/1000</f>
        <v>0.17089510546155334</v>
      </c>
      <c r="W18" s="2">
        <f>R18*$C$5/1000</f>
        <v>0.16882992677663677</v>
      </c>
      <c r="X18" s="2">
        <f>R18*$C$6/1000</f>
        <v>0.16680195806698855</v>
      </c>
      <c r="Z18" s="2">
        <f>AVERAGE(W18,K18)</f>
        <v>0.1760788571507029</v>
      </c>
    </row>
    <row r="19" spans="3:26" x14ac:dyDescent="0.25">
      <c r="C19" s="5">
        <v>10</v>
      </c>
      <c r="D19" s="6"/>
      <c r="E19" s="6"/>
      <c r="F19" s="6">
        <v>3.58</v>
      </c>
      <c r="G19" s="6">
        <f>AVERAGE(F10:F19)</f>
        <v>3.5559999999999996</v>
      </c>
      <c r="H19" s="6">
        <f>G19-$F$20</f>
        <v>0</v>
      </c>
      <c r="I19" s="6">
        <f>STDEVA(F10:F19)</f>
        <v>0.19068298298484848</v>
      </c>
      <c r="J19" s="7">
        <f>F19*$C$4/1000</f>
        <v>0.16947492452973989</v>
      </c>
      <c r="K19" s="7">
        <f>F19*$C$5/1000</f>
        <v>0.16742690799455948</v>
      </c>
      <c r="L19" s="7">
        <f>F19*$C$6/1000</f>
        <v>0.16541579221047623</v>
      </c>
      <c r="O19" s="8">
        <v>10</v>
      </c>
      <c r="P19" s="6"/>
      <c r="Q19" s="6"/>
      <c r="R19" s="6">
        <v>4.28</v>
      </c>
      <c r="S19" s="6">
        <f>AVERAGE(R10:R19)</f>
        <v>3.9540000000000006</v>
      </c>
      <c r="T19" s="6">
        <f>S19-$R$20</f>
        <v>0</v>
      </c>
      <c r="U19" s="6">
        <f>STDEVA(R10:R19)</f>
        <v>0.32397530770106542</v>
      </c>
      <c r="V19" s="7">
        <f>R19*$C$4/1000</f>
        <v>0.20261247960538736</v>
      </c>
      <c r="W19" s="7">
        <f>R19*$C$5/1000</f>
        <v>0.20016401290969679</v>
      </c>
      <c r="X19" s="7">
        <f>R19*$C$6/1000</f>
        <v>0.19775966219576485</v>
      </c>
      <c r="Z19" s="2">
        <f>AVERAGE(W19,K19)</f>
        <v>0.18379546045212813</v>
      </c>
    </row>
    <row r="20" spans="3:26" x14ac:dyDescent="0.25">
      <c r="F20" s="9">
        <f>AVERAGE(F10:F19)</f>
        <v>3.5559999999999996</v>
      </c>
      <c r="G20" s="9">
        <f>F20*46.7672</f>
        <v>166.30416319999998</v>
      </c>
      <c r="J20" s="2">
        <f>F20*$C$4/1000</f>
        <v>0.1683387797842891</v>
      </c>
      <c r="K20" s="2">
        <f>F20*$C$5/1000</f>
        <v>0.1663044929688976</v>
      </c>
      <c r="L20" s="2">
        <f>F20*$C$6/1000</f>
        <v>0.16430685952526627</v>
      </c>
      <c r="M20" s="2"/>
      <c r="N20" s="2"/>
      <c r="O20" s="2"/>
      <c r="P20" s="2"/>
      <c r="Q20" s="2"/>
      <c r="R20" s="15">
        <f>AVERAGE(R10:R19)</f>
        <v>3.9540000000000006</v>
      </c>
      <c r="S20" s="15">
        <f>R20*46.7672</f>
        <v>184.91750880000004</v>
      </c>
      <c r="T20" s="2"/>
      <c r="U20" s="2"/>
      <c r="V20" s="2">
        <f>R20*$C$4/1000</f>
        <v>0.18717984681301442</v>
      </c>
      <c r="W20" s="2">
        <f>R20*$C$5/1000</f>
        <v>0.18491787547779001</v>
      </c>
      <c r="X20" s="2">
        <f>R20*$C$6/1000</f>
        <v>0.18269665988833045</v>
      </c>
    </row>
    <row r="21" spans="3:26" x14ac:dyDescent="0.25">
      <c r="F21" s="3">
        <f>STDEVA(F10:F19)</f>
        <v>0.19068298298484848</v>
      </c>
      <c r="J21" s="2">
        <f>STDEVA(J10:J19)</f>
        <v>9.026811215213093E-3</v>
      </c>
      <c r="K21" s="2">
        <f>STDEVA(K10:K19)</f>
        <v>8.917726885009046E-3</v>
      </c>
      <c r="L21" s="2">
        <f>STDEVA(L10:L19)</f>
        <v>8.8106080143842067E-3</v>
      </c>
      <c r="M21" s="2"/>
      <c r="N21" s="2"/>
      <c r="O21" s="2"/>
      <c r="P21" s="2"/>
      <c r="Q21" s="2"/>
      <c r="R21" s="2">
        <f>STDEVA(R10:R19)</f>
        <v>0.32397530770106542</v>
      </c>
      <c r="S21" s="2"/>
      <c r="T21" s="2"/>
      <c r="U21" s="2"/>
      <c r="V21" s="2">
        <f>STDEVA(V10:V19)</f>
        <v>1.5336785145848415E-2</v>
      </c>
      <c r="W21" s="2">
        <f>STDEVA(W10:W19)</f>
        <v>1.51514480544624E-2</v>
      </c>
      <c r="X21" s="2">
        <f>STDEVA(X10:X19)</f>
        <v>1.4969450329610209E-2</v>
      </c>
      <c r="Z21" s="2">
        <f>STDEVA(Z10:Z19)</f>
        <v>8.090576439243052E-3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0.1663044929688976</v>
      </c>
      <c r="E41" s="11">
        <f>$K$20</f>
        <v>0.1663044929688976</v>
      </c>
      <c r="F41">
        <f>C41*AVERAGE($K$20,$W$20)</f>
        <v>0.17561118422334382</v>
      </c>
      <c r="G41" s="14">
        <f>ABS((F41-E41)/E41)</f>
        <v>5.5961754780652649E-2</v>
      </c>
    </row>
    <row r="42" spans="3:7" x14ac:dyDescent="0.25">
      <c r="C42">
        <v>2</v>
      </c>
      <c r="D42" s="2">
        <f>$W$20</f>
        <v>0.18491787547779001</v>
      </c>
      <c r="E42" s="11">
        <f>SUM(D42,E41)</f>
        <v>0.35122236844668764</v>
      </c>
      <c r="F42">
        <f>C42*AVERAGE($K$20,$W$20)</f>
        <v>0.35122236844668764</v>
      </c>
      <c r="G42" s="14">
        <f>ABS((F42-E42)/E42)</f>
        <v>0</v>
      </c>
    </row>
    <row r="43" spans="3:7" x14ac:dyDescent="0.25">
      <c r="C43">
        <v>3</v>
      </c>
      <c r="D43" s="2">
        <f>$K$20</f>
        <v>0.1663044929688976</v>
      </c>
      <c r="E43" s="11">
        <f>SUM(D43,E42)</f>
        <v>0.51752686141558524</v>
      </c>
      <c r="F43">
        <f>C43*AVERAGE($K$20,$W$20)</f>
        <v>0.5268335526700314</v>
      </c>
      <c r="G43" s="14">
        <f>ABS((F43-E43)/E43)</f>
        <v>1.7983011024760492E-2</v>
      </c>
    </row>
    <row r="44" spans="3:7" x14ac:dyDescent="0.25">
      <c r="C44">
        <v>4</v>
      </c>
      <c r="D44" s="2">
        <f>$W$20</f>
        <v>0.18491787547779001</v>
      </c>
      <c r="E44" s="11">
        <f>SUM(D44,E43)</f>
        <v>0.70244473689337528</v>
      </c>
      <c r="F44">
        <f>C44*AVERAGE($K$20,$W$20)</f>
        <v>0.70244473689337528</v>
      </c>
      <c r="G44" s="14">
        <f>ABS((F44-E44)/E44)</f>
        <v>0</v>
      </c>
    </row>
    <row r="45" spans="3:7" x14ac:dyDescent="0.25">
      <c r="C45">
        <v>5</v>
      </c>
      <c r="D45" s="2">
        <f>$K$20</f>
        <v>0.1663044929688976</v>
      </c>
      <c r="E45" s="11">
        <f>SUM(D45,E44)</f>
        <v>0.86874922986227288</v>
      </c>
      <c r="F45">
        <f>C45*AVERAGE($K$20,$W$20)</f>
        <v>0.87805592111671915</v>
      </c>
      <c r="G45" s="14">
        <f>ABS((F45-E45)/E45)</f>
        <v>1.0712747631352389E-2</v>
      </c>
    </row>
    <row r="46" spans="3:7" x14ac:dyDescent="0.25">
      <c r="C46">
        <v>6</v>
      </c>
      <c r="D46" s="2">
        <f>$W$20</f>
        <v>0.18491787547779001</v>
      </c>
      <c r="E46" s="11">
        <f>SUM(D46,E45)</f>
        <v>1.0536671053400628</v>
      </c>
      <c r="F46">
        <f>C46*AVERAGE($K$20,$W$20)</f>
        <v>1.0536671053400628</v>
      </c>
      <c r="G46" s="14">
        <f>ABS((F46-E46)/E46)</f>
        <v>0</v>
      </c>
    </row>
    <row r="47" spans="3:7" x14ac:dyDescent="0.25">
      <c r="C47">
        <v>7</v>
      </c>
      <c r="D47" s="2">
        <f>$K$20</f>
        <v>0.1663044929688976</v>
      </c>
      <c r="E47" s="11">
        <f>SUM(D47,E46)</f>
        <v>1.2199715983089603</v>
      </c>
      <c r="F47">
        <f>C47*AVERAGE($K$20,$W$20)</f>
        <v>1.2292782895634067</v>
      </c>
      <c r="G47" s="14">
        <f>ABS((F47-E47)/E47)</f>
        <v>7.6286130491453035E-3</v>
      </c>
    </row>
    <row r="48" spans="3:7" x14ac:dyDescent="0.25">
      <c r="C48">
        <v>8</v>
      </c>
      <c r="D48" s="2">
        <f>$W$20</f>
        <v>0.18491787547779001</v>
      </c>
      <c r="E48" s="11">
        <f>SUM(D48,E47)</f>
        <v>1.4048894737867503</v>
      </c>
      <c r="F48">
        <f>C48*AVERAGE($K$20,$W$20)</f>
        <v>1.4048894737867506</v>
      </c>
      <c r="G48" s="14">
        <f>ABS((F48-E48)/E48)</f>
        <v>1.5805129803309757E-16</v>
      </c>
    </row>
    <row r="49" spans="3:7" x14ac:dyDescent="0.25">
      <c r="C49">
        <v>9</v>
      </c>
      <c r="D49" s="2">
        <f>$K$20</f>
        <v>0.1663044929688976</v>
      </c>
      <c r="E49" s="11">
        <f>SUM(D49,E48)</f>
        <v>1.571193966755648</v>
      </c>
      <c r="F49">
        <f>C49*AVERAGE($K$20,$W$20)</f>
        <v>1.5805006580100944</v>
      </c>
      <c r="G49" s="14">
        <f>ABS((F49-E49)/E49)</f>
        <v>5.9233242052626608E-3</v>
      </c>
    </row>
    <row r="50" spans="3:7" x14ac:dyDescent="0.25">
      <c r="C50">
        <v>10</v>
      </c>
      <c r="D50" s="2">
        <f>$W$20</f>
        <v>0.18491787547779001</v>
      </c>
      <c r="E50" s="11">
        <f>SUM(D50,E49)</f>
        <v>1.7561118422334381</v>
      </c>
      <c r="F50">
        <f>C50*AVERAGE($K$20,$W$20)</f>
        <v>1.7561118422334383</v>
      </c>
      <c r="G50" s="14">
        <f>ABS((F50-E50)/E50)</f>
        <v>1.2644103842647806E-16</v>
      </c>
    </row>
    <row r="51" spans="3:7" x14ac:dyDescent="0.25">
      <c r="C51">
        <v>11</v>
      </c>
      <c r="D51" s="2">
        <f>$K$20</f>
        <v>0.1663044929688976</v>
      </c>
      <c r="E51" s="11">
        <f>SUM(D51,E50)</f>
        <v>1.9224163352023358</v>
      </c>
      <c r="F51">
        <f>C51*AVERAGE($K$20,$W$20)</f>
        <v>1.931723026456782</v>
      </c>
      <c r="G51" s="14">
        <f>ABS((F51-E51)/E51)</f>
        <v>4.8411424122998979E-3</v>
      </c>
    </row>
    <row r="52" spans="3:7" x14ac:dyDescent="0.25">
      <c r="C52">
        <v>12</v>
      </c>
      <c r="D52" s="2">
        <f>$W$20</f>
        <v>0.18491787547779001</v>
      </c>
      <c r="E52" s="11">
        <f>SUM(D52,E51)</f>
        <v>2.1073342106801256</v>
      </c>
      <c r="F52">
        <f>C52*AVERAGE($K$20,$W$20)</f>
        <v>2.1073342106801256</v>
      </c>
      <c r="G52" s="14">
        <f>ABS((F52-E52)/E52)</f>
        <v>0</v>
      </c>
    </row>
    <row r="53" spans="3:7" x14ac:dyDescent="0.25">
      <c r="C53">
        <v>13</v>
      </c>
      <c r="D53" s="2">
        <f>$K$20</f>
        <v>0.1663044929688976</v>
      </c>
      <c r="E53" s="11">
        <f>SUM(D53,E52)</f>
        <v>2.2736387036490231</v>
      </c>
      <c r="F53">
        <f>C53*AVERAGE($K$20,$W$20)</f>
        <v>2.2829453949034697</v>
      </c>
      <c r="G53" s="14">
        <f>ABS((F53-E53)/E53)</f>
        <v>4.0933026164227644E-3</v>
      </c>
    </row>
    <row r="54" spans="3:7" x14ac:dyDescent="0.25">
      <c r="C54">
        <v>14</v>
      </c>
      <c r="D54" s="2">
        <f>$W$20</f>
        <v>0.18491787547779001</v>
      </c>
      <c r="E54" s="11">
        <f>SUM(D54,E53)</f>
        <v>2.4585565791268129</v>
      </c>
      <c r="F54">
        <f>C54*AVERAGE($K$20,$W$20)</f>
        <v>2.4585565791268134</v>
      </c>
      <c r="G54" s="14">
        <f>ABS((F54-E54)/E54)</f>
        <v>1.8063005489496867E-16</v>
      </c>
    </row>
    <row r="55" spans="3:7" x14ac:dyDescent="0.25">
      <c r="C55">
        <v>15</v>
      </c>
      <c r="D55" s="2">
        <f>$K$20</f>
        <v>0.1663044929688976</v>
      </c>
      <c r="E55" s="11">
        <f>SUM(D55,E54)</f>
        <v>2.6248610720957104</v>
      </c>
      <c r="F55">
        <f>C55*AVERAGE($K$20,$W$20)</f>
        <v>2.6341677633501575</v>
      </c>
      <c r="G55" s="14">
        <f>ABS((F55-E55)/E55)</f>
        <v>3.545593842426302E-3</v>
      </c>
    </row>
    <row r="56" spans="3:7" x14ac:dyDescent="0.25">
      <c r="C56">
        <v>16</v>
      </c>
      <c r="D56" s="2">
        <f>$W$20</f>
        <v>0.18491787547779001</v>
      </c>
      <c r="E56" s="11">
        <f>SUM(D56,E55)</f>
        <v>2.8097789475735002</v>
      </c>
      <c r="F56">
        <f>C56*AVERAGE($K$20,$W$20)</f>
        <v>2.8097789475735011</v>
      </c>
      <c r="G56" s="14">
        <f>ABS((F56-E56)/E56)</f>
        <v>3.1610259606619519E-16</v>
      </c>
    </row>
    <row r="57" spans="3:7" x14ac:dyDescent="0.25">
      <c r="C57">
        <v>17</v>
      </c>
      <c r="D57" s="2">
        <f>$K$20</f>
        <v>0.1663044929688976</v>
      </c>
      <c r="E57" s="11">
        <f>SUM(D57,E56)</f>
        <v>2.9760834405423977</v>
      </c>
      <c r="F57">
        <f>C57*AVERAGE($K$20,$W$20)</f>
        <v>2.9853901317968448</v>
      </c>
      <c r="G57" s="14">
        <f>ABS((F57-E57)/E57)</f>
        <v>3.1271607266330167E-3</v>
      </c>
    </row>
    <row r="58" spans="3:7" x14ac:dyDescent="0.25">
      <c r="C58">
        <v>18</v>
      </c>
      <c r="D58" s="2">
        <f>$W$20</f>
        <v>0.18491787547779001</v>
      </c>
      <c r="E58" s="11">
        <f>SUM(D58,E57)</f>
        <v>3.1610013160201875</v>
      </c>
      <c r="F58">
        <f>C58*AVERAGE($K$20,$W$20)</f>
        <v>3.1610013160201889</v>
      </c>
      <c r="G58" s="14">
        <f>ABS((F58-E58)/E58)</f>
        <v>4.2147012808826033E-16</v>
      </c>
    </row>
    <row r="59" spans="3:7" x14ac:dyDescent="0.25">
      <c r="C59">
        <v>19</v>
      </c>
      <c r="D59" s="2">
        <f>$K$20</f>
        <v>0.1663044929688976</v>
      </c>
      <c r="E59" s="11">
        <f>SUM(D59,E58)</f>
        <v>3.327305808989085</v>
      </c>
      <c r="F59">
        <f>C59*AVERAGE($K$20,$W$20)</f>
        <v>3.3366125002435325</v>
      </c>
      <c r="G59" s="14">
        <f>ABS((F59-E59)/E59)</f>
        <v>2.7970651898916055E-3</v>
      </c>
    </row>
    <row r="60" spans="3:7" x14ac:dyDescent="0.25">
      <c r="C60">
        <v>20</v>
      </c>
      <c r="D60" s="2">
        <f>$W$20</f>
        <v>0.18491787547779001</v>
      </c>
      <c r="E60" s="11">
        <f>SUM(D60,E59)</f>
        <v>3.5122236844668748</v>
      </c>
      <c r="F60">
        <f>C60*AVERAGE($K$20,$W$20)</f>
        <v>3.5122236844668766</v>
      </c>
      <c r="G60" s="14">
        <f>ABS((F60-E60)/E60)</f>
        <v>5.0576415370591244E-16</v>
      </c>
    </row>
    <row r="61" spans="3:7" x14ac:dyDescent="0.25">
      <c r="C61">
        <v>21</v>
      </c>
      <c r="D61" s="2">
        <f>$K$20</f>
        <v>0.1663044929688976</v>
      </c>
      <c r="E61" s="11">
        <f>SUM(D61,E60)</f>
        <v>3.6785281774357723</v>
      </c>
      <c r="F61">
        <f>C61*AVERAGE($K$20,$W$20)</f>
        <v>3.6878348686902203</v>
      </c>
      <c r="G61" s="14">
        <f>ABS((F61-E61)/E61)</f>
        <v>2.5300040683487292E-3</v>
      </c>
    </row>
    <row r="62" spans="3:7" x14ac:dyDescent="0.25">
      <c r="C62">
        <v>22</v>
      </c>
      <c r="D62" s="2">
        <f>$W$20</f>
        <v>0.18491787547779001</v>
      </c>
      <c r="E62" s="11">
        <f>SUM(D62,E61)</f>
        <v>3.8634460529135621</v>
      </c>
      <c r="F62">
        <f>C62*AVERAGE($K$20,$W$20)</f>
        <v>3.8634460529135639</v>
      </c>
      <c r="G62" s="14">
        <f>ABS((F62-E62)/E62)</f>
        <v>4.5978559427810217E-16</v>
      </c>
    </row>
    <row r="63" spans="3:7" x14ac:dyDescent="0.25">
      <c r="C63">
        <v>23</v>
      </c>
      <c r="D63" s="2">
        <f>$K$20</f>
        <v>0.1663044929688976</v>
      </c>
      <c r="E63" s="11">
        <f>SUM(D63,E62)</f>
        <v>4.0297505458824601</v>
      </c>
      <c r="F63">
        <f>C63*AVERAGE($K$20,$W$20)</f>
        <v>4.039057237136908</v>
      </c>
      <c r="G63" s="14">
        <f>ABS((F63-E63)/E63)</f>
        <v>2.3094956247248061E-3</v>
      </c>
    </row>
    <row r="64" spans="3:7" x14ac:dyDescent="0.25">
      <c r="C64">
        <v>24</v>
      </c>
      <c r="D64" s="2">
        <f>$W$20</f>
        <v>0.18491787547779001</v>
      </c>
      <c r="E64" s="11">
        <f>SUM(D64,E63)</f>
        <v>4.2146684213602503</v>
      </c>
      <c r="F64">
        <f>C64*AVERAGE($K$20,$W$20)</f>
        <v>4.2146684213602512</v>
      </c>
      <c r="G64" s="14">
        <f>ABS((F64-E64)/E64)</f>
        <v>2.1073506404413014E-16</v>
      </c>
    </row>
    <row r="65" spans="3:7" x14ac:dyDescent="0.25">
      <c r="C65">
        <v>25</v>
      </c>
      <c r="D65" s="2">
        <f>$K$20</f>
        <v>0.1663044929688976</v>
      </c>
      <c r="E65" s="11">
        <f>SUM(D65,E64)</f>
        <v>4.3809729143291483</v>
      </c>
      <c r="F65">
        <f>C65*AVERAGE($K$20,$W$20)</f>
        <v>4.3902796055835953</v>
      </c>
      <c r="G65" s="14">
        <f>ABS((F65-E65)/E65)</f>
        <v>2.1243434817884905E-3</v>
      </c>
    </row>
    <row r="66" spans="3:7" x14ac:dyDescent="0.25">
      <c r="C66">
        <v>26</v>
      </c>
      <c r="D66" s="2">
        <f>$W$20</f>
        <v>0.18491787547779001</v>
      </c>
      <c r="E66" s="11">
        <f>SUM(D66,E65)</f>
        <v>4.5658907898069385</v>
      </c>
      <c r="F66">
        <f>C66*AVERAGE($K$20,$W$20)</f>
        <v>4.5658907898069394</v>
      </c>
      <c r="G66" s="14">
        <f>ABS((F66-E66)/E66)</f>
        <v>1.9452467450227396E-16</v>
      </c>
    </row>
    <row r="67" spans="3:7" x14ac:dyDescent="0.25">
      <c r="C67">
        <v>27</v>
      </c>
      <c r="D67" s="2">
        <f>$K$20</f>
        <v>0.1663044929688976</v>
      </c>
      <c r="E67" s="11">
        <f>SUM(D67,E66)</f>
        <v>4.7321952827758365</v>
      </c>
      <c r="F67">
        <f>C67*AVERAGE($K$20,$W$20)</f>
        <v>4.7415019740302835</v>
      </c>
      <c r="G67" s="14">
        <f>ABS((F67-E67)/E67)</f>
        <v>1.966675231751612E-3</v>
      </c>
    </row>
    <row r="68" spans="3:7" x14ac:dyDescent="0.25">
      <c r="C68">
        <v>28</v>
      </c>
      <c r="D68" s="2">
        <f>$W$20</f>
        <v>0.18491787547779001</v>
      </c>
      <c r="E68" s="11">
        <f>SUM(D68,E67)</f>
        <v>4.9171131582536267</v>
      </c>
      <c r="F68">
        <f>C68*AVERAGE($K$20,$W$20)</f>
        <v>4.9171131582536267</v>
      </c>
      <c r="G68" s="14">
        <f>ABS((F68-E68)/E68)</f>
        <v>0</v>
      </c>
    </row>
    <row r="69" spans="3:7" x14ac:dyDescent="0.25">
      <c r="C69">
        <v>29</v>
      </c>
      <c r="D69" s="2">
        <f>$K$20</f>
        <v>0.1663044929688976</v>
      </c>
      <c r="E69" s="11">
        <f>SUM(D69,E68)</f>
        <v>5.0834176512225246</v>
      </c>
      <c r="F69">
        <f>C69*AVERAGE($K$20,$W$20)</f>
        <v>5.0927243424769708</v>
      </c>
      <c r="G69" s="14">
        <f>ABS((F69-E69)/E69)</f>
        <v>1.8307941414587435E-3</v>
      </c>
    </row>
    <row r="70" spans="3:7" x14ac:dyDescent="0.25">
      <c r="C70">
        <v>30</v>
      </c>
      <c r="D70" s="2">
        <f>$W$20</f>
        <v>0.18491787547779001</v>
      </c>
      <c r="E70" s="11">
        <f>SUM(D70,E69)</f>
        <v>5.2683355267003149</v>
      </c>
      <c r="F70">
        <f>C70*AVERAGE($K$20,$W$20)</f>
        <v>5.2683355267003149</v>
      </c>
      <c r="G70" s="14">
        <f>ABS((F70-E70)/E70)</f>
        <v>0</v>
      </c>
    </row>
    <row r="71" spans="3:7" x14ac:dyDescent="0.25">
      <c r="C71">
        <v>31</v>
      </c>
      <c r="D71" s="2">
        <f>$K$20</f>
        <v>0.1663044929688976</v>
      </c>
      <c r="E71" s="11">
        <f>SUM(D71,E70)</f>
        <v>5.4346400196692128</v>
      </c>
      <c r="F71">
        <f>C71*AVERAGE($K$20,$W$20)</f>
        <v>5.4439467109236581</v>
      </c>
      <c r="G71" s="14">
        <f>ABS((F71-E71)/E71)</f>
        <v>1.7124761199936369E-3</v>
      </c>
    </row>
    <row r="72" spans="3:7" x14ac:dyDescent="0.25">
      <c r="C72">
        <v>32</v>
      </c>
      <c r="D72" s="2">
        <f>$W$20</f>
        <v>0.18491787547779001</v>
      </c>
      <c r="E72" s="11">
        <f>SUM(D72,E71)</f>
        <v>5.6195578951470031</v>
      </c>
      <c r="F72">
        <f>C72*AVERAGE($K$20,$W$20)</f>
        <v>5.6195578951470022</v>
      </c>
      <c r="G72" s="14">
        <f>ABS((F72-E72)/E72)</f>
        <v>1.5805129803309752E-16</v>
      </c>
    </row>
    <row r="73" spans="3:7" x14ac:dyDescent="0.25">
      <c r="C73">
        <v>33</v>
      </c>
      <c r="D73" s="2">
        <f>$K$20</f>
        <v>0.1663044929688976</v>
      </c>
      <c r="E73" s="11">
        <f>SUM(D73,E72)</f>
        <v>5.785862388115901</v>
      </c>
      <c r="F73">
        <f>C73*AVERAGE($K$20,$W$20)</f>
        <v>5.7951690793703463</v>
      </c>
      <c r="G73" s="14">
        <f>ABS((F73-E73)/E73)</f>
        <v>1.6085227456430903E-3</v>
      </c>
    </row>
    <row r="74" spans="3:7" x14ac:dyDescent="0.25">
      <c r="C74">
        <v>34</v>
      </c>
      <c r="D74" s="2">
        <f>$W$20</f>
        <v>0.18491787547779001</v>
      </c>
      <c r="E74" s="11">
        <f>SUM(D74,E73)</f>
        <v>5.9707802635936913</v>
      </c>
      <c r="F74">
        <f>C74*AVERAGE($K$20,$W$20)</f>
        <v>5.9707802635936895</v>
      </c>
      <c r="G74" s="14">
        <f>ABS((F74-E74)/E74)</f>
        <v>2.9750832570936003E-16</v>
      </c>
    </row>
    <row r="75" spans="3:7" x14ac:dyDescent="0.25">
      <c r="C75">
        <v>35</v>
      </c>
      <c r="D75" s="2">
        <f>$K$20</f>
        <v>0.1663044929688976</v>
      </c>
      <c r="E75" s="11">
        <f>SUM(D75,E74)</f>
        <v>6.1370847565625892</v>
      </c>
      <c r="F75">
        <f>C75*AVERAGE($K$20,$W$20)</f>
        <v>6.1463914478170336</v>
      </c>
      <c r="G75" s="14">
        <f>ABS((F75-E75)/E75)</f>
        <v>1.5164677731544171E-3</v>
      </c>
    </row>
    <row r="76" spans="3:7" x14ac:dyDescent="0.25">
      <c r="C76">
        <v>36</v>
      </c>
      <c r="D76" s="2">
        <f>$W$20</f>
        <v>0.18491787547779001</v>
      </c>
      <c r="E76" s="11">
        <f>SUM(D76,E75)</f>
        <v>6.3220026320403795</v>
      </c>
      <c r="F76">
        <f>C76*AVERAGE($K$20,$W$20)</f>
        <v>6.3220026320403777</v>
      </c>
      <c r="G76" s="14">
        <f>ABS((F76-E76)/E76)</f>
        <v>2.8098008539217334E-16</v>
      </c>
    </row>
    <row r="77" spans="3:7" x14ac:dyDescent="0.25">
      <c r="C77">
        <v>37</v>
      </c>
      <c r="D77" s="2">
        <f>$K$20</f>
        <v>0.1663044929688976</v>
      </c>
      <c r="E77" s="11">
        <f>SUM(D77,E76)</f>
        <v>6.4883071250092774</v>
      </c>
      <c r="F77">
        <f>C77*AVERAGE($K$20,$W$20)</f>
        <v>6.4976138162637209</v>
      </c>
      <c r="G77" s="14">
        <f>ABS((F77-E77)/E77)</f>
        <v>1.4343789643635578E-3</v>
      </c>
    </row>
    <row r="78" spans="3:7" x14ac:dyDescent="0.25">
      <c r="C78">
        <v>38</v>
      </c>
      <c r="D78" s="2">
        <f>$W$20</f>
        <v>0.18491787547779001</v>
      </c>
      <c r="E78" s="11">
        <f>SUM(D78,E77)</f>
        <v>6.6732250004870677</v>
      </c>
      <c r="F78">
        <f>C78*AVERAGE($K$20,$W$20)</f>
        <v>6.673225000487065</v>
      </c>
      <c r="G78" s="14">
        <f>ABS((F78-E78)/E78)</f>
        <v>3.9928748976782525E-16</v>
      </c>
    </row>
    <row r="79" spans="3:7" x14ac:dyDescent="0.25">
      <c r="C79">
        <v>39</v>
      </c>
      <c r="D79" s="2">
        <f>$K$20</f>
        <v>0.1663044929688976</v>
      </c>
      <c r="E79" s="11">
        <f>SUM(D79,E78)</f>
        <v>6.8395294934559656</v>
      </c>
      <c r="F79">
        <f>C79*AVERAGE($K$20,$W$20)</f>
        <v>6.8488361847104091</v>
      </c>
      <c r="G79" s="14">
        <f>ABS((F79-E79)/E79)</f>
        <v>1.3607209769835929E-3</v>
      </c>
    </row>
    <row r="80" spans="3:7" x14ac:dyDescent="0.25">
      <c r="C80">
        <v>40</v>
      </c>
      <c r="D80" s="2">
        <f>$W$20</f>
        <v>0.18491787547779001</v>
      </c>
      <c r="E80" s="11">
        <f>SUM(D80,E79)</f>
        <v>7.0244473689337559</v>
      </c>
      <c r="F80">
        <f>C80*AVERAGE($K$20,$W$20)</f>
        <v>7.0244473689337532</v>
      </c>
      <c r="G80" s="14">
        <f>ABS((F80-E80)/E80)</f>
        <v>3.7932311527943396E-16</v>
      </c>
    </row>
    <row r="81" spans="3:7" x14ac:dyDescent="0.25">
      <c r="C81">
        <v>41</v>
      </c>
      <c r="D81" s="2">
        <f>$K$20</f>
        <v>0.1663044929688976</v>
      </c>
      <c r="E81" s="11">
        <f>SUM(D81,E80)</f>
        <v>7.1907518619026538</v>
      </c>
      <c r="F81">
        <f>C81*AVERAGE($K$20,$W$20)</f>
        <v>7.2000585531570964</v>
      </c>
      <c r="G81" s="14">
        <f>ABS((F81-E81)/E81)</f>
        <v>1.2942584354426723E-3</v>
      </c>
    </row>
    <row r="82" spans="3:7" x14ac:dyDescent="0.25">
      <c r="C82">
        <v>42</v>
      </c>
      <c r="D82" s="2">
        <f>$W$20</f>
        <v>0.18491787547779001</v>
      </c>
      <c r="E82" s="11">
        <f>SUM(D82,E81)</f>
        <v>7.3756697373804441</v>
      </c>
      <c r="F82">
        <f>C82*AVERAGE($K$20,$W$20)</f>
        <v>7.3756697373804405</v>
      </c>
      <c r="G82" s="14">
        <f>ABS((F82-E82)/E82)</f>
        <v>4.8168014638658283E-16</v>
      </c>
    </row>
    <row r="83" spans="3:7" x14ac:dyDescent="0.25">
      <c r="C83">
        <v>43</v>
      </c>
      <c r="D83" s="2">
        <f>$K$20</f>
        <v>0.1663044929688976</v>
      </c>
      <c r="E83" s="11">
        <f>SUM(D83,E82)</f>
        <v>7.541974230349342</v>
      </c>
      <c r="F83">
        <f>C83*AVERAGE($K$20,$W$20)</f>
        <v>7.5512809216037846</v>
      </c>
      <c r="G83" s="14">
        <f>ABS((F83-E83)/E83)</f>
        <v>1.233986085101159E-3</v>
      </c>
    </row>
    <row r="84" spans="3:7" x14ac:dyDescent="0.25">
      <c r="C84">
        <v>44</v>
      </c>
      <c r="D84" s="2">
        <f>$W$20</f>
        <v>0.18491787547779001</v>
      </c>
      <c r="E84" s="11">
        <f>SUM(D84,E83)</f>
        <v>7.7268921058271323</v>
      </c>
      <c r="F84">
        <f>C84*AVERAGE($K$20,$W$20)</f>
        <v>7.7268921058271278</v>
      </c>
      <c r="G84" s="14">
        <f>ABS((F84-E84)/E84)</f>
        <v>5.7473199284762715E-16</v>
      </c>
    </row>
    <row r="85" spans="3:7" x14ac:dyDescent="0.25">
      <c r="C85">
        <v>45</v>
      </c>
      <c r="D85" s="2">
        <f>$K$20</f>
        <v>0.1663044929688976</v>
      </c>
      <c r="E85" s="11">
        <f>SUM(D85,E84)</f>
        <v>7.8931965987960302</v>
      </c>
      <c r="F85">
        <f>C85*AVERAGE($K$20,$W$20)</f>
        <v>7.9025032900504719</v>
      </c>
      <c r="G85" s="14">
        <f>ABS((F85-E85)/E85)</f>
        <v>1.179077593970141E-3</v>
      </c>
    </row>
    <row r="86" spans="3:7" x14ac:dyDescent="0.25">
      <c r="C86">
        <v>46</v>
      </c>
      <c r="D86" s="2">
        <f>$W$20</f>
        <v>0.18491787547779001</v>
      </c>
      <c r="E86" s="11">
        <f>SUM(D86,E85)</f>
        <v>8.0781144742738196</v>
      </c>
      <c r="F86">
        <f>C86*AVERAGE($K$20,$W$20)</f>
        <v>8.078114474273816</v>
      </c>
      <c r="G86" s="14">
        <f>ABS((F86-E86)/E86)</f>
        <v>4.3979491626601037E-16</v>
      </c>
    </row>
    <row r="87" spans="3:7" x14ac:dyDescent="0.25">
      <c r="C87">
        <v>47</v>
      </c>
      <c r="D87" s="2">
        <f>$K$20</f>
        <v>0.1663044929688976</v>
      </c>
      <c r="E87" s="11">
        <f>SUM(D87,E86)</f>
        <v>8.2444189672427175</v>
      </c>
      <c r="F87">
        <f>C87*AVERAGE($K$20,$W$20)</f>
        <v>8.2537256584971601</v>
      </c>
      <c r="G87" s="14">
        <f>ABS((F87-E87)/E87)</f>
        <v>1.1288474410896131E-3</v>
      </c>
    </row>
    <row r="88" spans="3:7" x14ac:dyDescent="0.25">
      <c r="C88">
        <v>48</v>
      </c>
      <c r="D88" s="2">
        <f>$W$20</f>
        <v>0.18491787547779001</v>
      </c>
      <c r="E88" s="11">
        <f>SUM(D88,E87)</f>
        <v>8.4293368427205078</v>
      </c>
      <c r="F88">
        <f>C88*AVERAGE($K$20,$W$20)</f>
        <v>8.4293368427205024</v>
      </c>
      <c r="G88" s="14">
        <f>ABS((F88-E88)/E88)</f>
        <v>6.3220519213238988E-16</v>
      </c>
    </row>
    <row r="89" spans="3:7" x14ac:dyDescent="0.25">
      <c r="C89">
        <v>49</v>
      </c>
      <c r="D89" s="2">
        <f>$K$20</f>
        <v>0.1663044929688976</v>
      </c>
      <c r="E89" s="11">
        <f>SUM(D89,E88)</f>
        <v>8.5956413356894057</v>
      </c>
      <c r="F89">
        <f>C89*AVERAGE($K$20,$W$20)</f>
        <v>8.6049480269438465</v>
      </c>
      <c r="G89" s="14">
        <f>ABS((F89-E89)/E89)</f>
        <v>1.082722148468332E-3</v>
      </c>
    </row>
    <row r="90" spans="3:7" x14ac:dyDescent="0.25">
      <c r="C90">
        <v>50</v>
      </c>
      <c r="D90" s="2">
        <f>$W$20</f>
        <v>0.18491787547779001</v>
      </c>
      <c r="E90" s="11">
        <f>SUM(D90,E89)</f>
        <v>8.780559211167196</v>
      </c>
      <c r="F90">
        <f>C90*AVERAGE($K$20,$W$20)</f>
        <v>8.7805592111671906</v>
      </c>
      <c r="G90" s="14">
        <f>ABS((F90-E90)/E90)</f>
        <v>6.0691698444709425E-16</v>
      </c>
    </row>
  </sheetData>
  <pageMargins left="0.7" right="0.7" top="0.78740157499999996" bottom="0.78740157499999996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/>
      <c r="E10" s="3"/>
      <c r="F10" s="3">
        <v>4.03</v>
      </c>
      <c r="G10" s="3">
        <f>AVERAGE(F10)</f>
        <v>4.03</v>
      </c>
      <c r="H10" s="3">
        <f>G10-$F$20</f>
        <v>-0.25499999999999989</v>
      </c>
      <c r="J10" s="2">
        <f>F10*$C$4/1000</f>
        <v>0.19077763850694182</v>
      </c>
      <c r="K10" s="2">
        <f>F10*$C$5/1000</f>
        <v>0.18847218972571919</v>
      </c>
      <c r="L10" s="2">
        <f>F10*$C$6/1000</f>
        <v>0.18620828005816176</v>
      </c>
      <c r="O10" s="4">
        <v>1</v>
      </c>
      <c r="P10" s="3"/>
      <c r="Q10" s="3"/>
      <c r="R10" s="3">
        <v>3.64</v>
      </c>
      <c r="S10" s="3">
        <f>AVERAGE(R10)</f>
        <v>3.64</v>
      </c>
      <c r="T10" s="3">
        <f>S10-$R$20</f>
        <v>0.254</v>
      </c>
      <c r="V10" s="2">
        <f>R10*$C$4/1000</f>
        <v>0.17231528639336682</v>
      </c>
      <c r="W10" s="2">
        <f>R10*$C$5/1000</f>
        <v>0.1702329455587141</v>
      </c>
      <c r="X10" s="2">
        <f>R10*$C$6/1000</f>
        <v>0.16818812392350094</v>
      </c>
      <c r="Z10" s="2">
        <f>AVERAGE(W10,K10)</f>
        <v>0.17935256764221663</v>
      </c>
    </row>
    <row r="11" spans="1:26" x14ac:dyDescent="0.25">
      <c r="C11">
        <v>2</v>
      </c>
      <c r="D11" s="3"/>
      <c r="E11" s="3"/>
      <c r="F11" s="3">
        <v>4.3</v>
      </c>
      <c r="G11" s="3">
        <f>AVERAGE(F10:F11)</f>
        <v>4.165</v>
      </c>
      <c r="H11" s="3">
        <f>G11-$F$20</f>
        <v>-0.12000000000000011</v>
      </c>
      <c r="I11" s="3">
        <f>STDEVA(F10:F11)</f>
        <v>0.19091883092036754</v>
      </c>
      <c r="J11" s="2">
        <f>F11*$C$4/1000</f>
        <v>0.20355926689326298</v>
      </c>
      <c r="K11" s="2">
        <f>F11*$C$5/1000</f>
        <v>0.20109935876441501</v>
      </c>
      <c r="L11" s="2">
        <f>F11*$C$6/1000</f>
        <v>0.19868377276677307</v>
      </c>
      <c r="O11" s="4">
        <v>2</v>
      </c>
      <c r="P11" s="3"/>
      <c r="Q11" s="3"/>
      <c r="R11" s="3">
        <v>3.21</v>
      </c>
      <c r="S11" s="3">
        <f>AVERAGE(R10:R11)</f>
        <v>3.4249999999999998</v>
      </c>
      <c r="T11" s="3">
        <f>S11-$R$20</f>
        <v>3.8999999999999702E-2</v>
      </c>
      <c r="U11" s="3">
        <f>STDEVA(R10:R11)</f>
        <v>0.30405591591021552</v>
      </c>
      <c r="V11" s="2">
        <f>R11*$C$4/1000</f>
        <v>0.15195935970404051</v>
      </c>
      <c r="W11" s="2">
        <f>R11*$C$5/1000</f>
        <v>0.1501230096822726</v>
      </c>
      <c r="X11" s="2">
        <f>R11*$C$6/1000</f>
        <v>0.14831974664682362</v>
      </c>
      <c r="Z11" s="2">
        <f>AVERAGE(W11,K11)</f>
        <v>0.17561118422334382</v>
      </c>
    </row>
    <row r="12" spans="1:26" x14ac:dyDescent="0.25">
      <c r="C12">
        <v>3</v>
      </c>
      <c r="D12" s="3"/>
      <c r="E12" s="3"/>
      <c r="F12" s="3">
        <v>4.42</v>
      </c>
      <c r="G12" s="3">
        <f>AVERAGE(F10:F12)</f>
        <v>4.25</v>
      </c>
      <c r="H12" s="3">
        <f>G12-$F$20</f>
        <v>-3.5000000000000142E-2</v>
      </c>
      <c r="I12" s="3">
        <f>STDEVA(F10:F12)</f>
        <v>0.19974984355438161</v>
      </c>
      <c r="J12" s="2">
        <f>F12*$C$4/1000</f>
        <v>0.20923999062051685</v>
      </c>
      <c r="K12" s="2">
        <f>F12*$C$5/1000</f>
        <v>0.20671143389272426</v>
      </c>
      <c r="L12" s="2">
        <f>F12*$C$6/1000</f>
        <v>0.20422843619282255</v>
      </c>
      <c r="O12" s="4">
        <v>3</v>
      </c>
      <c r="P12" s="3"/>
      <c r="Q12" s="3"/>
      <c r="R12" s="3">
        <v>3.43</v>
      </c>
      <c r="S12" s="3">
        <f>AVERAGE(R10:R12)</f>
        <v>3.4266666666666663</v>
      </c>
      <c r="T12" s="3">
        <f>S12-$R$20</f>
        <v>4.0666666666666185E-2</v>
      </c>
      <c r="U12" s="3">
        <f>STDEVA(R10:R12)</f>
        <v>0.21501937897160192</v>
      </c>
      <c r="V12" s="2">
        <f>R12*$C$4/1000</f>
        <v>0.16237401987067257</v>
      </c>
      <c r="W12" s="2">
        <f>R12*$C$5/1000</f>
        <v>0.1604118140841729</v>
      </c>
      <c r="X12" s="2">
        <f>R12*$C$6/1000</f>
        <v>0.15848496292791436</v>
      </c>
      <c r="Z12" s="2">
        <f>AVERAGE(W12,K12)</f>
        <v>0.18356162398844858</v>
      </c>
    </row>
    <row r="13" spans="1:26" x14ac:dyDescent="0.25">
      <c r="C13">
        <v>4</v>
      </c>
      <c r="D13" s="3"/>
      <c r="E13" s="3"/>
      <c r="F13" s="3">
        <v>4.3</v>
      </c>
      <c r="G13" s="3">
        <f>AVERAGE(F10:F13)</f>
        <v>4.2625000000000002</v>
      </c>
      <c r="H13" s="3">
        <f>G13-$F$20</f>
        <v>-2.2499999999999964E-2</v>
      </c>
      <c r="I13" s="3">
        <f>STDEVA(F10:F13)</f>
        <v>0.16499999999999984</v>
      </c>
      <c r="J13" s="2">
        <f>F13*$C$4/1000</f>
        <v>0.20355926689326298</v>
      </c>
      <c r="K13" s="2">
        <f>F13*$C$5/1000</f>
        <v>0.20109935876441501</v>
      </c>
      <c r="L13" s="2">
        <f>F13*$C$6/1000</f>
        <v>0.19868377276677307</v>
      </c>
      <c r="O13" s="4">
        <v>4</v>
      </c>
      <c r="P13" s="3"/>
      <c r="Q13" s="3"/>
      <c r="R13" s="3">
        <v>3.24</v>
      </c>
      <c r="S13" s="3">
        <f>AVERAGE(R10:R13)</f>
        <v>3.38</v>
      </c>
      <c r="T13" s="3">
        <f>S13-$R$20</f>
        <v>-6.0000000000002274E-3</v>
      </c>
      <c r="U13" s="3">
        <f>STDEVA(R10:R13)</f>
        <v>0.19882991056008989</v>
      </c>
      <c r="V13" s="2">
        <f>R13*$C$4/1000</f>
        <v>0.15337954063585399</v>
      </c>
      <c r="W13" s="2">
        <f>R13*$C$5/1000</f>
        <v>0.15152602846434993</v>
      </c>
      <c r="X13" s="2">
        <f>R13*$C$6/1000</f>
        <v>0.14970591250333601</v>
      </c>
      <c r="Z13" s="2">
        <f>AVERAGE(W13,K13)</f>
        <v>0.17631269361438245</v>
      </c>
    </row>
    <row r="14" spans="1:26" x14ac:dyDescent="0.25">
      <c r="C14">
        <v>5</v>
      </c>
      <c r="D14" s="3"/>
      <c r="E14" s="3"/>
      <c r="F14" s="3">
        <v>4.45</v>
      </c>
      <c r="G14" s="3">
        <f>AVERAGE(F10:F14)</f>
        <v>4.3</v>
      </c>
      <c r="H14" s="3">
        <f>G14-$F$20</f>
        <v>1.499999999999968E-2</v>
      </c>
      <c r="I14" s="3">
        <f>STDEVA(F10:F14)</f>
        <v>0.16568041525780883</v>
      </c>
      <c r="J14" s="2">
        <f>F14*$C$4/1000</f>
        <v>0.21066017155233033</v>
      </c>
      <c r="K14" s="2">
        <f>F14*$C$5/1000</f>
        <v>0.20811445267480158</v>
      </c>
      <c r="L14" s="2">
        <f>F14*$C$6/1000</f>
        <v>0.20561460204933496</v>
      </c>
      <c r="O14" s="4">
        <v>5</v>
      </c>
      <c r="P14" s="3"/>
      <c r="Q14" s="3"/>
      <c r="R14" s="3">
        <v>3.21</v>
      </c>
      <c r="S14" s="3">
        <f>AVERAGE(R10:R14)</f>
        <v>3.3460000000000001</v>
      </c>
      <c r="T14" s="3">
        <f>S14-$R$20</f>
        <v>-4.0000000000000036E-2</v>
      </c>
      <c r="U14" s="3">
        <f>STDEVA(R10:R14)</f>
        <v>0.18822858443923976</v>
      </c>
      <c r="V14" s="2">
        <f>R14*$C$4/1000</f>
        <v>0.15195935970404051</v>
      </c>
      <c r="W14" s="2">
        <f>R14*$C$5/1000</f>
        <v>0.1501230096822726</v>
      </c>
      <c r="X14" s="2">
        <f>R14*$C$6/1000</f>
        <v>0.14831974664682362</v>
      </c>
      <c r="Z14" s="2">
        <f>AVERAGE(W14,K14)</f>
        <v>0.17911873117853711</v>
      </c>
    </row>
    <row r="15" spans="1:26" x14ac:dyDescent="0.25">
      <c r="C15">
        <v>6</v>
      </c>
      <c r="D15" s="3"/>
      <c r="E15" s="3"/>
      <c r="F15" s="3">
        <v>4.17</v>
      </c>
      <c r="G15" s="3">
        <f>AVERAGE(F10:F15)</f>
        <v>4.2783333333333333</v>
      </c>
      <c r="H15" s="3">
        <f>G15-$F$20</f>
        <v>-6.6666666666668206E-3</v>
      </c>
      <c r="I15" s="3">
        <f>STDEVA(F10:F15)</f>
        <v>0.15740605663908441</v>
      </c>
      <c r="J15" s="2">
        <f>F15*$C$4/1000</f>
        <v>0.19740514952207133</v>
      </c>
      <c r="K15" s="2">
        <f>F15*$C$5/1000</f>
        <v>0.19501961070874665</v>
      </c>
      <c r="L15" s="2">
        <f>F15*$C$6/1000</f>
        <v>0.19267705405521948</v>
      </c>
      <c r="O15" s="4">
        <v>6</v>
      </c>
      <c r="P15" s="3"/>
      <c r="Q15" s="3"/>
      <c r="R15" s="3">
        <v>3.53</v>
      </c>
      <c r="S15" s="3">
        <f>AVERAGE(R10:R15)</f>
        <v>3.3766666666666669</v>
      </c>
      <c r="T15" s="3">
        <f>S15-$R$20</f>
        <v>-9.3333333333331936E-3</v>
      </c>
      <c r="U15" s="3">
        <f>STDEVA(R10:R15)</f>
        <v>0.18435473052424411</v>
      </c>
      <c r="V15" s="2">
        <f>R15*$C$4/1000</f>
        <v>0.16710795631005079</v>
      </c>
      <c r="W15" s="2">
        <f>R15*$C$5/1000</f>
        <v>0.16508854335776393</v>
      </c>
      <c r="X15" s="2">
        <f>R15*$C$6/1000</f>
        <v>0.16310551578295557</v>
      </c>
      <c r="Z15" s="2">
        <f>AVERAGE(W15,K15)</f>
        <v>0.18005407703325529</v>
      </c>
    </row>
    <row r="16" spans="1:26" x14ac:dyDescent="0.25">
      <c r="C16">
        <v>7</v>
      </c>
      <c r="D16" s="3"/>
      <c r="E16" s="3"/>
      <c r="F16" s="3">
        <v>4.22</v>
      </c>
      <c r="G16" s="3">
        <f>AVERAGE(F10:F16)</f>
        <v>4.2700000000000005</v>
      </c>
      <c r="H16" s="3">
        <f>G16-$F$20</f>
        <v>-1.499999999999968E-2</v>
      </c>
      <c r="I16" s="3">
        <f>STDEVA(F10:F16)</f>
        <v>0.14537308324904347</v>
      </c>
      <c r="J16" s="2">
        <f>F16*$C$4/1000</f>
        <v>0.1997721177417604</v>
      </c>
      <c r="K16" s="2">
        <f>F16*$C$5/1000</f>
        <v>0.19735797534554214</v>
      </c>
      <c r="L16" s="2">
        <f>F16*$C$6/1000</f>
        <v>0.19498733048274008</v>
      </c>
      <c r="O16" s="4">
        <v>7</v>
      </c>
      <c r="P16" s="3"/>
      <c r="Q16" s="3"/>
      <c r="R16" s="3">
        <v>3.56</v>
      </c>
      <c r="S16" s="3">
        <f>AVERAGE(R10:R16)</f>
        <v>3.402857142857143</v>
      </c>
      <c r="T16" s="3">
        <f>S16-$R$20</f>
        <v>1.6857142857142904E-2</v>
      </c>
      <c r="U16" s="3">
        <f>STDEVA(R10:R16)</f>
        <v>0.18199947671301017</v>
      </c>
      <c r="V16" s="2">
        <f>R16*$C$4/1000</f>
        <v>0.16852813724186425</v>
      </c>
      <c r="W16" s="2">
        <f>R16*$C$5/1000</f>
        <v>0.16649156213984126</v>
      </c>
      <c r="X16" s="2">
        <f>R16*$C$6/1000</f>
        <v>0.16449168163946795</v>
      </c>
      <c r="Z16" s="2">
        <f>AVERAGE(W16,K16)</f>
        <v>0.1819247687426917</v>
      </c>
    </row>
    <row r="17" spans="3:26" x14ac:dyDescent="0.25">
      <c r="C17">
        <v>8</v>
      </c>
      <c r="D17" s="3"/>
      <c r="E17" s="3"/>
      <c r="F17" s="3">
        <v>4.22</v>
      </c>
      <c r="G17" s="3">
        <f>AVERAGE(F10:F17)</f>
        <v>4.2637499999999999</v>
      </c>
      <c r="H17" s="3">
        <f>G17-$F$20</f>
        <v>-2.1250000000000213E-2</v>
      </c>
      <c r="I17" s="3">
        <f>STDEVA(F10:F17)</f>
        <v>0.1357452972087273</v>
      </c>
      <c r="J17" s="2">
        <f>F17*$C$4/1000</f>
        <v>0.1997721177417604</v>
      </c>
      <c r="K17" s="2">
        <f>F17*$C$5/1000</f>
        <v>0.19735797534554214</v>
      </c>
      <c r="L17" s="2">
        <f>F17*$C$6/1000</f>
        <v>0.19498733048274008</v>
      </c>
      <c r="O17" s="4">
        <v>8</v>
      </c>
      <c r="P17" s="3"/>
      <c r="Q17" s="3"/>
      <c r="R17" s="3">
        <v>3.16</v>
      </c>
      <c r="S17" s="3">
        <f>AVERAGE(R10:R17)</f>
        <v>3.3725000000000001</v>
      </c>
      <c r="T17" s="3">
        <f>S17-$R$20</f>
        <v>-1.3500000000000068E-2</v>
      </c>
      <c r="U17" s="3">
        <f>STDEVA(R10:R17)</f>
        <v>0.18911447780190099</v>
      </c>
      <c r="V17" s="2">
        <f>R17*$C$4/1000</f>
        <v>0.14959239148435141</v>
      </c>
      <c r="W17" s="2">
        <f>R17*$C$5/1000</f>
        <v>0.14778464504547709</v>
      </c>
      <c r="X17" s="2">
        <f>R17*$C$6/1000</f>
        <v>0.14600947021930302</v>
      </c>
      <c r="Z17" s="2">
        <f>AVERAGE(W17,K17)</f>
        <v>0.17257131019550961</v>
      </c>
    </row>
    <row r="18" spans="3:26" x14ac:dyDescent="0.25">
      <c r="C18">
        <v>9</v>
      </c>
      <c r="D18" s="3"/>
      <c r="E18" s="3"/>
      <c r="F18" s="3">
        <v>4.38</v>
      </c>
      <c r="G18" s="3">
        <f>AVERAGE(F10:F18)</f>
        <v>4.2766666666666673</v>
      </c>
      <c r="H18" s="3">
        <f>G18-$F$20</f>
        <v>-8.3333333333328596E-3</v>
      </c>
      <c r="I18" s="3">
        <f>STDEVA(F10:F18)</f>
        <v>0.13275918047351751</v>
      </c>
      <c r="J18" s="2">
        <f>F18*$C$4/1000</f>
        <v>0.20734641604476556</v>
      </c>
      <c r="K18" s="2">
        <f>F18*$C$5/1000</f>
        <v>0.20484074218328782</v>
      </c>
      <c r="L18" s="2">
        <f>F18*$C$6/1000</f>
        <v>0.20238021505080608</v>
      </c>
      <c r="O18" s="4">
        <v>9</v>
      </c>
      <c r="P18" s="3"/>
      <c r="Q18" s="3"/>
      <c r="R18" s="3">
        <v>3.37</v>
      </c>
      <c r="S18" s="3">
        <f>AVERAGE(R10:R18)</f>
        <v>3.3722222222222222</v>
      </c>
      <c r="T18" s="3">
        <f>S18-$R$20</f>
        <v>-1.3777777777777889E-2</v>
      </c>
      <c r="U18" s="3">
        <f>STDEVA(R10:R18)</f>
        <v>0.17690235850447114</v>
      </c>
      <c r="V18" s="2">
        <f>R18*$C$4/1000</f>
        <v>0.15953365800704566</v>
      </c>
      <c r="W18" s="2">
        <f>R18*$C$5/1000</f>
        <v>0.15760577652001828</v>
      </c>
      <c r="X18" s="2">
        <f>R18*$C$6/1000</f>
        <v>0.1557126312148896</v>
      </c>
      <c r="Z18" s="2">
        <f>AVERAGE(W18,K18)</f>
        <v>0.18122325935165307</v>
      </c>
    </row>
    <row r="19" spans="3:26" x14ac:dyDescent="0.25">
      <c r="C19" s="5">
        <v>10</v>
      </c>
      <c r="D19" s="6"/>
      <c r="E19" s="6"/>
      <c r="F19" s="6">
        <v>4.3600000000000003</v>
      </c>
      <c r="G19" s="6">
        <f>AVERAGE(F10:F19)</f>
        <v>4.2850000000000001</v>
      </c>
      <c r="H19" s="6">
        <f>G19-$F$20</f>
        <v>0</v>
      </c>
      <c r="I19" s="6">
        <f>STDEVA(F10:F19)</f>
        <v>0.12791055902899931</v>
      </c>
      <c r="J19" s="7">
        <f>F19*$C$4/1000</f>
        <v>0.20639962875688994</v>
      </c>
      <c r="K19" s="7">
        <f>F19*$C$5/1000</f>
        <v>0.20390539632856966</v>
      </c>
      <c r="L19" s="7">
        <f>F19*$C$6/1000</f>
        <v>0.20145610447979784</v>
      </c>
      <c r="O19" s="8">
        <v>10</v>
      </c>
      <c r="P19" s="6"/>
      <c r="Q19" s="6"/>
      <c r="R19" s="6">
        <v>3.51</v>
      </c>
      <c r="S19" s="6">
        <f>AVERAGE(R10:R19)</f>
        <v>3.3860000000000001</v>
      </c>
      <c r="T19" s="6">
        <f>S19-$R$20</f>
        <v>0</v>
      </c>
      <c r="U19" s="6">
        <f>STDEVA(R10:R19)</f>
        <v>0.17238200473238366</v>
      </c>
      <c r="V19" s="7">
        <f>R19*$C$4/1000</f>
        <v>0.16616116902217512</v>
      </c>
      <c r="W19" s="7">
        <f>R19*$C$5/1000</f>
        <v>0.16415319750304574</v>
      </c>
      <c r="X19" s="7">
        <f>R19*$C$6/1000</f>
        <v>0.16218140521194732</v>
      </c>
      <c r="Z19" s="2">
        <f>AVERAGE(W19,K19)</f>
        <v>0.18402929691580772</v>
      </c>
    </row>
    <row r="20" spans="3:26" x14ac:dyDescent="0.25">
      <c r="F20" s="9">
        <f>AVERAGE(F10:F19)</f>
        <v>4.2850000000000001</v>
      </c>
      <c r="G20" s="9">
        <f>F20*46.7672</f>
        <v>200.39745200000002</v>
      </c>
      <c r="J20" s="2">
        <f>F20*$C$4/1000</f>
        <v>0.20284917642735628</v>
      </c>
      <c r="K20" s="2">
        <f>F20*$C$5/1000</f>
        <v>0.20039784937337635</v>
      </c>
      <c r="L20" s="2">
        <f>F20*$C$6/1000</f>
        <v>0.19799068983851692</v>
      </c>
      <c r="M20" s="2"/>
      <c r="N20" s="2"/>
      <c r="O20" s="2"/>
      <c r="P20" s="2"/>
      <c r="Q20" s="2"/>
      <c r="R20" s="15">
        <f>AVERAGE(R10:R19)</f>
        <v>3.3860000000000001</v>
      </c>
      <c r="S20" s="15">
        <f>R20*46.7672</f>
        <v>158.35373920000001</v>
      </c>
      <c r="T20" s="2"/>
      <c r="U20" s="2"/>
      <c r="V20" s="2">
        <f>R20*$C$4/1000</f>
        <v>0.16029108783734616</v>
      </c>
      <c r="W20" s="2">
        <f>R20*$C$5/1000</f>
        <v>0.15835405320379284</v>
      </c>
      <c r="X20" s="2">
        <f>R20*$C$6/1000</f>
        <v>0.15645191967169619</v>
      </c>
    </row>
    <row r="21" spans="3:26" x14ac:dyDescent="0.25">
      <c r="F21" s="3">
        <f>STDEVA(F10:F19)</f>
        <v>0.12791055902899931</v>
      </c>
      <c r="J21" s="2">
        <f>STDEVA(J10:J19)</f>
        <v>6.0552045636861783E-3</v>
      </c>
      <c r="K21" s="2">
        <f>STDEVA(K10:K19)</f>
        <v>5.982030558123165E-3</v>
      </c>
      <c r="L21" s="2">
        <f>STDEVA(L10:L19)</f>
        <v>5.9101749871136328E-3</v>
      </c>
      <c r="M21" s="2"/>
      <c r="N21" s="2"/>
      <c r="O21" s="2"/>
      <c r="P21" s="2"/>
      <c r="Q21" s="2"/>
      <c r="R21" s="2">
        <f>STDEVA(R10:R19)</f>
        <v>0.17238200473238366</v>
      </c>
      <c r="S21" s="2"/>
      <c r="T21" s="2"/>
      <c r="U21" s="2"/>
      <c r="V21" s="2">
        <f>STDEVA(V10:V19)</f>
        <v>8.1604545369569799E-3</v>
      </c>
      <c r="W21" s="2">
        <f>STDEVA(W10:W19)</f>
        <v>8.061839677722487E-3</v>
      </c>
      <c r="X21" s="2">
        <f>STDEVA(X10:X19)</f>
        <v>7.9650016412394688E-3</v>
      </c>
      <c r="Z21" s="2">
        <f>STDEVA(Z10:Z19)</f>
        <v>3.6433992295989825E-3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0.20039784937337635</v>
      </c>
      <c r="E41" s="11">
        <f>$K$20</f>
        <v>0.20039784937337635</v>
      </c>
      <c r="F41">
        <f>C41*AVERAGE($K$20,$W$20)</f>
        <v>0.17937595128858458</v>
      </c>
      <c r="G41" s="14">
        <f>ABS((F41-E41)/E41)</f>
        <v>0.10490081680280053</v>
      </c>
    </row>
    <row r="42" spans="3:7" x14ac:dyDescent="0.25">
      <c r="C42">
        <v>2</v>
      </c>
      <c r="D42" s="2">
        <f>$W$20</f>
        <v>0.15835405320379284</v>
      </c>
      <c r="E42" s="11">
        <f>SUM(D42,E41)</f>
        <v>0.35875190257716916</v>
      </c>
      <c r="F42">
        <f>C42*AVERAGE($K$20,$W$20)</f>
        <v>0.35875190257716916</v>
      </c>
      <c r="G42" s="14">
        <f>ABS((F42-E42)/E42)</f>
        <v>0</v>
      </c>
    </row>
    <row r="43" spans="3:7" x14ac:dyDescent="0.25">
      <c r="C43">
        <v>3</v>
      </c>
      <c r="D43" s="2">
        <f>$K$20</f>
        <v>0.20039784937337635</v>
      </c>
      <c r="E43" s="11">
        <f>SUM(D43,E42)</f>
        <v>0.5591497519505455</v>
      </c>
      <c r="F43">
        <f>C43*AVERAGE($K$20,$W$20)</f>
        <v>0.53812785386575368</v>
      </c>
      <c r="G43" s="14">
        <f>ABS((F43-E43)/E43)</f>
        <v>3.7596186015389887E-2</v>
      </c>
    </row>
    <row r="44" spans="3:7" x14ac:dyDescent="0.25">
      <c r="C44">
        <v>4</v>
      </c>
      <c r="D44" s="2">
        <f>$W$20</f>
        <v>0.15835405320379284</v>
      </c>
      <c r="E44" s="11">
        <f>SUM(D44,E43)</f>
        <v>0.71750380515433831</v>
      </c>
      <c r="F44">
        <f>C44*AVERAGE($K$20,$W$20)</f>
        <v>0.71750380515433831</v>
      </c>
      <c r="G44" s="14">
        <f>ABS((F44-E44)/E44)</f>
        <v>0</v>
      </c>
    </row>
    <row r="45" spans="3:7" x14ac:dyDescent="0.25">
      <c r="C45">
        <v>5</v>
      </c>
      <c r="D45" s="2">
        <f>$K$20</f>
        <v>0.20039784937337635</v>
      </c>
      <c r="E45" s="11">
        <f>SUM(D45,E44)</f>
        <v>0.91790165452771466</v>
      </c>
      <c r="F45">
        <f>C45*AVERAGE($K$20,$W$20)</f>
        <v>0.89687975644292295</v>
      </c>
      <c r="G45" s="14">
        <f>ABS((F45-E45)/E45)</f>
        <v>2.2902124624242071E-2</v>
      </c>
    </row>
    <row r="46" spans="3:7" x14ac:dyDescent="0.25">
      <c r="C46">
        <v>6</v>
      </c>
      <c r="D46" s="2">
        <f>$W$20</f>
        <v>0.15835405320379284</v>
      </c>
      <c r="E46" s="11">
        <f>SUM(D46,E45)</f>
        <v>1.0762557077315076</v>
      </c>
      <c r="F46">
        <f>C46*AVERAGE($K$20,$W$20)</f>
        <v>1.0762557077315074</v>
      </c>
      <c r="G46" s="14">
        <f>ABS((F46-E46)/E46)</f>
        <v>2.0631212761979102E-16</v>
      </c>
    </row>
    <row r="47" spans="3:7" x14ac:dyDescent="0.25">
      <c r="C47">
        <v>7</v>
      </c>
      <c r="D47" s="2">
        <f>$K$20</f>
        <v>0.20039784937337635</v>
      </c>
      <c r="E47" s="11">
        <f>SUM(D47,E46)</f>
        <v>1.276653557104884</v>
      </c>
      <c r="F47">
        <f>C47*AVERAGE($K$20,$W$20)</f>
        <v>1.255631659020092</v>
      </c>
      <c r="G47" s="14">
        <f>ABS((F47-E47)/E47)</f>
        <v>1.6466407795443117E-2</v>
      </c>
    </row>
    <row r="48" spans="3:7" x14ac:dyDescent="0.25">
      <c r="C48">
        <v>8</v>
      </c>
      <c r="D48" s="2">
        <f>$W$20</f>
        <v>0.15835405320379284</v>
      </c>
      <c r="E48" s="11">
        <f>SUM(D48,E47)</f>
        <v>1.4350076103086769</v>
      </c>
      <c r="F48">
        <f>C48*AVERAGE($K$20,$W$20)</f>
        <v>1.4350076103086766</v>
      </c>
      <c r="G48" s="14">
        <f>ABS((F48-E48)/E48)</f>
        <v>1.5473409571484327E-16</v>
      </c>
    </row>
    <row r="49" spans="3:7" x14ac:dyDescent="0.25">
      <c r="C49">
        <v>9</v>
      </c>
      <c r="D49" s="2">
        <f>$K$20</f>
        <v>0.20039784937337635</v>
      </c>
      <c r="E49" s="11">
        <f>SUM(D49,E48)</f>
        <v>1.6354054596820533</v>
      </c>
      <c r="F49">
        <f>C49*AVERAGE($K$20,$W$20)</f>
        <v>1.6143835615972613</v>
      </c>
      <c r="G49" s="14">
        <f>ABS((F49-E49)/E49)</f>
        <v>1.2854242328920077E-2</v>
      </c>
    </row>
    <row r="50" spans="3:7" x14ac:dyDescent="0.25">
      <c r="C50">
        <v>10</v>
      </c>
      <c r="D50" s="2">
        <f>$W$20</f>
        <v>0.15835405320379284</v>
      </c>
      <c r="E50" s="11">
        <f>SUM(D50,E49)</f>
        <v>1.7937595128858461</v>
      </c>
      <c r="F50">
        <f>C50*AVERAGE($K$20,$W$20)</f>
        <v>1.7937595128858459</v>
      </c>
      <c r="G50" s="14">
        <f>ABS((F50-E50)/E50)</f>
        <v>1.2378727657187461E-16</v>
      </c>
    </row>
    <row r="51" spans="3:7" x14ac:dyDescent="0.25">
      <c r="C51">
        <v>11</v>
      </c>
      <c r="D51" s="2">
        <f>$K$20</f>
        <v>0.20039784937337635</v>
      </c>
      <c r="E51" s="11">
        <f>SUM(D51,E50)</f>
        <v>1.9941573622592226</v>
      </c>
      <c r="F51">
        <f>C51*AVERAGE($K$20,$W$20)</f>
        <v>1.9731354641744303</v>
      </c>
      <c r="G51" s="14">
        <f>ABS((F51-E51)/E51)</f>
        <v>1.0541744840525584E-2</v>
      </c>
    </row>
    <row r="52" spans="3:7" x14ac:dyDescent="0.25">
      <c r="C52">
        <v>12</v>
      </c>
      <c r="D52" s="2">
        <f>$W$20</f>
        <v>0.15835405320379284</v>
      </c>
      <c r="E52" s="11">
        <f>SUM(D52,E51)</f>
        <v>2.1525114154630156</v>
      </c>
      <c r="F52">
        <f>C52*AVERAGE($K$20,$W$20)</f>
        <v>2.1525114154630147</v>
      </c>
      <c r="G52" s="14">
        <f>ABS((F52-E52)/E52)</f>
        <v>4.12624255239582E-16</v>
      </c>
    </row>
    <row r="53" spans="3:7" x14ac:dyDescent="0.25">
      <c r="C53">
        <v>13</v>
      </c>
      <c r="D53" s="2">
        <f>$K$20</f>
        <v>0.20039784937337635</v>
      </c>
      <c r="E53" s="11">
        <f>SUM(D53,E52)</f>
        <v>2.3529092648363918</v>
      </c>
      <c r="F53">
        <f>C53*AVERAGE($K$20,$W$20)</f>
        <v>2.3318873667515994</v>
      </c>
      <c r="G53" s="14">
        <f>ABS((F53-E53)/E53)</f>
        <v>8.9344278587190802E-3</v>
      </c>
    </row>
    <row r="54" spans="3:7" x14ac:dyDescent="0.25">
      <c r="C54">
        <v>14</v>
      </c>
      <c r="D54" s="2">
        <f>$W$20</f>
        <v>0.15835405320379284</v>
      </c>
      <c r="E54" s="11">
        <f>SUM(D54,E53)</f>
        <v>2.5112633180401849</v>
      </c>
      <c r="F54">
        <f>C54*AVERAGE($K$20,$W$20)</f>
        <v>2.511263318040184</v>
      </c>
      <c r="G54" s="14">
        <f>ABS((F54-E54)/E54)</f>
        <v>3.5367793306249883E-16</v>
      </c>
    </row>
    <row r="55" spans="3:7" x14ac:dyDescent="0.25">
      <c r="C55">
        <v>15</v>
      </c>
      <c r="D55" s="2">
        <f>$K$20</f>
        <v>0.20039784937337635</v>
      </c>
      <c r="E55" s="11">
        <f>SUM(D55,E54)</f>
        <v>2.7116611674135611</v>
      </c>
      <c r="F55">
        <f>C55*AVERAGE($K$20,$W$20)</f>
        <v>2.6906392693287686</v>
      </c>
      <c r="G55" s="14">
        <f>ABS((F55-E55)/E55)</f>
        <v>7.7524059190786044E-3</v>
      </c>
    </row>
    <row r="56" spans="3:7" x14ac:dyDescent="0.25">
      <c r="C56">
        <v>16</v>
      </c>
      <c r="D56" s="2">
        <f>$W$20</f>
        <v>0.15835405320379284</v>
      </c>
      <c r="E56" s="11">
        <f>SUM(D56,E55)</f>
        <v>2.8700152206173541</v>
      </c>
      <c r="F56">
        <f>C56*AVERAGE($K$20,$W$20)</f>
        <v>2.8700152206173533</v>
      </c>
      <c r="G56" s="14">
        <f>ABS((F56-E56)/E56)</f>
        <v>3.094681914296865E-16</v>
      </c>
    </row>
    <row r="57" spans="3:7" x14ac:dyDescent="0.25">
      <c r="C57">
        <v>17</v>
      </c>
      <c r="D57" s="2">
        <f>$K$20</f>
        <v>0.20039784937337635</v>
      </c>
      <c r="E57" s="11">
        <f>SUM(D57,E56)</f>
        <v>3.0704130699907304</v>
      </c>
      <c r="F57">
        <f>C57*AVERAGE($K$20,$W$20)</f>
        <v>3.0493911719059379</v>
      </c>
      <c r="G57" s="14">
        <f>ABS((F57-E57)/E57)</f>
        <v>6.8466025924179491E-3</v>
      </c>
    </row>
    <row r="58" spans="3:7" x14ac:dyDescent="0.25">
      <c r="C58">
        <v>18</v>
      </c>
      <c r="D58" s="2">
        <f>$W$20</f>
        <v>0.15835405320379284</v>
      </c>
      <c r="E58" s="11">
        <f>SUM(D58,E57)</f>
        <v>3.2287671231945234</v>
      </c>
      <c r="F58">
        <f>C58*AVERAGE($K$20,$W$20)</f>
        <v>3.2287671231945225</v>
      </c>
      <c r="G58" s="14">
        <f>ABS((F58-E58)/E58)</f>
        <v>2.7508283682638798E-16</v>
      </c>
    </row>
    <row r="59" spans="3:7" x14ac:dyDescent="0.25">
      <c r="C59">
        <v>19</v>
      </c>
      <c r="D59" s="2">
        <f>$K$20</f>
        <v>0.20039784937337635</v>
      </c>
      <c r="E59" s="11">
        <f>SUM(D59,E58)</f>
        <v>3.4291649725678996</v>
      </c>
      <c r="F59">
        <f>C59*AVERAGE($K$20,$W$20)</f>
        <v>3.4081430744831072</v>
      </c>
      <c r="G59" s="14">
        <f>ABS((F59-E59)/E59)</f>
        <v>6.1303256778137529E-3</v>
      </c>
    </row>
    <row r="60" spans="3:7" x14ac:dyDescent="0.25">
      <c r="C60">
        <v>20</v>
      </c>
      <c r="D60" s="2">
        <f>$W$20</f>
        <v>0.15835405320379284</v>
      </c>
      <c r="E60" s="11">
        <f>SUM(D60,E59)</f>
        <v>3.5875190257716927</v>
      </c>
      <c r="F60">
        <f>C60*AVERAGE($K$20,$W$20)</f>
        <v>3.5875190257716918</v>
      </c>
      <c r="G60" s="14">
        <f>ABS((F60-E60)/E60)</f>
        <v>2.4757455314374917E-16</v>
      </c>
    </row>
    <row r="61" spans="3:7" x14ac:dyDescent="0.25">
      <c r="C61">
        <v>21</v>
      </c>
      <c r="D61" s="2">
        <f>$K$20</f>
        <v>0.20039784937337635</v>
      </c>
      <c r="E61" s="11">
        <f>SUM(D61,E60)</f>
        <v>3.7879168751450689</v>
      </c>
      <c r="F61">
        <f>C61*AVERAGE($K$20,$W$20)</f>
        <v>3.766894977060276</v>
      </c>
      <c r="G61" s="14">
        <f>ABS((F61-E61)/E61)</f>
        <v>5.5497252916849819E-3</v>
      </c>
    </row>
    <row r="62" spans="3:7" x14ac:dyDescent="0.25">
      <c r="C62">
        <v>22</v>
      </c>
      <c r="D62" s="2">
        <f>$W$20</f>
        <v>0.15835405320379284</v>
      </c>
      <c r="E62" s="11">
        <f>SUM(D62,E61)</f>
        <v>3.946270928348862</v>
      </c>
      <c r="F62">
        <f>C62*AVERAGE($K$20,$W$20)</f>
        <v>3.9462709283488606</v>
      </c>
      <c r="G62" s="14">
        <f>ABS((F62-E62)/E62)</f>
        <v>3.3760166337783978E-16</v>
      </c>
    </row>
    <row r="63" spans="3:7" x14ac:dyDescent="0.25">
      <c r="C63">
        <v>23</v>
      </c>
      <c r="D63" s="2">
        <f>$K$20</f>
        <v>0.20039784937337635</v>
      </c>
      <c r="E63" s="11">
        <f>SUM(D63,E62)</f>
        <v>4.1466687777222386</v>
      </c>
      <c r="F63">
        <f>C63*AVERAGE($K$20,$W$20)</f>
        <v>4.1256468796374453</v>
      </c>
      <c r="G63" s="14">
        <f>ABS((F63-E63)/E63)</f>
        <v>5.0695869893762503E-3</v>
      </c>
    </row>
    <row r="64" spans="3:7" x14ac:dyDescent="0.25">
      <c r="C64">
        <v>24</v>
      </c>
      <c r="D64" s="2">
        <f>$W$20</f>
        <v>0.15835405320379284</v>
      </c>
      <c r="E64" s="11">
        <f>SUM(D64,E63)</f>
        <v>4.3050228309260312</v>
      </c>
      <c r="F64">
        <f>C64*AVERAGE($K$20,$W$20)</f>
        <v>4.3050228309260294</v>
      </c>
      <c r="G64" s="14">
        <f>ABS((F64-E64)/E64)</f>
        <v>4.12624255239582E-16</v>
      </c>
    </row>
    <row r="65" spans="3:7" x14ac:dyDescent="0.25">
      <c r="C65">
        <v>25</v>
      </c>
      <c r="D65" s="2">
        <f>$K$20</f>
        <v>0.20039784937337635</v>
      </c>
      <c r="E65" s="11">
        <f>SUM(D65,E64)</f>
        <v>4.5054206802994079</v>
      </c>
      <c r="F65">
        <f>C65*AVERAGE($K$20,$W$20)</f>
        <v>4.4843987822146145</v>
      </c>
      <c r="G65" s="14">
        <f>ABS((F65-E65)/E65)</f>
        <v>4.6659123701177597E-3</v>
      </c>
    </row>
    <row r="66" spans="3:7" x14ac:dyDescent="0.25">
      <c r="C66">
        <v>26</v>
      </c>
      <c r="D66" s="2">
        <f>$W$20</f>
        <v>0.15835405320379284</v>
      </c>
      <c r="E66" s="11">
        <f>SUM(D66,E65)</f>
        <v>4.6637747335032005</v>
      </c>
      <c r="F66">
        <f>C66*AVERAGE($K$20,$W$20)</f>
        <v>4.6637747335031987</v>
      </c>
      <c r="G66" s="14">
        <f>ABS((F66-E66)/E66)</f>
        <v>3.8088392791346026E-16</v>
      </c>
    </row>
    <row r="67" spans="3:7" x14ac:dyDescent="0.25">
      <c r="C67">
        <v>27</v>
      </c>
      <c r="D67" s="2">
        <f>$K$20</f>
        <v>0.20039784937337635</v>
      </c>
      <c r="E67" s="11">
        <f>SUM(D67,E66)</f>
        <v>4.8641725828765772</v>
      </c>
      <c r="F67">
        <f>C67*AVERAGE($K$20,$W$20)</f>
        <v>4.8431506847917838</v>
      </c>
      <c r="G67" s="14">
        <f>ABS((F67-E67)/E67)</f>
        <v>4.3217829397741957E-3</v>
      </c>
    </row>
    <row r="68" spans="3:7" x14ac:dyDescent="0.25">
      <c r="C68">
        <v>28</v>
      </c>
      <c r="D68" s="2">
        <f>$W$20</f>
        <v>0.15835405320379284</v>
      </c>
      <c r="E68" s="11">
        <f>SUM(D68,E67)</f>
        <v>5.0225266360803698</v>
      </c>
      <c r="F68">
        <f>C68*AVERAGE($K$20,$W$20)</f>
        <v>5.022526636080368</v>
      </c>
      <c r="G68" s="14">
        <f>ABS((F68-E68)/E68)</f>
        <v>3.5367793306249883E-16</v>
      </c>
    </row>
    <row r="69" spans="3:7" x14ac:dyDescent="0.25">
      <c r="C69">
        <v>29</v>
      </c>
      <c r="D69" s="2">
        <f>$K$20</f>
        <v>0.20039784937337635</v>
      </c>
      <c r="E69" s="11">
        <f>SUM(D69,E68)</f>
        <v>5.2229244854537464</v>
      </c>
      <c r="F69">
        <f>C69*AVERAGE($K$20,$W$20)</f>
        <v>5.2019025873689531</v>
      </c>
      <c r="G69" s="14">
        <f>ABS((F69-E69)/E69)</f>
        <v>4.0249285899769394E-3</v>
      </c>
    </row>
    <row r="70" spans="3:7" x14ac:dyDescent="0.25">
      <c r="C70">
        <v>30</v>
      </c>
      <c r="D70" s="2">
        <f>$W$20</f>
        <v>0.15835405320379284</v>
      </c>
      <c r="E70" s="11">
        <f>SUM(D70,E69)</f>
        <v>5.381278538657539</v>
      </c>
      <c r="F70">
        <f>C70*AVERAGE($K$20,$W$20)</f>
        <v>5.3812785386575372</v>
      </c>
      <c r="G70" s="14">
        <f>ABS((F70-E70)/E70)</f>
        <v>3.3009940419166556E-16</v>
      </c>
    </row>
    <row r="71" spans="3:7" x14ac:dyDescent="0.25">
      <c r="C71">
        <v>31</v>
      </c>
      <c r="D71" s="2">
        <f>$K$20</f>
        <v>0.20039784937337635</v>
      </c>
      <c r="E71" s="11">
        <f>SUM(D71,E70)</f>
        <v>5.5816763880309157</v>
      </c>
      <c r="F71">
        <f>C71*AVERAGE($K$20,$W$20)</f>
        <v>5.5606544899461223</v>
      </c>
      <c r="G71" s="14">
        <f>ABS((F71-E71)/E71)</f>
        <v>3.7662337662340561E-3</v>
      </c>
    </row>
    <row r="72" spans="3:7" x14ac:dyDescent="0.25">
      <c r="C72">
        <v>32</v>
      </c>
      <c r="D72" s="2">
        <f>$W$20</f>
        <v>0.15835405320379284</v>
      </c>
      <c r="E72" s="11">
        <f>SUM(D72,E71)</f>
        <v>5.7400304412347083</v>
      </c>
      <c r="F72">
        <f>C72*AVERAGE($K$20,$W$20)</f>
        <v>5.7400304412347065</v>
      </c>
      <c r="G72" s="14">
        <f>ABS((F72-E72)/E72)</f>
        <v>3.094681914296865E-16</v>
      </c>
    </row>
    <row r="73" spans="3:7" x14ac:dyDescent="0.25">
      <c r="C73">
        <v>33</v>
      </c>
      <c r="D73" s="2">
        <f>$K$20</f>
        <v>0.20039784937337635</v>
      </c>
      <c r="E73" s="11">
        <f>SUM(D73,E72)</f>
        <v>5.940428290608085</v>
      </c>
      <c r="F73">
        <f>C73*AVERAGE($K$20,$W$20)</f>
        <v>5.9194063925232907</v>
      </c>
      <c r="G73" s="14">
        <f>ABS((F73-E73)/E73)</f>
        <v>3.5387849253277299E-3</v>
      </c>
    </row>
    <row r="74" spans="3:7" x14ac:dyDescent="0.25">
      <c r="C74">
        <v>34</v>
      </c>
      <c r="D74" s="2">
        <f>$W$20</f>
        <v>0.15835405320379284</v>
      </c>
      <c r="E74" s="11">
        <f>SUM(D74,E73)</f>
        <v>6.0987823438118776</v>
      </c>
      <c r="F74">
        <f>C74*AVERAGE($K$20,$W$20)</f>
        <v>6.0987823438118758</v>
      </c>
      <c r="G74" s="14">
        <f>ABS((F74-E74)/E74)</f>
        <v>2.912641801691167E-16</v>
      </c>
    </row>
    <row r="75" spans="3:7" x14ac:dyDescent="0.25">
      <c r="C75">
        <v>35</v>
      </c>
      <c r="D75" s="2">
        <f>$K$20</f>
        <v>0.20039784937337635</v>
      </c>
      <c r="E75" s="11">
        <f>SUM(D75,E74)</f>
        <v>6.2991801931852542</v>
      </c>
      <c r="F75">
        <f>C75*AVERAGE($K$20,$W$20)</f>
        <v>6.27815829510046</v>
      </c>
      <c r="G75" s="14">
        <f>ABS((F75-E75)/E75)</f>
        <v>3.3372434888490304E-3</v>
      </c>
    </row>
    <row r="76" spans="3:7" x14ac:dyDescent="0.25">
      <c r="C76">
        <v>36</v>
      </c>
      <c r="D76" s="2">
        <f>$W$20</f>
        <v>0.15835405320379284</v>
      </c>
      <c r="E76" s="11">
        <f>SUM(D76,E75)</f>
        <v>6.4575342463890468</v>
      </c>
      <c r="F76">
        <f>C76*AVERAGE($K$20,$W$20)</f>
        <v>6.4575342463890451</v>
      </c>
      <c r="G76" s="14">
        <f>ABS((F76-E76)/E76)</f>
        <v>2.7508283682638798E-16</v>
      </c>
    </row>
    <row r="77" spans="3:7" x14ac:dyDescent="0.25">
      <c r="C77">
        <v>37</v>
      </c>
      <c r="D77" s="2">
        <f>$K$20</f>
        <v>0.20039784937337635</v>
      </c>
      <c r="E77" s="11">
        <f>SUM(D77,E76)</f>
        <v>6.6579320957624235</v>
      </c>
      <c r="F77">
        <f>C77*AVERAGE($K$20,$W$20)</f>
        <v>6.6369101976776292</v>
      </c>
      <c r="G77" s="14">
        <f>ABS((F77-E77)/E77)</f>
        <v>3.1574215210416583E-3</v>
      </c>
    </row>
    <row r="78" spans="3:7" x14ac:dyDescent="0.25">
      <c r="C78">
        <v>38</v>
      </c>
      <c r="D78" s="2">
        <f>$W$20</f>
        <v>0.15835405320379284</v>
      </c>
      <c r="E78" s="11">
        <f>SUM(D78,E77)</f>
        <v>6.8162861489662161</v>
      </c>
      <c r="F78">
        <f>C78*AVERAGE($K$20,$W$20)</f>
        <v>6.8162861489662143</v>
      </c>
      <c r="G78" s="14">
        <f>ABS((F78-E78)/E78)</f>
        <v>2.6060479278289386E-16</v>
      </c>
    </row>
    <row r="79" spans="3:7" x14ac:dyDescent="0.25">
      <c r="C79">
        <v>39</v>
      </c>
      <c r="D79" s="2">
        <f>$K$20</f>
        <v>0.20039784937337635</v>
      </c>
      <c r="E79" s="11">
        <f>SUM(D79,E78)</f>
        <v>7.0166839983395928</v>
      </c>
      <c r="F79">
        <f>C79*AVERAGE($K$20,$W$20)</f>
        <v>6.9956621002547985</v>
      </c>
      <c r="G79" s="14">
        <f>ABS((F79-E79)/E79)</f>
        <v>2.9959875761497632E-3</v>
      </c>
    </row>
    <row r="80" spans="3:7" x14ac:dyDescent="0.25">
      <c r="C80">
        <v>40</v>
      </c>
      <c r="D80" s="2">
        <f>$W$20</f>
        <v>0.15835405320379284</v>
      </c>
      <c r="E80" s="11">
        <f>SUM(D80,E79)</f>
        <v>7.1750380515433854</v>
      </c>
      <c r="F80">
        <f>C80*AVERAGE($K$20,$W$20)</f>
        <v>7.1750380515433836</v>
      </c>
      <c r="G80" s="14">
        <f>ABS((F80-E80)/E80)</f>
        <v>2.4757455314374917E-16</v>
      </c>
    </row>
    <row r="81" spans="3:7" x14ac:dyDescent="0.25">
      <c r="C81">
        <v>41</v>
      </c>
      <c r="D81" s="2">
        <f>$K$20</f>
        <v>0.20039784937337635</v>
      </c>
      <c r="E81" s="11">
        <f>SUM(D81,E80)</f>
        <v>7.375435900916762</v>
      </c>
      <c r="F81">
        <f>C81*AVERAGE($K$20,$W$20)</f>
        <v>7.3544140028319678</v>
      </c>
      <c r="G81" s="14">
        <f>ABS((F81-E81)/E81)</f>
        <v>2.8502583938369336E-3</v>
      </c>
    </row>
    <row r="82" spans="3:7" x14ac:dyDescent="0.25">
      <c r="C82">
        <v>42</v>
      </c>
      <c r="D82" s="2">
        <f>$W$20</f>
        <v>0.15835405320379284</v>
      </c>
      <c r="E82" s="11">
        <f>SUM(D82,E81)</f>
        <v>7.5337899541205546</v>
      </c>
      <c r="F82">
        <f>C82*AVERAGE($K$20,$W$20)</f>
        <v>7.533789954120552</v>
      </c>
      <c r="G82" s="14">
        <f>ABS((F82-E82)/E82)</f>
        <v>3.5367793306249883E-16</v>
      </c>
    </row>
    <row r="83" spans="3:7" x14ac:dyDescent="0.25">
      <c r="C83">
        <v>43</v>
      </c>
      <c r="D83" s="2">
        <f>$K$20</f>
        <v>0.20039784937337635</v>
      </c>
      <c r="E83" s="11">
        <f>SUM(D83,E82)</f>
        <v>7.7341878034939313</v>
      </c>
      <c r="F83">
        <f>C83*AVERAGE($K$20,$W$20)</f>
        <v>7.713165905409137</v>
      </c>
      <c r="G83" s="14">
        <f>ABS((F83-E83)/E83)</f>
        <v>2.7180485681117792E-3</v>
      </c>
    </row>
    <row r="84" spans="3:7" x14ac:dyDescent="0.25">
      <c r="C84">
        <v>44</v>
      </c>
      <c r="D84" s="2">
        <f>$W$20</f>
        <v>0.15835405320379284</v>
      </c>
      <c r="E84" s="11">
        <f>SUM(D84,E83)</f>
        <v>7.8925418566977239</v>
      </c>
      <c r="F84">
        <f>C84*AVERAGE($K$20,$W$20)</f>
        <v>7.8925418566977212</v>
      </c>
      <c r="G84" s="14">
        <f>ABS((F84-E84)/E84)</f>
        <v>3.3760166337783978E-16</v>
      </c>
    </row>
    <row r="85" spans="3:7" x14ac:dyDescent="0.25">
      <c r="C85">
        <v>45</v>
      </c>
      <c r="D85" s="2">
        <f>$K$20</f>
        <v>0.20039784937337635</v>
      </c>
      <c r="E85" s="11">
        <f>SUM(D85,E84)</f>
        <v>8.0929397060710997</v>
      </c>
      <c r="F85">
        <f>C85*AVERAGE($K$20,$W$20)</f>
        <v>8.0719178079863063</v>
      </c>
      <c r="G85" s="14">
        <f>ABS((F85-E85)/E85)</f>
        <v>2.5975602004081819E-3</v>
      </c>
    </row>
    <row r="86" spans="3:7" x14ac:dyDescent="0.25">
      <c r="C86">
        <v>46</v>
      </c>
      <c r="D86" s="2">
        <f>$W$20</f>
        <v>0.15835405320379284</v>
      </c>
      <c r="E86" s="11">
        <f>SUM(D86,E85)</f>
        <v>8.2512937592748923</v>
      </c>
      <c r="F86">
        <f>C86*AVERAGE($K$20,$W$20)</f>
        <v>8.2512937592748905</v>
      </c>
      <c r="G86" s="14">
        <f>ABS((F86-E86)/E86)</f>
        <v>2.1528222012499931E-16</v>
      </c>
    </row>
    <row r="87" spans="3:7" x14ac:dyDescent="0.25">
      <c r="C87">
        <v>47</v>
      </c>
      <c r="D87" s="2">
        <f>$K$20</f>
        <v>0.20039784937337635</v>
      </c>
      <c r="E87" s="11">
        <f>SUM(D87,E86)</f>
        <v>8.4516916086482681</v>
      </c>
      <c r="F87">
        <f>C87*AVERAGE($K$20,$W$20)</f>
        <v>8.4306697105634747</v>
      </c>
      <c r="G87" s="14">
        <f>ABS((F87-E87)/E87)</f>
        <v>2.4873006562712882E-3</v>
      </c>
    </row>
    <row r="88" spans="3:7" x14ac:dyDescent="0.25">
      <c r="C88">
        <v>48</v>
      </c>
      <c r="D88" s="2">
        <f>$W$20</f>
        <v>0.15835405320379284</v>
      </c>
      <c r="E88" s="11">
        <f>SUM(D88,E87)</f>
        <v>8.6100456618520607</v>
      </c>
      <c r="F88">
        <f>C88*AVERAGE($K$20,$W$20)</f>
        <v>8.6100456618520589</v>
      </c>
      <c r="G88" s="14">
        <f>ABS((F88-E88)/E88)</f>
        <v>2.0631212761979102E-16</v>
      </c>
    </row>
    <row r="89" spans="3:7" x14ac:dyDescent="0.25">
      <c r="C89">
        <v>49</v>
      </c>
      <c r="D89" s="2">
        <f>$K$20</f>
        <v>0.20039784937337635</v>
      </c>
      <c r="E89" s="11">
        <f>SUM(D89,E88)</f>
        <v>8.8104435112254365</v>
      </c>
      <c r="F89">
        <f>C89*AVERAGE($K$20,$W$20)</f>
        <v>8.7894216131406449</v>
      </c>
      <c r="G89" s="14">
        <f>ABS((F89-E89)/E89)</f>
        <v>2.3860204152046922E-3</v>
      </c>
    </row>
    <row r="90" spans="3:7" x14ac:dyDescent="0.25">
      <c r="C90">
        <v>50</v>
      </c>
      <c r="D90" s="2">
        <f>$W$20</f>
        <v>0.15835405320379284</v>
      </c>
      <c r="E90" s="11">
        <f>SUM(D90,E89)</f>
        <v>8.968797564429229</v>
      </c>
      <c r="F90">
        <f>C90*AVERAGE($K$20,$W$20)</f>
        <v>8.968797564429229</v>
      </c>
      <c r="G90" s="14">
        <f>ABS((F90-E90)/E90)</f>
        <v>0</v>
      </c>
    </row>
  </sheetData>
  <pageMargins left="0.7" right="0.7" top="0.78740157499999996" bottom="0.78740157499999996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4" sqref="D14"/>
    </sheetView>
  </sheetViews>
  <sheetFormatPr baseColWidth="10" defaultColWidth="8.85546875" defaultRowHeight="15" x14ac:dyDescent="0.25"/>
  <cols>
    <col min="1" max="1" width="11.140625" customWidth="1"/>
    <col min="2" max="2" width="12.28515625" customWidth="1"/>
    <col min="5" max="5" width="16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16.399999999999999</v>
      </c>
      <c r="B2" s="1">
        <f>(PI()*(A2/100)^2)/4</f>
        <v>2.1124069002737764E-2</v>
      </c>
      <c r="C2" s="2">
        <f>1/B2</f>
        <v>47.339364393782091</v>
      </c>
    </row>
    <row r="3" spans="1:10" x14ac:dyDescent="0.25">
      <c r="A3">
        <v>16.5</v>
      </c>
      <c r="B3" s="1">
        <f>(PI()*(A3/100)^2)/4</f>
        <v>2.1382464998495533E-2</v>
      </c>
      <c r="C3" s="2">
        <f>1/B3</f>
        <v>46.767292735910466</v>
      </c>
    </row>
    <row r="4" spans="1:10" x14ac:dyDescent="0.25">
      <c r="A4">
        <v>16.600000000000001</v>
      </c>
      <c r="B4" s="1">
        <f>(PI()*(A4/100)^2)/4</f>
        <v>2.1642431790580088E-2</v>
      </c>
      <c r="C4" s="2">
        <f>1/B4</f>
        <v>46.205528550412346</v>
      </c>
    </row>
    <row r="5" spans="1:10" x14ac:dyDescent="0.25">
      <c r="B5" s="1"/>
      <c r="C5" s="2"/>
    </row>
    <row r="6" spans="1:10" x14ac:dyDescent="0.25">
      <c r="B6" t="s">
        <v>25</v>
      </c>
      <c r="C6" t="s">
        <v>24</v>
      </c>
      <c r="D6" t="s">
        <v>9</v>
      </c>
      <c r="E6" t="s">
        <v>23</v>
      </c>
      <c r="F6" t="s">
        <v>11</v>
      </c>
      <c r="G6" t="s">
        <v>22</v>
      </c>
      <c r="H6">
        <f>A2</f>
        <v>16.399999999999999</v>
      </c>
      <c r="I6">
        <f>A3</f>
        <v>16.5</v>
      </c>
      <c r="J6">
        <f>A4</f>
        <v>16.600000000000001</v>
      </c>
    </row>
    <row r="7" spans="1:10" x14ac:dyDescent="0.25">
      <c r="A7">
        <v>1</v>
      </c>
      <c r="B7">
        <v>7.4</v>
      </c>
      <c r="C7" s="3">
        <v>3.31</v>
      </c>
      <c r="D7" s="3">
        <f>B7-C7</f>
        <v>4.09</v>
      </c>
      <c r="E7" s="3">
        <f>D7</f>
        <v>4.09</v>
      </c>
      <c r="F7" s="3">
        <f>E7-$D$27</f>
        <v>-4.9000000000000377E-2</v>
      </c>
      <c r="H7" s="10">
        <f>D7*$C$2/1000</f>
        <v>0.19361800037056875</v>
      </c>
      <c r="I7" s="10">
        <f>D7*$C$3/1000</f>
        <v>0.19127822728987379</v>
      </c>
      <c r="J7" s="10">
        <f>D7*$C$4/1000</f>
        <v>0.1889806117711865</v>
      </c>
    </row>
    <row r="8" spans="1:10" x14ac:dyDescent="0.25">
      <c r="A8">
        <v>2</v>
      </c>
      <c r="B8">
        <v>10.7</v>
      </c>
      <c r="C8" s="3">
        <v>6.59</v>
      </c>
      <c r="D8" s="3">
        <f>B8-C8</f>
        <v>4.1099999999999994</v>
      </c>
      <c r="E8" s="3">
        <f>AVERAGE(D7:D8)</f>
        <v>4.0999999999999996</v>
      </c>
      <c r="F8" s="3">
        <f>E8-$D$27</f>
        <v>-3.900000000000059E-2</v>
      </c>
      <c r="G8" s="2">
        <f>STDEVA(D7:D8)</f>
        <v>1.4142135623730649E-2</v>
      </c>
      <c r="H8" s="10">
        <f>D8*$C$2/1000</f>
        <v>0.19456478765844437</v>
      </c>
      <c r="I8" s="10">
        <f>D8*$C$3/1000</f>
        <v>0.19221357314459198</v>
      </c>
      <c r="J8" s="10">
        <f>D8*$C$4/1000</f>
        <v>0.18990472234219472</v>
      </c>
    </row>
    <row r="9" spans="1:10" x14ac:dyDescent="0.25">
      <c r="A9">
        <v>3</v>
      </c>
      <c r="B9">
        <v>6.59</v>
      </c>
      <c r="C9" s="3">
        <v>2.41</v>
      </c>
      <c r="D9" s="3">
        <f>B9-C9</f>
        <v>4.18</v>
      </c>
      <c r="E9" s="3">
        <f>AVERAGE(D7:D9)</f>
        <v>4.126666666666666</v>
      </c>
      <c r="F9" s="3">
        <f>E9-$D$27</f>
        <v>-1.2333333333334195E-2</v>
      </c>
      <c r="G9" s="2">
        <f>STDEVA(D7:D9)</f>
        <v>4.725815626252608E-2</v>
      </c>
      <c r="H9" s="10">
        <f>D9*$C$2/1000</f>
        <v>0.19787854316600914</v>
      </c>
      <c r="I9" s="10">
        <f>D9*$C$3/1000</f>
        <v>0.19548728363610574</v>
      </c>
      <c r="J9" s="10">
        <f>D9*$C$4/1000</f>
        <v>0.19313910934072359</v>
      </c>
    </row>
    <row r="10" spans="1:10" x14ac:dyDescent="0.25">
      <c r="A10">
        <v>4</v>
      </c>
      <c r="B10">
        <v>12.3</v>
      </c>
      <c r="C10" s="3">
        <v>8.08</v>
      </c>
      <c r="D10" s="3">
        <f>B10-C10</f>
        <v>4.2200000000000006</v>
      </c>
      <c r="E10" s="3">
        <f>AVERAGE(D7:D10)</f>
        <v>4.1500000000000004</v>
      </c>
      <c r="F10" s="3">
        <f>E10-$D$27</f>
        <v>1.1000000000000121E-2</v>
      </c>
      <c r="G10" s="2">
        <f>STDEVA(D7:D10)</f>
        <v>6.0553007081950203E-2</v>
      </c>
      <c r="H10" s="10">
        <f>D10*$C$2/1000</f>
        <v>0.19977211774176046</v>
      </c>
      <c r="I10" s="10">
        <f>D10*$C$3/1000</f>
        <v>0.1973579753455422</v>
      </c>
      <c r="J10" s="10">
        <f>D10*$C$4/1000</f>
        <v>0.19498733048274014</v>
      </c>
    </row>
    <row r="11" spans="1:10" x14ac:dyDescent="0.25">
      <c r="A11">
        <v>5</v>
      </c>
      <c r="B11">
        <v>8.08</v>
      </c>
      <c r="C11" s="3">
        <v>3.91</v>
      </c>
      <c r="D11" s="3">
        <f>B11-C11</f>
        <v>4.17</v>
      </c>
      <c r="E11" s="3">
        <f>AVERAGE(D7:D11)</f>
        <v>4.1540000000000008</v>
      </c>
      <c r="F11" s="3">
        <f>E11-$D$27</f>
        <v>1.5000000000000568E-2</v>
      </c>
      <c r="G11" s="2">
        <f>STDEVA(D7:D11)</f>
        <v>5.3197744313081864E-2</v>
      </c>
      <c r="H11" s="10">
        <f>D11*$C$2/1000</f>
        <v>0.19740514952207133</v>
      </c>
      <c r="I11" s="10">
        <f>D11*$C$3/1000</f>
        <v>0.19501961070874665</v>
      </c>
      <c r="J11" s="10">
        <f>D11*$C$4/1000</f>
        <v>0.19267705405521948</v>
      </c>
    </row>
    <row r="12" spans="1:10" x14ac:dyDescent="0.25">
      <c r="A12">
        <v>6</v>
      </c>
      <c r="B12">
        <v>16.18</v>
      </c>
      <c r="C12" s="3">
        <v>12.12</v>
      </c>
      <c r="D12" s="3">
        <f>B12-C12</f>
        <v>4.0600000000000005</v>
      </c>
      <c r="E12" s="3">
        <f>AVERAGE(D7:D12)</f>
        <v>4.1383333333333345</v>
      </c>
      <c r="F12" s="3">
        <f>E12-$D$27</f>
        <v>-6.6666666666570507E-4</v>
      </c>
      <c r="G12" s="2">
        <f>STDEVA(D7:D12)</f>
        <v>6.1128280416405265E-2</v>
      </c>
      <c r="H12" s="10">
        <f>D12*$C$2/1000</f>
        <v>0.19219781943875533</v>
      </c>
      <c r="I12" s="10">
        <f>D12*$C$3/1000</f>
        <v>0.18987520850779652</v>
      </c>
      <c r="J12" s="10">
        <f>D12*$C$4/1000</f>
        <v>0.18759444591467414</v>
      </c>
    </row>
    <row r="13" spans="1:10" x14ac:dyDescent="0.25">
      <c r="A13">
        <v>7</v>
      </c>
      <c r="B13">
        <v>12.22</v>
      </c>
      <c r="C13" s="3">
        <v>8</v>
      </c>
      <c r="D13" s="3">
        <f>B13-C13</f>
        <v>4.2200000000000006</v>
      </c>
      <c r="E13" s="3">
        <f>AVERAGE(D7:D13)</f>
        <v>4.1500000000000004</v>
      </c>
      <c r="F13" s="3">
        <f>E13-$D$27</f>
        <v>1.1000000000000121E-2</v>
      </c>
      <c r="G13" s="2">
        <f>STDEVA(D7:D13)</f>
        <v>6.3770421565696817E-2</v>
      </c>
      <c r="H13" s="10">
        <f>D13*$C$2/1000</f>
        <v>0.19977211774176046</v>
      </c>
      <c r="I13" s="10">
        <f>D13*$C$3/1000</f>
        <v>0.1973579753455422</v>
      </c>
      <c r="J13" s="10">
        <f>D13*$C$4/1000</f>
        <v>0.19498733048274014</v>
      </c>
    </row>
    <row r="14" spans="1:10" x14ac:dyDescent="0.25">
      <c r="A14">
        <v>8</v>
      </c>
      <c r="B14">
        <v>8</v>
      </c>
      <c r="C14" s="3">
        <v>3.47</v>
      </c>
      <c r="D14" s="3">
        <f>B14-C14</f>
        <v>4.5299999999999994</v>
      </c>
      <c r="E14" s="3">
        <f>AVERAGE(D7:D14)</f>
        <v>4.1975000000000007</v>
      </c>
      <c r="F14" s="3">
        <f>E14-$D$27</f>
        <v>5.8500000000000441E-2</v>
      </c>
      <c r="G14" s="2">
        <f>STDEVA(D7:D14)</f>
        <v>0.14675051715654783</v>
      </c>
      <c r="H14" s="10">
        <f>D14*$C$2/1000</f>
        <v>0.21444732070383285</v>
      </c>
      <c r="I14" s="10">
        <f>D14*$C$3/1000</f>
        <v>0.21185583609367439</v>
      </c>
      <c r="J14" s="10">
        <f>D14*$C$4/1000</f>
        <v>0.20931104433336789</v>
      </c>
    </row>
    <row r="15" spans="1:10" x14ac:dyDescent="0.25">
      <c r="A15">
        <v>9</v>
      </c>
      <c r="B15">
        <v>16.059999999999999</v>
      </c>
      <c r="C15" s="3">
        <v>11.91</v>
      </c>
      <c r="D15" s="3">
        <f>B15-C15</f>
        <v>4.1499999999999986</v>
      </c>
      <c r="E15" s="3">
        <f>AVERAGE(D7:D15)</f>
        <v>4.192222222222223</v>
      </c>
      <c r="F15" s="3">
        <f>E15-$D$27</f>
        <v>5.3222222222222726E-2</v>
      </c>
      <c r="G15" s="2">
        <f>STDEVA(D7:D15)</f>
        <v>0.13818264885449408</v>
      </c>
      <c r="H15" s="10">
        <f>D15*$C$2/1000</f>
        <v>0.1964583622341956</v>
      </c>
      <c r="I15" s="10">
        <f>D15*$C$3/1000</f>
        <v>0.19408426485402835</v>
      </c>
      <c r="J15" s="10">
        <f>D15*$C$4/1000</f>
        <v>0.19175294348421115</v>
      </c>
    </row>
    <row r="16" spans="1:10" x14ac:dyDescent="0.25">
      <c r="A16">
        <v>10</v>
      </c>
      <c r="B16">
        <v>11.91</v>
      </c>
      <c r="C16" s="3">
        <v>7.87</v>
      </c>
      <c r="D16" s="3">
        <f>B16-C16</f>
        <v>4.04</v>
      </c>
      <c r="E16" s="3">
        <f>AVERAGE(D7:D16)</f>
        <v>4.1770000000000005</v>
      </c>
      <c r="F16" s="3">
        <f>E16-$D$27</f>
        <v>3.8000000000000256E-2</v>
      </c>
      <c r="G16" s="2">
        <f>STDEVA(D7:D16)</f>
        <v>0.13888844444373319</v>
      </c>
      <c r="H16" s="10">
        <f>D16*$C$2/1000</f>
        <v>0.19125103215087963</v>
      </c>
      <c r="I16" s="10">
        <f>D16*$C$3/1000</f>
        <v>0.18893986265307827</v>
      </c>
      <c r="J16" s="10">
        <f>D16*$C$4/1000</f>
        <v>0.18667033534366587</v>
      </c>
    </row>
    <row r="17" spans="1:14" x14ac:dyDescent="0.25">
      <c r="A17">
        <v>11</v>
      </c>
      <c r="B17">
        <v>7.87</v>
      </c>
      <c r="C17" s="3">
        <v>3.86</v>
      </c>
      <c r="D17" s="3">
        <f>B17-C17</f>
        <v>4.01</v>
      </c>
      <c r="E17" s="3">
        <f>AVERAGE(D7:D17)</f>
        <v>4.1618181818181821</v>
      </c>
      <c r="F17" s="3">
        <f>E17-$D$27</f>
        <v>2.2818181818181849E-2</v>
      </c>
      <c r="G17" s="2">
        <f>STDEVA(D7:D17)</f>
        <v>0.14105447045862676</v>
      </c>
      <c r="H17" s="10">
        <f>D17*$C$2/1000</f>
        <v>0.18983085121906618</v>
      </c>
      <c r="I17" s="10">
        <f>D17*$C$3/1000</f>
        <v>0.18753684387100097</v>
      </c>
      <c r="J17" s="10">
        <f>D17*$C$4/1000</f>
        <v>0.18528416948715348</v>
      </c>
    </row>
    <row r="18" spans="1:14" x14ac:dyDescent="0.25">
      <c r="A18">
        <v>12</v>
      </c>
      <c r="B18">
        <v>18.670000000000002</v>
      </c>
      <c r="C18" s="3">
        <v>14.6</v>
      </c>
      <c r="D18" s="3">
        <f>B18-C18</f>
        <v>4.0700000000000021</v>
      </c>
      <c r="E18" s="3">
        <f>AVERAGE(D7:D18)</f>
        <v>4.1541666666666668</v>
      </c>
      <c r="F18" s="3">
        <f>E18-$D$27</f>
        <v>1.5166666666666551E-2</v>
      </c>
      <c r="G18" s="2">
        <f>STDEVA(D7:D18)</f>
        <v>0.13707717357441923</v>
      </c>
      <c r="H18" s="10">
        <f>D18*$C$2/1000</f>
        <v>0.19267121308269322</v>
      </c>
      <c r="I18" s="10">
        <f>D18*$C$3/1000</f>
        <v>0.19034288143515571</v>
      </c>
      <c r="J18" s="10">
        <f>D18*$C$4/1000</f>
        <v>0.18805650120017833</v>
      </c>
    </row>
    <row r="19" spans="1:14" x14ac:dyDescent="0.25">
      <c r="A19">
        <v>13</v>
      </c>
      <c r="B19">
        <v>14.6</v>
      </c>
      <c r="C19" s="3">
        <v>10.41</v>
      </c>
      <c r="D19" s="3">
        <f>B19-C19</f>
        <v>4.1899999999999995</v>
      </c>
      <c r="E19" s="3">
        <f>AVERAGE(D7:D19)</f>
        <v>4.1569230769230767</v>
      </c>
      <c r="F19" s="3">
        <f>E19-$D$27</f>
        <v>1.7923076923076486E-2</v>
      </c>
      <c r="G19" s="2">
        <f>STDEVA(D7:D19)</f>
        <v>0.13161716044299415</v>
      </c>
      <c r="H19" s="10">
        <f>D19*$C$2/1000</f>
        <v>0.19835193680994695</v>
      </c>
      <c r="I19" s="10">
        <f>D19*$C$3/1000</f>
        <v>0.19595495656346484</v>
      </c>
      <c r="J19" s="10">
        <f>D19*$C$4/1000</f>
        <v>0.1936011646262277</v>
      </c>
    </row>
    <row r="20" spans="1:14" x14ac:dyDescent="0.25">
      <c r="A20">
        <v>14</v>
      </c>
      <c r="B20">
        <v>10.41</v>
      </c>
      <c r="C20" s="3">
        <v>6.42</v>
      </c>
      <c r="D20" s="3">
        <f>B20-C20</f>
        <v>3.99</v>
      </c>
      <c r="E20" s="3">
        <f>AVERAGE(D7:D20)</f>
        <v>4.1450000000000005</v>
      </c>
      <c r="F20" s="3">
        <f>E20-$D$27</f>
        <v>6.0000000000002274E-3</v>
      </c>
      <c r="G20" s="2">
        <f>STDEVA(D7:D20)</f>
        <v>0.13409239065200224</v>
      </c>
      <c r="H20" s="10">
        <f>D20*$C$2/1000</f>
        <v>0.18888406393119056</v>
      </c>
      <c r="I20" s="10">
        <f>D20*$C$3/1000</f>
        <v>0.18660149801628276</v>
      </c>
      <c r="J20" s="10">
        <f>D20*$C$4/1000</f>
        <v>0.18436005891614526</v>
      </c>
    </row>
    <row r="21" spans="1:14" x14ac:dyDescent="0.25">
      <c r="A21">
        <v>15</v>
      </c>
      <c r="B21">
        <v>6.42</v>
      </c>
      <c r="C21" s="3">
        <v>2.37</v>
      </c>
      <c r="D21" s="3">
        <f>B21-C21</f>
        <v>4.05</v>
      </c>
      <c r="E21" s="3">
        <f>AVERAGE(D7:D21)</f>
        <v>4.1386666666666665</v>
      </c>
      <c r="F21" s="3">
        <f>E21-$D$27</f>
        <v>-3.3333333333374071E-4</v>
      </c>
      <c r="G21" s="2">
        <f>STDEVA(D7:D21)</f>
        <v>0.13152222336204322</v>
      </c>
      <c r="H21" s="10">
        <f>D21*$C$2/1000</f>
        <v>0.19172442579481744</v>
      </c>
      <c r="I21" s="10">
        <f>D21*$C$3/1000</f>
        <v>0.18940753558043738</v>
      </c>
      <c r="J21" s="10">
        <f>D21*$C$4/1000</f>
        <v>0.18713239062917</v>
      </c>
    </row>
    <row r="22" spans="1:14" x14ac:dyDescent="0.25">
      <c r="A22">
        <v>16</v>
      </c>
      <c r="B22">
        <v>19.57</v>
      </c>
      <c r="C22" s="3">
        <v>15.51</v>
      </c>
      <c r="D22" s="3">
        <f>B22-C22</f>
        <v>4.0600000000000005</v>
      </c>
      <c r="E22" s="3">
        <f>AVERAGE(D7:D22)</f>
        <v>4.13375</v>
      </c>
      <c r="F22" s="3">
        <f>E22-$D$27</f>
        <v>-5.250000000000199E-3</v>
      </c>
      <c r="G22" s="2">
        <f>STDEVA(D7:D22)</f>
        <v>0.12857552903514188</v>
      </c>
      <c r="H22" s="10">
        <f>D22*$C$2/1000</f>
        <v>0.19219781943875533</v>
      </c>
      <c r="I22" s="10">
        <f>D22*$C$3/1000</f>
        <v>0.18987520850779652</v>
      </c>
      <c r="J22" s="10">
        <f>D22*$C$4/1000</f>
        <v>0.18759444591467414</v>
      </c>
    </row>
    <row r="23" spans="1:14" x14ac:dyDescent="0.25">
      <c r="A23">
        <v>17</v>
      </c>
      <c r="B23">
        <v>15.51</v>
      </c>
      <c r="C23" s="3">
        <v>11.25</v>
      </c>
      <c r="D23" s="3">
        <f>B23-C23</f>
        <v>4.26</v>
      </c>
      <c r="E23" s="3">
        <f>AVERAGE(D7:D23)</f>
        <v>4.1411764705882357</v>
      </c>
      <c r="F23" s="3">
        <f>E23-$D$27</f>
        <v>2.1764705882354463E-3</v>
      </c>
      <c r="G23" s="2">
        <f>STDEVA(D7:D23)</f>
        <v>0.12820307879206588</v>
      </c>
      <c r="H23" s="10">
        <f>D23*$C$2/1000</f>
        <v>0.20166569231751169</v>
      </c>
      <c r="I23" s="10">
        <f>D23*$C$3/1000</f>
        <v>0.19922866705497858</v>
      </c>
      <c r="J23" s="10">
        <f>D23*$C$4/1000</f>
        <v>0.19683555162475658</v>
      </c>
    </row>
    <row r="24" spans="1:14" x14ac:dyDescent="0.25">
      <c r="A24">
        <v>18</v>
      </c>
      <c r="B24">
        <v>11.25</v>
      </c>
      <c r="C24" s="3">
        <v>7.06</v>
      </c>
      <c r="D24" s="3">
        <f>B24-C24</f>
        <v>4.1900000000000004</v>
      </c>
      <c r="E24" s="3">
        <f>AVERAGE(D7:D24)</f>
        <v>4.1438888888888892</v>
      </c>
      <c r="F24" s="3">
        <f>E24-$D$27</f>
        <v>4.8888888888889426E-3</v>
      </c>
      <c r="G24" s="2">
        <f>STDEVA(D7:D24)</f>
        <v>0.12490650097944485</v>
      </c>
      <c r="H24" s="10">
        <f>D24*$C$2/1000</f>
        <v>0.19835193680994698</v>
      </c>
      <c r="I24" s="10">
        <f>D24*$C$3/1000</f>
        <v>0.19595495656346487</v>
      </c>
      <c r="J24" s="10">
        <f>D24*$C$4/1000</f>
        <v>0.19360116462622776</v>
      </c>
    </row>
    <row r="25" spans="1:14" x14ac:dyDescent="0.25">
      <c r="A25">
        <v>19</v>
      </c>
      <c r="B25">
        <v>7.06</v>
      </c>
      <c r="C25" s="3">
        <v>3.06</v>
      </c>
      <c r="D25" s="3">
        <f>B25-C25</f>
        <v>3.9999999999999996</v>
      </c>
      <c r="E25" s="3">
        <f>AVERAGE(D7:D25)</f>
        <v>4.1363157894736844</v>
      </c>
      <c r="F25" s="3">
        <f>E25-$D$27</f>
        <v>-2.6842105263158444E-3</v>
      </c>
      <c r="G25" s="2">
        <f>STDEVA(D7:D25)</f>
        <v>0.12579571297746492</v>
      </c>
      <c r="H25" s="10">
        <f>D25*$C$2/1000</f>
        <v>0.18935745757512834</v>
      </c>
      <c r="I25" s="10">
        <f>D25*$C$3/1000</f>
        <v>0.18706917094364184</v>
      </c>
      <c r="J25" s="10">
        <f>D25*$C$4/1000</f>
        <v>0.18482211420164935</v>
      </c>
    </row>
    <row r="26" spans="1:14" x14ac:dyDescent="0.25">
      <c r="A26" s="5">
        <v>20</v>
      </c>
      <c r="B26" s="5">
        <v>12.86</v>
      </c>
      <c r="C26" s="6">
        <v>8.67</v>
      </c>
      <c r="D26" s="6">
        <f>B26-C26</f>
        <v>4.1899999999999995</v>
      </c>
      <c r="E26" s="6">
        <f>AVERAGE(D7:D26)</f>
        <v>4.1390000000000002</v>
      </c>
      <c r="F26" s="6">
        <f>E26-$D$27</f>
        <v>0</v>
      </c>
      <c r="G26" s="7">
        <f>STDEVA(D7:D26)</f>
        <v>0.12302759639074548</v>
      </c>
      <c r="H26" s="22">
        <f>D26*$C$2/1000</f>
        <v>0.19835193680994695</v>
      </c>
      <c r="I26" s="22">
        <f>D26*$C$3/1000</f>
        <v>0.19595495656346484</v>
      </c>
      <c r="J26" s="22">
        <f>D26*$C$4/1000</f>
        <v>0.1936011646262277</v>
      </c>
      <c r="K26" s="5"/>
      <c r="L26" s="5"/>
      <c r="M26" s="5"/>
      <c r="N26" s="5"/>
    </row>
    <row r="27" spans="1:14" x14ac:dyDescent="0.25">
      <c r="D27" s="21">
        <f>AVERAGE(D7:D26)</f>
        <v>4.1390000000000002</v>
      </c>
      <c r="H27" s="20">
        <f>AVERAGE(H7:H26)</f>
        <v>0.19593762922586405</v>
      </c>
      <c r="I27" s="20">
        <f>AVERAGE(I7:I26)</f>
        <v>0.19356982463393343</v>
      </c>
      <c r="J27" s="20">
        <f>AVERAGE(J7:J26)</f>
        <v>0.19124468267015673</v>
      </c>
    </row>
    <row r="28" spans="1:14" x14ac:dyDescent="0.25">
      <c r="D28" s="20">
        <f>STDEVA(D7:D26)</f>
        <v>0.12302759639074548</v>
      </c>
      <c r="H28" s="20">
        <f>STDEVA(H7:H26)</f>
        <v>5.8240482160326536E-3</v>
      </c>
      <c r="I28" s="20">
        <f>STDEVA(I7:I26)</f>
        <v>5.7536676150014392E-3</v>
      </c>
      <c r="J28" s="20">
        <f>STDEVA(J7:J26)</f>
        <v>5.6845551175211994E-3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4.88</v>
      </c>
      <c r="E10" s="3">
        <v>1.1000000000000001</v>
      </c>
      <c r="F10" s="3">
        <f>D10-E10</f>
        <v>3.78</v>
      </c>
      <c r="G10" s="3">
        <f>AVERAGE(F10)</f>
        <v>3.78</v>
      </c>
      <c r="H10" s="3">
        <f>G10-$F$20</f>
        <v>0.18699999999999983</v>
      </c>
      <c r="J10" s="2">
        <f>F10*$C$4/1000</f>
        <v>0.17894279740849628</v>
      </c>
      <c r="K10" s="2">
        <f>F10*$C$5/1000</f>
        <v>0.17678036654174156</v>
      </c>
      <c r="L10" s="2">
        <f>F10*$C$6/1000</f>
        <v>0.17465689792055866</v>
      </c>
      <c r="O10" s="4">
        <v>1</v>
      </c>
      <c r="P10" s="3">
        <v>5.98</v>
      </c>
      <c r="Q10" s="3">
        <v>3.22</v>
      </c>
      <c r="R10" s="3">
        <f>P10-Q10</f>
        <v>2.7600000000000002</v>
      </c>
      <c r="S10" s="3">
        <f>AVERAGE(R10)</f>
        <v>2.7600000000000002</v>
      </c>
      <c r="T10" s="3">
        <f>S10-$R$20</f>
        <v>-0.21200000000000019</v>
      </c>
      <c r="V10" s="2">
        <f>R10*$C$4/1000</f>
        <v>0.13065664572683858</v>
      </c>
      <c r="W10" s="2">
        <f>R10*$C$5/1000</f>
        <v>0.12907772795111291</v>
      </c>
      <c r="X10" s="2">
        <f>R10*$C$6/1000</f>
        <v>0.12752725879913809</v>
      </c>
      <c r="Z10" s="2">
        <f>AVERAGE(W10,K10)</f>
        <v>0.15292904724642725</v>
      </c>
    </row>
    <row r="11" spans="1:26" x14ac:dyDescent="0.25">
      <c r="C11">
        <v>2</v>
      </c>
      <c r="D11" s="3">
        <v>5.67</v>
      </c>
      <c r="E11" s="3">
        <v>2.09</v>
      </c>
      <c r="F11" s="3">
        <f>D11-E11</f>
        <v>3.58</v>
      </c>
      <c r="G11" s="3">
        <f>AVERAGE(F10:F11)</f>
        <v>3.6799999999999997</v>
      </c>
      <c r="H11" s="3">
        <f>G11-$F$20</f>
        <v>8.6999999999999744E-2</v>
      </c>
      <c r="I11" s="3">
        <f>STDEVA(F10:F11)</f>
        <v>0.14142135623730931</v>
      </c>
      <c r="J11" s="2">
        <f>F11*$C$4/1000</f>
        <v>0.16947492452973989</v>
      </c>
      <c r="K11" s="2">
        <f>F11*$C$5/1000</f>
        <v>0.16742690799455948</v>
      </c>
      <c r="L11" s="2">
        <f>F11*$C$6/1000</f>
        <v>0.16541579221047623</v>
      </c>
      <c r="O11" s="4">
        <v>2</v>
      </c>
      <c r="P11" s="3">
        <v>4.5199999999999996</v>
      </c>
      <c r="Q11" s="3">
        <v>1.53</v>
      </c>
      <c r="R11" s="3">
        <f>P11-Q11</f>
        <v>2.9899999999999993</v>
      </c>
      <c r="S11" s="3">
        <f>AVERAGE(R10:R11)</f>
        <v>2.875</v>
      </c>
      <c r="T11" s="3">
        <f>S11-$R$20</f>
        <v>-9.7000000000000419E-2</v>
      </c>
      <c r="U11" s="3">
        <f>STDEVA(R10:R11)</f>
        <v>0.1626345596729053</v>
      </c>
      <c r="V11" s="2">
        <f>R11*$C$4/1000</f>
        <v>0.14154469953740845</v>
      </c>
      <c r="W11" s="2">
        <f>R11*$C$5/1000</f>
        <v>0.13983420528037227</v>
      </c>
      <c r="X11" s="2">
        <f>R11*$C$6/1000</f>
        <v>0.13815453036573289</v>
      </c>
      <c r="Z11" s="2">
        <f>AVERAGE(W11,K11)</f>
        <v>0.15363055663746589</v>
      </c>
    </row>
    <row r="12" spans="1:26" x14ac:dyDescent="0.25">
      <c r="C12">
        <v>3</v>
      </c>
      <c r="D12" s="3">
        <v>6.04</v>
      </c>
      <c r="E12" s="3">
        <v>2.61</v>
      </c>
      <c r="F12" s="3">
        <f>D12-E12</f>
        <v>3.43</v>
      </c>
      <c r="G12" s="3">
        <f>AVERAGE(F10:F12)</f>
        <v>3.5966666666666662</v>
      </c>
      <c r="H12" s="3">
        <f>G12-$F$20</f>
        <v>3.6666666666662628E-3</v>
      </c>
      <c r="I12" s="3">
        <f>STDEVA(F10:F12)</f>
        <v>0.17559422921421214</v>
      </c>
      <c r="J12" s="2">
        <f>F12*$C$4/1000</f>
        <v>0.16237401987067257</v>
      </c>
      <c r="K12" s="2">
        <f>F12*$C$5/1000</f>
        <v>0.1604118140841729</v>
      </c>
      <c r="L12" s="2">
        <f>F12*$C$6/1000</f>
        <v>0.15848496292791436</v>
      </c>
      <c r="O12" s="4">
        <v>3</v>
      </c>
      <c r="P12" s="3">
        <v>5.05</v>
      </c>
      <c r="Q12" s="3">
        <v>1.9</v>
      </c>
      <c r="R12" s="3">
        <f>P12-Q12</f>
        <v>3.15</v>
      </c>
      <c r="S12" s="3">
        <f>AVERAGE(R10:R12)</f>
        <v>2.9666666666666668</v>
      </c>
      <c r="T12" s="3">
        <f>S12-$R$20</f>
        <v>-5.3333333333336341E-3</v>
      </c>
      <c r="U12" s="3">
        <f>STDEVA(R10:R12)</f>
        <v>0.19604421270043462</v>
      </c>
      <c r="V12" s="2">
        <f>R12*$C$4/1000</f>
        <v>0.14911899784041358</v>
      </c>
      <c r="W12" s="2">
        <f>R12*$C$5/1000</f>
        <v>0.14731697211811798</v>
      </c>
      <c r="X12" s="2">
        <f>R12*$C$6/1000</f>
        <v>0.14554741493379889</v>
      </c>
      <c r="Z12" s="2">
        <f>AVERAGE(W12,K12)</f>
        <v>0.15386439310114544</v>
      </c>
    </row>
    <row r="13" spans="1:26" x14ac:dyDescent="0.25">
      <c r="C13">
        <v>4</v>
      </c>
      <c r="D13" s="3">
        <v>4.3499999999999996</v>
      </c>
      <c r="E13" s="3">
        <v>0.66</v>
      </c>
      <c r="F13" s="3">
        <f>D13-E13</f>
        <v>3.6899999999999995</v>
      </c>
      <c r="G13" s="3">
        <f>AVERAGE(F10:F13)</f>
        <v>3.6199999999999997</v>
      </c>
      <c r="H13" s="3">
        <f>G13-$F$20</f>
        <v>2.6999999999999691E-2</v>
      </c>
      <c r="I13" s="3">
        <f>STDEVA(F10:F13)</f>
        <v>0.150775771705315</v>
      </c>
      <c r="J13" s="2">
        <f>F13*$C$4/1000</f>
        <v>0.17468225461305589</v>
      </c>
      <c r="K13" s="2">
        <f>F13*$C$5/1000</f>
        <v>0.17257131019550959</v>
      </c>
      <c r="L13" s="2">
        <f>F13*$C$6/1000</f>
        <v>0.17049840035102154</v>
      </c>
      <c r="O13" s="4">
        <v>4</v>
      </c>
      <c r="P13" s="3">
        <v>5.26</v>
      </c>
      <c r="Q13" s="3">
        <v>2.3199999999999998</v>
      </c>
      <c r="R13" s="3">
        <f>P13-Q13</f>
        <v>2.94</v>
      </c>
      <c r="S13" s="3">
        <f>AVERAGE(R10:R13)</f>
        <v>2.96</v>
      </c>
      <c r="T13" s="3">
        <f>S13-$R$20</f>
        <v>-1.2000000000000455E-2</v>
      </c>
      <c r="U13" s="3">
        <f>STDEVA(R10:R13)</f>
        <v>0.16062378404208993</v>
      </c>
      <c r="V13" s="2">
        <f>R13*$C$4/1000</f>
        <v>0.13917773131771935</v>
      </c>
      <c r="W13" s="2">
        <f>R13*$C$5/1000</f>
        <v>0.13749584064357678</v>
      </c>
      <c r="X13" s="2">
        <f>R13*$C$6/1000</f>
        <v>0.13584425393821228</v>
      </c>
      <c r="Z13" s="2">
        <f>AVERAGE(W13,K13)</f>
        <v>0.15503357541954318</v>
      </c>
    </row>
    <row r="14" spans="1:26" x14ac:dyDescent="0.25">
      <c r="C14">
        <v>5</v>
      </c>
      <c r="D14" s="3">
        <v>4.7699999999999996</v>
      </c>
      <c r="E14" s="3">
        <v>1.28</v>
      </c>
      <c r="F14" s="3">
        <f>D14-E14</f>
        <v>3.4899999999999993</v>
      </c>
      <c r="G14" s="3">
        <f>AVERAGE(F10:F14)</f>
        <v>3.5939999999999999</v>
      </c>
      <c r="H14" s="3">
        <f>G14-$F$20</f>
        <v>9.9999999999988987E-4</v>
      </c>
      <c r="I14" s="3">
        <f>STDEVA(F10:F14)</f>
        <v>0.14293355099485908</v>
      </c>
      <c r="J14" s="2">
        <f>F14*$C$4/1000</f>
        <v>0.16521438173429948</v>
      </c>
      <c r="K14" s="2">
        <f>F14*$C$5/1000</f>
        <v>0.1632178516483275</v>
      </c>
      <c r="L14" s="2">
        <f>F14*$C$6/1000</f>
        <v>0.16125729464093905</v>
      </c>
      <c r="O14" s="4">
        <v>5</v>
      </c>
      <c r="P14" s="3">
        <v>3.72</v>
      </c>
      <c r="Q14" s="3">
        <v>0.63</v>
      </c>
      <c r="R14" s="3">
        <f>P14-Q14</f>
        <v>3.0900000000000003</v>
      </c>
      <c r="S14" s="3">
        <f>AVERAGE(R10:R14)</f>
        <v>2.9859999999999998</v>
      </c>
      <c r="T14" s="3">
        <f>S14-$R$20</f>
        <v>1.3999999999999346E-2</v>
      </c>
      <c r="U14" s="3">
        <f>STDEVA(R10:R14)</f>
        <v>0.15076471735787517</v>
      </c>
      <c r="V14" s="2">
        <f>R14*$C$4/1000</f>
        <v>0.1462786359767867</v>
      </c>
      <c r="W14" s="2">
        <f>R14*$C$5/1000</f>
        <v>0.14451093455396335</v>
      </c>
      <c r="X14" s="2">
        <f>R14*$C$6/1000</f>
        <v>0.14277508322077415</v>
      </c>
      <c r="Z14" s="2">
        <f>AVERAGE(W14,K14)</f>
        <v>0.15386439310114541</v>
      </c>
    </row>
    <row r="15" spans="1:26" x14ac:dyDescent="0.25">
      <c r="C15">
        <v>6</v>
      </c>
      <c r="D15" s="3">
        <v>5.53</v>
      </c>
      <c r="E15" s="3">
        <v>2.16</v>
      </c>
      <c r="F15" s="3">
        <f>D15-E15</f>
        <v>3.37</v>
      </c>
      <c r="G15" s="3">
        <f>AVERAGE(F10:F15)</f>
        <v>3.5566666666666666</v>
      </c>
      <c r="H15" s="3">
        <f>G15-$F$20</f>
        <v>-3.6333333333333329E-2</v>
      </c>
      <c r="I15" s="3">
        <f>STDEVA(F10:F15)</f>
        <v>0.15718354451616945</v>
      </c>
      <c r="J15" s="2">
        <f>F15*$C$4/1000</f>
        <v>0.15953365800704566</v>
      </c>
      <c r="K15" s="2">
        <f>F15*$C$5/1000</f>
        <v>0.15760577652001828</v>
      </c>
      <c r="L15" s="2">
        <f>F15*$C$6/1000</f>
        <v>0.1557126312148896</v>
      </c>
      <c r="O15" s="4">
        <v>6</v>
      </c>
      <c r="P15" s="3">
        <v>4.59</v>
      </c>
      <c r="Q15" s="3">
        <v>1.48</v>
      </c>
      <c r="R15" s="3">
        <f>P15-Q15</f>
        <v>3.11</v>
      </c>
      <c r="S15" s="3">
        <f>AVERAGE(R10:R15)</f>
        <v>3.0066666666666664</v>
      </c>
      <c r="T15" s="3">
        <f>S15-$R$20</f>
        <v>3.4666666666665957E-2</v>
      </c>
      <c r="U15" s="3">
        <f>STDEVA(R10:R15)</f>
        <v>0.14403703227526821</v>
      </c>
      <c r="V15" s="2">
        <f>R15*$C$4/1000</f>
        <v>0.14722542326466231</v>
      </c>
      <c r="W15" s="2">
        <f>R15*$C$5/1000</f>
        <v>0.14544628040868154</v>
      </c>
      <c r="X15" s="2">
        <f>R15*$C$6/1000</f>
        <v>0.14369919379178239</v>
      </c>
      <c r="Z15" s="2">
        <f>AVERAGE(W15,K15)</f>
        <v>0.15152602846434993</v>
      </c>
    </row>
    <row r="16" spans="1:26" x14ac:dyDescent="0.25">
      <c r="C16">
        <v>7</v>
      </c>
      <c r="D16" s="3">
        <v>4.91</v>
      </c>
      <c r="E16" s="3">
        <v>1.36</v>
      </c>
      <c r="F16" s="3">
        <f>D16-E16</f>
        <v>3.55</v>
      </c>
      <c r="G16" s="3">
        <f>AVERAGE(F10:F16)</f>
        <v>3.5557142857142856</v>
      </c>
      <c r="H16" s="3">
        <f>G16-$F$20</f>
        <v>-3.7285714285714366E-2</v>
      </c>
      <c r="I16" s="3">
        <f>STDEVA(F10:F16)</f>
        <v>0.14351041110399643</v>
      </c>
      <c r="J16" s="2">
        <f>F16*$C$4/1000</f>
        <v>0.16805474359792641</v>
      </c>
      <c r="K16" s="2">
        <f>F16*$C$5/1000</f>
        <v>0.16602388921248215</v>
      </c>
      <c r="L16" s="2">
        <f>F16*$C$6/1000</f>
        <v>0.16402962635396381</v>
      </c>
      <c r="O16" s="4">
        <v>7</v>
      </c>
      <c r="P16" s="3">
        <v>3.78</v>
      </c>
      <c r="Q16" s="3">
        <v>0.73</v>
      </c>
      <c r="R16" s="3">
        <f>P16-Q16</f>
        <v>3.05</v>
      </c>
      <c r="S16" s="3">
        <f>AVERAGE(R10:R16)</f>
        <v>3.0128571428571429</v>
      </c>
      <c r="T16" s="3">
        <f>S16-$R$20</f>
        <v>4.0857142857142481E-2</v>
      </c>
      <c r="U16" s="3">
        <f>STDEVA(R10:R16)</f>
        <v>0.13250336922940051</v>
      </c>
      <c r="V16" s="2">
        <f>R16*$C$4/1000</f>
        <v>0.14438506140103535</v>
      </c>
      <c r="W16" s="2">
        <f>R16*$C$5/1000</f>
        <v>0.14264024284452692</v>
      </c>
      <c r="X16" s="2">
        <f>R16*$C$6/1000</f>
        <v>0.14092686207875763</v>
      </c>
      <c r="Z16" s="2">
        <f>AVERAGE(W16,K16)</f>
        <v>0.15433206602850452</v>
      </c>
    </row>
    <row r="17" spans="3:26" x14ac:dyDescent="0.25">
      <c r="C17">
        <v>8</v>
      </c>
      <c r="D17" s="3">
        <v>5.65</v>
      </c>
      <c r="E17" s="3">
        <v>1.99</v>
      </c>
      <c r="F17" s="3">
        <f>D17-E17</f>
        <v>3.66</v>
      </c>
      <c r="G17" s="3">
        <f>AVERAGE(F10:F17)</f>
        <v>3.5687500000000001</v>
      </c>
      <c r="H17" s="3">
        <f>G17-$F$20</f>
        <v>-2.4249999999999883E-2</v>
      </c>
      <c r="I17" s="3">
        <f>STDEVA(F10:F17)</f>
        <v>0.1378858223313767</v>
      </c>
      <c r="J17" s="2">
        <f>F17*$C$4/1000</f>
        <v>0.17326207368124247</v>
      </c>
      <c r="K17" s="2">
        <f>F17*$C$5/1000</f>
        <v>0.17116829141343232</v>
      </c>
      <c r="L17" s="2">
        <f>F17*$C$6/1000</f>
        <v>0.16911223449450918</v>
      </c>
      <c r="O17" s="4">
        <v>8</v>
      </c>
      <c r="P17" s="3">
        <v>4.43</v>
      </c>
      <c r="Q17" s="3">
        <v>1.36</v>
      </c>
      <c r="R17" s="3">
        <f>P17-Q17</f>
        <v>3.0699999999999994</v>
      </c>
      <c r="S17" s="3">
        <f>AVERAGE(R10:R17)</f>
        <v>3.02</v>
      </c>
      <c r="T17" s="3">
        <f>S17-$R$20</f>
        <v>4.7999999999999599E-2</v>
      </c>
      <c r="U17" s="3">
        <f>STDEVA(R10:R17)</f>
        <v>0.12432675841162608</v>
      </c>
      <c r="V17" s="2">
        <f>R17*$C$4/1000</f>
        <v>0.14533184868891097</v>
      </c>
      <c r="W17" s="2">
        <f>R17*$C$5/1000</f>
        <v>0.14357558869924511</v>
      </c>
      <c r="X17" s="2">
        <f>R17*$C$6/1000</f>
        <v>0.14185097264976587</v>
      </c>
      <c r="Z17" s="2">
        <f>AVERAGE(W17,K17)</f>
        <v>0.1573719400563387</v>
      </c>
    </row>
    <row r="18" spans="3:26" x14ac:dyDescent="0.25">
      <c r="C18">
        <v>9</v>
      </c>
      <c r="D18" s="3">
        <v>6.25</v>
      </c>
      <c r="E18" s="3">
        <v>2.75</v>
      </c>
      <c r="F18" s="3">
        <f>D18-E18</f>
        <v>3.5</v>
      </c>
      <c r="G18" s="3">
        <f>AVERAGE(F10:F18)</f>
        <v>3.5611111111111109</v>
      </c>
      <c r="H18" s="3">
        <f>G18-$F$20</f>
        <v>-3.1888888888889078E-2</v>
      </c>
      <c r="I18" s="3">
        <f>STDEVA(F10:F18)</f>
        <v>0.13100042408752383</v>
      </c>
      <c r="J18" s="2">
        <f>F18*$C$4/1000</f>
        <v>0.16568777537823731</v>
      </c>
      <c r="K18" s="2">
        <f>F18*$C$5/1000</f>
        <v>0.16368552457568664</v>
      </c>
      <c r="L18" s="2">
        <f>F18*$C$6/1000</f>
        <v>0.16171934992644321</v>
      </c>
      <c r="O18" s="4">
        <v>9</v>
      </c>
      <c r="P18" s="3">
        <v>5.2</v>
      </c>
      <c r="Q18" s="3">
        <v>2.5099999999999998</v>
      </c>
      <c r="R18" s="3">
        <f>P18-Q18</f>
        <v>2.6900000000000004</v>
      </c>
      <c r="S18" s="3">
        <f>AVERAGE(R10:R18)</f>
        <v>2.9833333333333334</v>
      </c>
      <c r="T18" s="3">
        <f>S18-$R$20</f>
        <v>1.1333333333332973E-2</v>
      </c>
      <c r="U18" s="3">
        <f>STDEVA(R10:R18)</f>
        <v>0.16007810593582103</v>
      </c>
      <c r="V18" s="2">
        <f>R18*$C$4/1000</f>
        <v>0.12734289021927384</v>
      </c>
      <c r="W18" s="2">
        <f>R18*$C$5/1000</f>
        <v>0.12580401745959915</v>
      </c>
      <c r="X18" s="2">
        <f>R18*$C$6/1000</f>
        <v>0.12429287180060923</v>
      </c>
      <c r="Z18" s="2">
        <f>AVERAGE(W18,K18)</f>
        <v>0.14474477101764288</v>
      </c>
    </row>
    <row r="19" spans="3:26" x14ac:dyDescent="0.25">
      <c r="C19" s="5">
        <v>10</v>
      </c>
      <c r="D19" s="6">
        <v>4.96</v>
      </c>
      <c r="E19" s="6">
        <v>1.08</v>
      </c>
      <c r="F19" s="6">
        <f>D19-E19</f>
        <v>3.88</v>
      </c>
      <c r="G19" s="6">
        <f>AVERAGE(F10:F19)</f>
        <v>3.593</v>
      </c>
      <c r="H19" s="6">
        <f>G19-$F$20</f>
        <v>0</v>
      </c>
      <c r="I19" s="6">
        <f>STDEVA(F10:F19)</f>
        <v>0.15944696087832252</v>
      </c>
      <c r="J19" s="7">
        <f>F19*$C$4/1000</f>
        <v>0.18367673384787453</v>
      </c>
      <c r="K19" s="7">
        <f>F19*$C$5/1000</f>
        <v>0.18145709581533259</v>
      </c>
      <c r="L19" s="7">
        <f>F19*$C$6/1000</f>
        <v>0.17927745077559989</v>
      </c>
      <c r="O19" s="8">
        <v>10</v>
      </c>
      <c r="P19" s="6">
        <v>3.53</v>
      </c>
      <c r="Q19" s="6">
        <v>0.66</v>
      </c>
      <c r="R19" s="6">
        <f>P19-Q19</f>
        <v>2.8699999999999997</v>
      </c>
      <c r="S19" s="6">
        <f>AVERAGE(R10:R19)</f>
        <v>2.9720000000000004</v>
      </c>
      <c r="T19" s="6">
        <f>S19-$R$20</f>
        <v>0</v>
      </c>
      <c r="U19" s="6">
        <f>STDEVA(R10:R19)</f>
        <v>0.15512002521345261</v>
      </c>
      <c r="V19" s="7">
        <f>R19*$C$4/1000</f>
        <v>0.13586397581015458</v>
      </c>
      <c r="W19" s="7">
        <f>R19*$C$5/1000</f>
        <v>0.13422213015206302</v>
      </c>
      <c r="X19" s="7">
        <f>R19*$C$6/1000</f>
        <v>0.13260986693968344</v>
      </c>
      <c r="Z19" s="2">
        <f>AVERAGE(W19,K19)</f>
        <v>0.15783961298369781</v>
      </c>
    </row>
    <row r="20" spans="3:26" x14ac:dyDescent="0.25">
      <c r="F20" s="9">
        <f>AVERAGE(F10:F19)</f>
        <v>3.593</v>
      </c>
      <c r="G20" s="9">
        <f>F20*46.7672</f>
        <v>168.03454960000002</v>
      </c>
      <c r="J20" s="2">
        <f>F20*$C$4/1000</f>
        <v>0.17009033626685904</v>
      </c>
      <c r="K20" s="2">
        <f>F20*$C$5/1000</f>
        <v>0.1680348828001263</v>
      </c>
      <c r="L20" s="2">
        <f>F20*$C$6/1000</f>
        <v>0.16601646408163157</v>
      </c>
      <c r="M20" s="2"/>
      <c r="N20" s="2"/>
      <c r="O20" s="2"/>
      <c r="P20" s="2"/>
      <c r="Q20" s="2"/>
      <c r="R20" s="15">
        <f>AVERAGE(R10:R19)</f>
        <v>2.9720000000000004</v>
      </c>
      <c r="S20" s="15">
        <f>R20*46.7672</f>
        <v>138.99211840000004</v>
      </c>
      <c r="T20" s="2"/>
      <c r="U20" s="2"/>
      <c r="V20" s="2">
        <f>R20*$C$4/1000</f>
        <v>0.1406925909783204</v>
      </c>
      <c r="W20" s="2">
        <f>R20*$C$5/1000</f>
        <v>0.13899239401112592</v>
      </c>
      <c r="X20" s="2">
        <f>R20*$C$6/1000</f>
        <v>0.13732283085182551</v>
      </c>
    </row>
    <row r="21" spans="3:26" x14ac:dyDescent="0.25">
      <c r="F21" s="3">
        <f>STDEVA(F10:F19)</f>
        <v>0.15944696087832252</v>
      </c>
      <c r="J21" s="2">
        <f>STDEVA(J10:J19)</f>
        <v>7.5481177825000292E-3</v>
      </c>
      <c r="K21" s="2">
        <f>STDEVA(K10:K19)</f>
        <v>7.4569026952477704E-3</v>
      </c>
      <c r="L21" s="2">
        <f>STDEVA(L10:L19)</f>
        <v>7.3673311031398139E-3</v>
      </c>
      <c r="M21" s="2"/>
      <c r="N21" s="2"/>
      <c r="O21" s="2"/>
      <c r="P21" s="2"/>
      <c r="Q21" s="2"/>
      <c r="R21" s="2">
        <f>STDEVA(R10:R19)</f>
        <v>0.15512002521345261</v>
      </c>
      <c r="S21" s="2"/>
      <c r="T21" s="2"/>
      <c r="U21" s="2"/>
      <c r="V21" s="2">
        <f>STDEVA(V10:V19)</f>
        <v>7.3432833983523016E-3</v>
      </c>
      <c r="W21" s="2">
        <f>STDEVA(W10:W19)</f>
        <v>7.2545436283593554E-3</v>
      </c>
      <c r="X21" s="2">
        <f>STDEVA(X10:X19)</f>
        <v>7.1674027537408629E-3</v>
      </c>
      <c r="Z21" s="2">
        <f>STDEVA(Z10:Z19)</f>
        <v>3.6213208599147457E-3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0.1680348828001263</v>
      </c>
      <c r="E41" s="11">
        <f>$K$20</f>
        <v>0.1680348828001263</v>
      </c>
      <c r="F41">
        <f>C41*AVERAGE($K$20,$W$20)</f>
        <v>0.1535136384056261</v>
      </c>
      <c r="G41" s="14">
        <f>ABS((F41-E41)/E41)</f>
        <v>8.641803506818814E-2</v>
      </c>
    </row>
    <row r="42" spans="3:7" x14ac:dyDescent="0.25">
      <c r="C42">
        <v>2</v>
      </c>
      <c r="D42" s="2">
        <f>$W$20</f>
        <v>0.13899239401112592</v>
      </c>
      <c r="E42" s="11">
        <f>SUM(D42,E41)</f>
        <v>0.30702727681125219</v>
      </c>
      <c r="F42">
        <f>C42*AVERAGE($K$20,$W$20)</f>
        <v>0.30702727681125219</v>
      </c>
      <c r="G42" s="14">
        <f>ABS((F42-E42)/E42)</f>
        <v>0</v>
      </c>
    </row>
    <row r="43" spans="3:7" x14ac:dyDescent="0.25">
      <c r="C43">
        <v>3</v>
      </c>
      <c r="D43" s="2">
        <f>$K$20</f>
        <v>0.1680348828001263</v>
      </c>
      <c r="E43" s="11">
        <f>SUM(D43,E42)</f>
        <v>0.47506215961137849</v>
      </c>
      <c r="F43">
        <f>C43*AVERAGE($K$20,$W$20)</f>
        <v>0.46054091521687829</v>
      </c>
      <c r="G43" s="14">
        <f>ABS((F43-E43)/E43)</f>
        <v>3.0567040756054341E-2</v>
      </c>
    </row>
    <row r="44" spans="3:7" x14ac:dyDescent="0.25">
      <c r="C44">
        <v>4</v>
      </c>
      <c r="D44" s="2">
        <f>$W$20</f>
        <v>0.13899239401112592</v>
      </c>
      <c r="E44" s="11">
        <f>SUM(D44,E43)</f>
        <v>0.61405455362250438</v>
      </c>
      <c r="F44">
        <f>C44*AVERAGE($K$20,$W$20)</f>
        <v>0.61405455362250438</v>
      </c>
      <c r="G44" s="14">
        <f>ABS((F44-E44)/E44)</f>
        <v>0</v>
      </c>
    </row>
    <row r="45" spans="3:7" x14ac:dyDescent="0.25">
      <c r="C45">
        <v>5</v>
      </c>
      <c r="D45" s="2">
        <f>$K$20</f>
        <v>0.1680348828001263</v>
      </c>
      <c r="E45" s="11">
        <f>SUM(D45,E44)</f>
        <v>0.78208943642263073</v>
      </c>
      <c r="F45">
        <f>C45*AVERAGE($K$20,$W$20)</f>
        <v>0.76756819202813054</v>
      </c>
      <c r="G45" s="14">
        <f>ABS((F45-E45)/E45)</f>
        <v>1.8567242719607725E-2</v>
      </c>
    </row>
    <row r="46" spans="3:7" x14ac:dyDescent="0.25">
      <c r="C46">
        <v>6</v>
      </c>
      <c r="D46" s="2">
        <f>$W$20</f>
        <v>0.13899239401112592</v>
      </c>
      <c r="E46" s="11">
        <f>SUM(D46,E45)</f>
        <v>0.92108183043375669</v>
      </c>
      <c r="F46">
        <f>C46*AVERAGE($K$20,$W$20)</f>
        <v>0.92108183043375658</v>
      </c>
      <c r="G46" s="14">
        <f>ABS((F46-E46)/E46)</f>
        <v>1.2053467867261364E-16</v>
      </c>
    </row>
    <row r="47" spans="3:7" x14ac:dyDescent="0.25">
      <c r="C47">
        <v>7</v>
      </c>
      <c r="D47" s="2">
        <f>$K$20</f>
        <v>0.1680348828001263</v>
      </c>
      <c r="E47" s="11">
        <f>SUM(D47,E46)</f>
        <v>1.089116713233883</v>
      </c>
      <c r="F47">
        <f>C47*AVERAGE($K$20,$W$20)</f>
        <v>1.0745954688393826</v>
      </c>
      <c r="G47" s="14">
        <f>ABS((F47-E47)/E47)</f>
        <v>1.3333047062865196E-2</v>
      </c>
    </row>
    <row r="48" spans="3:7" x14ac:dyDescent="0.25">
      <c r="C48">
        <v>8</v>
      </c>
      <c r="D48" s="2">
        <f>$W$20</f>
        <v>0.13899239401112592</v>
      </c>
      <c r="E48" s="11">
        <f>SUM(D48,E47)</f>
        <v>1.228109107245009</v>
      </c>
      <c r="F48">
        <f>C48*AVERAGE($K$20,$W$20)</f>
        <v>1.2281091072450088</v>
      </c>
      <c r="G48" s="14">
        <f>ABS((F48-E48)/E48)</f>
        <v>1.8080201800892043E-16</v>
      </c>
    </row>
    <row r="49" spans="3:7" x14ac:dyDescent="0.25">
      <c r="C49">
        <v>9</v>
      </c>
      <c r="D49" s="2">
        <f>$K$20</f>
        <v>0.1680348828001263</v>
      </c>
      <c r="E49" s="11">
        <f>SUM(D49,E48)</f>
        <v>1.3961439900451353</v>
      </c>
      <c r="F49">
        <f>C49*AVERAGE($K$20,$W$20)</f>
        <v>1.3816227456506349</v>
      </c>
      <c r="G49" s="14">
        <f>ABS((F49-E49)/E49)</f>
        <v>1.0400964727163257E-2</v>
      </c>
    </row>
    <row r="50" spans="3:7" x14ac:dyDescent="0.25">
      <c r="C50">
        <v>10</v>
      </c>
      <c r="D50" s="2">
        <f>$W$20</f>
        <v>0.13899239401112592</v>
      </c>
      <c r="E50" s="11">
        <f>SUM(D50,E49)</f>
        <v>1.5351363840562613</v>
      </c>
      <c r="F50">
        <f>C50*AVERAGE($K$20,$W$20)</f>
        <v>1.5351363840562611</v>
      </c>
      <c r="G50" s="14">
        <f>ABS((F50-E50)/E50)</f>
        <v>1.4464161440713634E-16</v>
      </c>
    </row>
    <row r="51" spans="3:7" x14ac:dyDescent="0.25">
      <c r="C51">
        <v>11</v>
      </c>
      <c r="D51" s="2">
        <f>$K$20</f>
        <v>0.1680348828001263</v>
      </c>
      <c r="E51" s="11">
        <f>SUM(D51,E50)</f>
        <v>1.7031712668563876</v>
      </c>
      <c r="F51">
        <f>C51*AVERAGE($K$20,$W$20)</f>
        <v>1.688650022461887</v>
      </c>
      <c r="G51" s="14">
        <f>ABS((F51-E51)/E51)</f>
        <v>8.5260036245815105E-3</v>
      </c>
    </row>
    <row r="52" spans="3:7" x14ac:dyDescent="0.25">
      <c r="C52">
        <v>12</v>
      </c>
      <c r="D52" s="2">
        <f>$W$20</f>
        <v>0.13899239401112592</v>
      </c>
      <c r="E52" s="11">
        <f>SUM(D52,E51)</f>
        <v>1.8421636608675136</v>
      </c>
      <c r="F52">
        <f>C52*AVERAGE($K$20,$W$20)</f>
        <v>1.8421636608675132</v>
      </c>
      <c r="G52" s="14">
        <f>ABS((F52-E52)/E52)</f>
        <v>2.4106935734522722E-16</v>
      </c>
    </row>
    <row r="53" spans="3:7" x14ac:dyDescent="0.25">
      <c r="C53">
        <v>13</v>
      </c>
      <c r="D53" s="2">
        <f>$K$20</f>
        <v>0.1680348828001263</v>
      </c>
      <c r="E53" s="11">
        <f>SUM(D53,E52)</f>
        <v>2.0101985436676397</v>
      </c>
      <c r="F53">
        <f>C53*AVERAGE($K$20,$W$20)</f>
        <v>1.9956772992731393</v>
      </c>
      <c r="G53" s="14">
        <f>ABS((F53-E53)/E53)</f>
        <v>7.2237861480121141E-3</v>
      </c>
    </row>
    <row r="54" spans="3:7" x14ac:dyDescent="0.25">
      <c r="C54">
        <v>14</v>
      </c>
      <c r="D54" s="2">
        <f>$W$20</f>
        <v>0.13899239401112592</v>
      </c>
      <c r="E54" s="11">
        <f>SUM(D54,E53)</f>
        <v>2.1491909376787657</v>
      </c>
      <c r="F54">
        <f>C54*AVERAGE($K$20,$W$20)</f>
        <v>2.1491909376787652</v>
      </c>
      <c r="G54" s="14">
        <f>ABS((F54-E54)/E54)</f>
        <v>2.0663087772448051E-16</v>
      </c>
    </row>
    <row r="55" spans="3:7" x14ac:dyDescent="0.25">
      <c r="C55">
        <v>15</v>
      </c>
      <c r="D55" s="2">
        <f>$K$20</f>
        <v>0.1680348828001263</v>
      </c>
      <c r="E55" s="11">
        <f>SUM(D55,E54)</f>
        <v>2.317225820478892</v>
      </c>
      <c r="F55">
        <f>C55*AVERAGE($K$20,$W$20)</f>
        <v>2.3027045760843916</v>
      </c>
      <c r="G55" s="14">
        <f>ABS((F55-E55)/E55)</f>
        <v>6.2666505207072875E-3</v>
      </c>
    </row>
    <row r="56" spans="3:7" x14ac:dyDescent="0.25">
      <c r="C56">
        <v>16</v>
      </c>
      <c r="D56" s="2">
        <f>$W$20</f>
        <v>0.13899239401112592</v>
      </c>
      <c r="E56" s="11">
        <f>SUM(D56,E55)</f>
        <v>2.456218214490018</v>
      </c>
      <c r="F56">
        <f>C56*AVERAGE($K$20,$W$20)</f>
        <v>2.4562182144900175</v>
      </c>
      <c r="G56" s="14">
        <f>ABS((F56-E56)/E56)</f>
        <v>1.8080201800892043E-16</v>
      </c>
    </row>
    <row r="57" spans="3:7" x14ac:dyDescent="0.25">
      <c r="C57">
        <v>17</v>
      </c>
      <c r="D57" s="2">
        <f>$K$20</f>
        <v>0.1680348828001263</v>
      </c>
      <c r="E57" s="11">
        <f>SUM(D57,E56)</f>
        <v>2.6242530972901443</v>
      </c>
      <c r="F57">
        <f>C57*AVERAGE($K$20,$W$20)</f>
        <v>2.6097318528956435</v>
      </c>
      <c r="G57" s="14">
        <f>ABS((F57-E57)/E57)</f>
        <v>5.5334770908704615E-3</v>
      </c>
    </row>
    <row r="58" spans="3:7" x14ac:dyDescent="0.25">
      <c r="C58">
        <v>18</v>
      </c>
      <c r="D58" s="2">
        <f>$W$20</f>
        <v>0.13899239401112592</v>
      </c>
      <c r="E58" s="11">
        <f>SUM(D58,E57)</f>
        <v>2.7632454913012703</v>
      </c>
      <c r="F58">
        <f>C58*AVERAGE($K$20,$W$20)</f>
        <v>2.7632454913012698</v>
      </c>
      <c r="G58" s="14">
        <f>ABS((F58-E58)/E58)</f>
        <v>1.6071290489681815E-16</v>
      </c>
    </row>
    <row r="59" spans="3:7" x14ac:dyDescent="0.25">
      <c r="C59">
        <v>19</v>
      </c>
      <c r="D59" s="2">
        <f>$K$20</f>
        <v>0.1680348828001263</v>
      </c>
      <c r="E59" s="11">
        <f>SUM(D59,E58)</f>
        <v>2.9312803741013966</v>
      </c>
      <c r="F59">
        <f>C59*AVERAGE($K$20,$W$20)</f>
        <v>2.9167591297068958</v>
      </c>
      <c r="G59" s="14">
        <f>ABS((F59-E59)/E59)</f>
        <v>4.9538913175279078E-3</v>
      </c>
    </row>
    <row r="60" spans="3:7" x14ac:dyDescent="0.25">
      <c r="C60">
        <v>20</v>
      </c>
      <c r="D60" s="2">
        <f>$W$20</f>
        <v>0.13899239401112592</v>
      </c>
      <c r="E60" s="11">
        <f>SUM(D60,E59)</f>
        <v>3.0702727681125226</v>
      </c>
      <c r="F60">
        <f>C60*AVERAGE($K$20,$W$20)</f>
        <v>3.0702727681125221</v>
      </c>
      <c r="G60" s="14">
        <f>ABS((F60-E60)/E60)</f>
        <v>1.4464161440713634E-16</v>
      </c>
    </row>
    <row r="61" spans="3:7" x14ac:dyDescent="0.25">
      <c r="C61">
        <v>21</v>
      </c>
      <c r="D61" s="2">
        <f>$K$20</f>
        <v>0.1680348828001263</v>
      </c>
      <c r="E61" s="11">
        <f>SUM(D61,E60)</f>
        <v>3.2383076509126489</v>
      </c>
      <c r="F61">
        <f>C61*AVERAGE($K$20,$W$20)</f>
        <v>3.2237864065181481</v>
      </c>
      <c r="G61" s="14">
        <f>ABS((F61-E61)/E61)</f>
        <v>4.4842077899573127E-3</v>
      </c>
    </row>
    <row r="62" spans="3:7" x14ac:dyDescent="0.25">
      <c r="C62">
        <v>22</v>
      </c>
      <c r="D62" s="2">
        <f>$W$20</f>
        <v>0.13899239401112592</v>
      </c>
      <c r="E62" s="11">
        <f>SUM(D62,E61)</f>
        <v>3.3773000449237749</v>
      </c>
      <c r="F62">
        <f>C62*AVERAGE($K$20,$W$20)</f>
        <v>3.377300044923774</v>
      </c>
      <c r="G62" s="14">
        <f>ABS((F62-E62)/E62)</f>
        <v>2.6298475346752061E-16</v>
      </c>
    </row>
    <row r="63" spans="3:7" x14ac:dyDescent="0.25">
      <c r="C63">
        <v>23</v>
      </c>
      <c r="D63" s="2">
        <f>$K$20</f>
        <v>0.1680348828001263</v>
      </c>
      <c r="E63" s="11">
        <f>SUM(D63,E62)</f>
        <v>3.5453349277239012</v>
      </c>
      <c r="F63">
        <f>C63*AVERAGE($K$20,$W$20)</f>
        <v>3.5308136833294004</v>
      </c>
      <c r="G63" s="14">
        <f>ABS((F63-E63)/E63)</f>
        <v>4.0958737864079543E-3</v>
      </c>
    </row>
    <row r="64" spans="3:7" x14ac:dyDescent="0.25">
      <c r="C64">
        <v>24</v>
      </c>
      <c r="D64" s="2">
        <f>$W$20</f>
        <v>0.13899239401112592</v>
      </c>
      <c r="E64" s="11">
        <f>SUM(D64,E63)</f>
        <v>3.6843273217350272</v>
      </c>
      <c r="F64">
        <f>C64*AVERAGE($K$20,$W$20)</f>
        <v>3.6843273217350263</v>
      </c>
      <c r="G64" s="14">
        <f>ABS((F64-E64)/E64)</f>
        <v>2.4106935734522722E-16</v>
      </c>
    </row>
    <row r="65" spans="3:7" x14ac:dyDescent="0.25">
      <c r="C65">
        <v>25</v>
      </c>
      <c r="D65" s="2">
        <f>$K$20</f>
        <v>0.1680348828001263</v>
      </c>
      <c r="E65" s="11">
        <f>SUM(D65,E64)</f>
        <v>3.8523622045351535</v>
      </c>
      <c r="F65">
        <f>C65*AVERAGE($K$20,$W$20)</f>
        <v>3.8378409601406522</v>
      </c>
      <c r="G65" s="14">
        <f>ABS((F65-E65)/E65)</f>
        <v>3.7694390152115823E-3</v>
      </c>
    </row>
    <row r="66" spans="3:7" x14ac:dyDescent="0.25">
      <c r="C66">
        <v>26</v>
      </c>
      <c r="D66" s="2">
        <f>$W$20</f>
        <v>0.13899239401112592</v>
      </c>
      <c r="E66" s="11">
        <f>SUM(D66,E65)</f>
        <v>3.9913545985462795</v>
      </c>
      <c r="F66">
        <f>C66*AVERAGE($K$20,$W$20)</f>
        <v>3.9913545985462786</v>
      </c>
      <c r="G66" s="14">
        <f>ABS((F66-E66)/E66)</f>
        <v>2.2252556062636359E-16</v>
      </c>
    </row>
    <row r="67" spans="3:7" x14ac:dyDescent="0.25">
      <c r="C67">
        <v>27</v>
      </c>
      <c r="D67" s="2">
        <f>$K$20</f>
        <v>0.1680348828001263</v>
      </c>
      <c r="E67" s="11">
        <f>SUM(D67,E66)</f>
        <v>4.1593894813464054</v>
      </c>
      <c r="F67">
        <f>C67*AVERAGE($K$20,$W$20)</f>
        <v>4.144868236951905</v>
      </c>
      <c r="G67" s="14">
        <f>ABS((F67-E67)/E67)</f>
        <v>3.4911961141469868E-3</v>
      </c>
    </row>
    <row r="68" spans="3:7" x14ac:dyDescent="0.25">
      <c r="C68">
        <v>28</v>
      </c>
      <c r="D68" s="2">
        <f>$W$20</f>
        <v>0.13899239401112592</v>
      </c>
      <c r="E68" s="11">
        <f>SUM(D68,E67)</f>
        <v>4.2983818753575314</v>
      </c>
      <c r="F68">
        <f>C68*AVERAGE($K$20,$W$20)</f>
        <v>4.2983818753575305</v>
      </c>
      <c r="G68" s="14">
        <f>ABS((F68-E68)/E68)</f>
        <v>2.0663087772448051E-16</v>
      </c>
    </row>
    <row r="69" spans="3:7" x14ac:dyDescent="0.25">
      <c r="C69">
        <v>29</v>
      </c>
      <c r="D69" s="2">
        <f>$K$20</f>
        <v>0.1680348828001263</v>
      </c>
      <c r="E69" s="11">
        <f>SUM(D69,E68)</f>
        <v>4.4664167581576573</v>
      </c>
      <c r="F69">
        <f>C69*AVERAGE($K$20,$W$20)</f>
        <v>4.4518955137631568</v>
      </c>
      <c r="G69" s="14">
        <f>ABS((F69-E69)/E69)</f>
        <v>3.2512067683738181E-3</v>
      </c>
    </row>
    <row r="70" spans="3:7" x14ac:dyDescent="0.25">
      <c r="C70">
        <v>30</v>
      </c>
      <c r="D70" s="2">
        <f>$W$20</f>
        <v>0.13899239401112592</v>
      </c>
      <c r="E70" s="11">
        <f>SUM(D70,E69)</f>
        <v>4.6054091521687832</v>
      </c>
      <c r="F70">
        <f>C70*AVERAGE($K$20,$W$20)</f>
        <v>4.6054091521687832</v>
      </c>
      <c r="G70" s="14">
        <f>ABS((F70-E70)/E70)</f>
        <v>0</v>
      </c>
    </row>
    <row r="71" spans="3:7" x14ac:dyDescent="0.25">
      <c r="C71">
        <v>31</v>
      </c>
      <c r="D71" s="2">
        <f>$K$20</f>
        <v>0.1680348828001263</v>
      </c>
      <c r="E71" s="11">
        <f>SUM(D71,E70)</f>
        <v>4.7734440349689091</v>
      </c>
      <c r="F71">
        <f>C71*AVERAGE($K$20,$W$20)</f>
        <v>4.7589227905744087</v>
      </c>
      <c r="G71" s="14">
        <f>ABS((F71-E71)/E71)</f>
        <v>3.0420895873339809E-3</v>
      </c>
    </row>
    <row r="72" spans="3:7" x14ac:dyDescent="0.25">
      <c r="C72">
        <v>32</v>
      </c>
      <c r="D72" s="2">
        <f>$W$20</f>
        <v>0.13899239401112592</v>
      </c>
      <c r="E72" s="11">
        <f>SUM(D72,E71)</f>
        <v>4.9124364289800351</v>
      </c>
      <c r="F72">
        <f>C72*AVERAGE($K$20,$W$20)</f>
        <v>4.9124364289800351</v>
      </c>
      <c r="G72" s="14">
        <f>ABS((F72-E72)/E72)</f>
        <v>0</v>
      </c>
    </row>
    <row r="73" spans="3:7" x14ac:dyDescent="0.25">
      <c r="C73">
        <v>33</v>
      </c>
      <c r="D73" s="2">
        <f>$K$20</f>
        <v>0.1680348828001263</v>
      </c>
      <c r="E73" s="11">
        <f>SUM(D73,E72)</f>
        <v>5.080471311780161</v>
      </c>
      <c r="F73">
        <f>C73*AVERAGE($K$20,$W$20)</f>
        <v>5.0659500673856614</v>
      </c>
      <c r="G73" s="14">
        <f>ABS((F73-E73)/E73)</f>
        <v>2.8582474938553273E-3</v>
      </c>
    </row>
    <row r="74" spans="3:7" x14ac:dyDescent="0.25">
      <c r="C74">
        <v>34</v>
      </c>
      <c r="D74" s="2">
        <f>$W$20</f>
        <v>0.13899239401112592</v>
      </c>
      <c r="E74" s="11">
        <f>SUM(D74,E73)</f>
        <v>5.2194637057912869</v>
      </c>
      <c r="F74">
        <f>C74*AVERAGE($K$20,$W$20)</f>
        <v>5.2194637057912869</v>
      </c>
      <c r="G74" s="14">
        <f>ABS((F74-E74)/E74)</f>
        <v>0</v>
      </c>
    </row>
    <row r="75" spans="3:7" x14ac:dyDescent="0.25">
      <c r="C75">
        <v>35</v>
      </c>
      <c r="D75" s="2">
        <f>$K$20</f>
        <v>0.1680348828001263</v>
      </c>
      <c r="E75" s="11">
        <f>SUM(D75,E74)</f>
        <v>5.3874985885914128</v>
      </c>
      <c r="F75">
        <f>C75*AVERAGE($K$20,$W$20)</f>
        <v>5.3729773441969133</v>
      </c>
      <c r="G75" s="14">
        <f>ABS((F75-E75)/E75)</f>
        <v>2.6953592944320716E-3</v>
      </c>
    </row>
    <row r="76" spans="3:7" x14ac:dyDescent="0.25">
      <c r="C76">
        <v>36</v>
      </c>
      <c r="D76" s="2">
        <f>$W$20</f>
        <v>0.13899239401112592</v>
      </c>
      <c r="E76" s="11">
        <f>SUM(D76,E75)</f>
        <v>5.5264909826025388</v>
      </c>
      <c r="F76">
        <f>C76*AVERAGE($K$20,$W$20)</f>
        <v>5.5264909826025397</v>
      </c>
      <c r="G76" s="14">
        <f>ABS((F76-E76)/E76)</f>
        <v>1.607129048968182E-16</v>
      </c>
    </row>
    <row r="77" spans="3:7" x14ac:dyDescent="0.25">
      <c r="C77">
        <v>37</v>
      </c>
      <c r="D77" s="2">
        <f>$K$20</f>
        <v>0.1680348828001263</v>
      </c>
      <c r="E77" s="11">
        <f>SUM(D77,E76)</f>
        <v>5.6945258654026647</v>
      </c>
      <c r="F77">
        <f>C77*AVERAGE($K$20,$W$20)</f>
        <v>5.6800046210081652</v>
      </c>
      <c r="G77" s="14">
        <f>ABS((F77-E77)/E77)</f>
        <v>2.550035725138062E-3</v>
      </c>
    </row>
    <row r="78" spans="3:7" x14ac:dyDescent="0.25">
      <c r="C78">
        <v>38</v>
      </c>
      <c r="D78" s="2">
        <f>$W$20</f>
        <v>0.13899239401112592</v>
      </c>
      <c r="E78" s="11">
        <f>SUM(D78,E77)</f>
        <v>5.8335182594137907</v>
      </c>
      <c r="F78">
        <f>C78*AVERAGE($K$20,$W$20)</f>
        <v>5.8335182594137915</v>
      </c>
      <c r="G78" s="14">
        <f>ABS((F78-E78)/E78)</f>
        <v>1.5225433095488042E-16</v>
      </c>
    </row>
    <row r="79" spans="3:7" x14ac:dyDescent="0.25">
      <c r="C79">
        <v>39</v>
      </c>
      <c r="D79" s="2">
        <f>$K$20</f>
        <v>0.1680348828001263</v>
      </c>
      <c r="E79" s="11">
        <f>SUM(D79,E78)</f>
        <v>6.0015531422139166</v>
      </c>
      <c r="F79">
        <f>C79*AVERAGE($K$20,$W$20)</f>
        <v>5.9870318978194179</v>
      </c>
      <c r="G79" s="14">
        <f>ABS((F79-E79)/E79)</f>
        <v>2.4195810734989002E-3</v>
      </c>
    </row>
    <row r="80" spans="3:7" x14ac:dyDescent="0.25">
      <c r="C80">
        <v>40</v>
      </c>
      <c r="D80" s="2">
        <f>$W$20</f>
        <v>0.13899239401112592</v>
      </c>
      <c r="E80" s="11">
        <f>SUM(D80,E79)</f>
        <v>6.1405455362250425</v>
      </c>
      <c r="F80">
        <f>C80*AVERAGE($K$20,$W$20)</f>
        <v>6.1405455362250443</v>
      </c>
      <c r="G80" s="14">
        <f>ABS((F80-E80)/E80)</f>
        <v>2.8928322881427279E-16</v>
      </c>
    </row>
    <row r="81" spans="3:7" x14ac:dyDescent="0.25">
      <c r="C81">
        <v>41</v>
      </c>
      <c r="D81" s="2">
        <f>$K$20</f>
        <v>0.1680348828001263</v>
      </c>
      <c r="E81" s="11">
        <f>SUM(D81,E80)</f>
        <v>6.3085804190251684</v>
      </c>
      <c r="F81">
        <f>C81*AVERAGE($K$20,$W$20)</f>
        <v>6.2940591746306698</v>
      </c>
      <c r="G81" s="14">
        <f>ABS((F81-E81)/E81)</f>
        <v>2.3018244089757574E-3</v>
      </c>
    </row>
    <row r="82" spans="3:7" x14ac:dyDescent="0.25">
      <c r="C82">
        <v>42</v>
      </c>
      <c r="D82" s="2">
        <f>$W$20</f>
        <v>0.13899239401112592</v>
      </c>
      <c r="E82" s="11">
        <f>SUM(D82,E81)</f>
        <v>6.4475728130362944</v>
      </c>
      <c r="F82">
        <f>C82*AVERAGE($K$20,$W$20)</f>
        <v>6.4475728130362961</v>
      </c>
      <c r="G82" s="14">
        <f>ABS((F82-E82)/E82)</f>
        <v>2.7550783696597411E-16</v>
      </c>
    </row>
    <row r="83" spans="3:7" x14ac:dyDescent="0.25">
      <c r="C83">
        <v>43</v>
      </c>
      <c r="D83" s="2">
        <f>$K$20</f>
        <v>0.1680348828001263</v>
      </c>
      <c r="E83" s="11">
        <f>SUM(D83,E82)</f>
        <v>6.6156076958364203</v>
      </c>
      <c r="F83">
        <f>C83*AVERAGE($K$20,$W$20)</f>
        <v>6.6010864514419225</v>
      </c>
      <c r="G83" s="14">
        <f>ABS((F83-E83)/E83)</f>
        <v>2.1949978085364411E-3</v>
      </c>
    </row>
    <row r="84" spans="3:7" x14ac:dyDescent="0.25">
      <c r="C84">
        <v>44</v>
      </c>
      <c r="D84" s="2">
        <f>$W$20</f>
        <v>0.13899239401112592</v>
      </c>
      <c r="E84" s="11">
        <f>SUM(D84,E83)</f>
        <v>6.7546000898475462</v>
      </c>
      <c r="F84">
        <f>C84*AVERAGE($K$20,$W$20)</f>
        <v>6.754600089847548</v>
      </c>
      <c r="G84" s="14">
        <f>ABS((F84-E84)/E84)</f>
        <v>2.6298475346752076E-16</v>
      </c>
    </row>
    <row r="85" spans="3:7" x14ac:dyDescent="0.25">
      <c r="C85">
        <v>45</v>
      </c>
      <c r="D85" s="2">
        <f>$K$20</f>
        <v>0.1680348828001263</v>
      </c>
      <c r="E85" s="11">
        <f>SUM(D85,E84)</f>
        <v>6.9226349726476721</v>
      </c>
      <c r="F85">
        <f>C85*AVERAGE($K$20,$W$20)</f>
        <v>6.9081137282531744</v>
      </c>
      <c r="G85" s="14">
        <f>ABS((F85-E85)/E85)</f>
        <v>2.0976469872921633E-3</v>
      </c>
    </row>
    <row r="86" spans="3:7" x14ac:dyDescent="0.25">
      <c r="C86">
        <v>46</v>
      </c>
      <c r="D86" s="2">
        <f>$W$20</f>
        <v>0.13899239401112592</v>
      </c>
      <c r="E86" s="11">
        <f>SUM(D86,E85)</f>
        <v>7.0616273666587981</v>
      </c>
      <c r="F86">
        <f>C86*AVERAGE($K$20,$W$20)</f>
        <v>7.0616273666588008</v>
      </c>
      <c r="G86" s="14">
        <f>ABS((F86-E86)/E86)</f>
        <v>3.773259506273124E-16</v>
      </c>
    </row>
    <row r="87" spans="3:7" x14ac:dyDescent="0.25">
      <c r="C87">
        <v>47</v>
      </c>
      <c r="D87" s="2">
        <f>$K$20</f>
        <v>0.1680348828001263</v>
      </c>
      <c r="E87" s="11">
        <f>SUM(D87,E86)</f>
        <v>7.229662249458924</v>
      </c>
      <c r="F87">
        <f>C87*AVERAGE($K$20,$W$20)</f>
        <v>7.2151410050644262</v>
      </c>
      <c r="G87" s="14">
        <f>ABS((F87-E87)/E87)</f>
        <v>2.0085647010113844E-3</v>
      </c>
    </row>
    <row r="88" spans="3:7" x14ac:dyDescent="0.25">
      <c r="C88">
        <v>48</v>
      </c>
      <c r="D88" s="2">
        <f>$W$20</f>
        <v>0.13899239401112592</v>
      </c>
      <c r="E88" s="11">
        <f>SUM(D88,E87)</f>
        <v>7.3686546434700499</v>
      </c>
      <c r="F88">
        <f>C88*AVERAGE($K$20,$W$20)</f>
        <v>7.3686546434700526</v>
      </c>
      <c r="G88" s="14">
        <f>ABS((F88-E88)/E88)</f>
        <v>3.6160403601784106E-16</v>
      </c>
    </row>
    <row r="89" spans="3:7" x14ac:dyDescent="0.25">
      <c r="C89">
        <v>49</v>
      </c>
      <c r="D89" s="2">
        <f>$K$20</f>
        <v>0.1680348828001263</v>
      </c>
      <c r="E89" s="11">
        <f>SUM(D89,E88)</f>
        <v>7.5366895262701759</v>
      </c>
      <c r="F89">
        <f>C89*AVERAGE($K$20,$W$20)</f>
        <v>7.522168281875679</v>
      </c>
      <c r="G89" s="14">
        <f>ABS((F89-E89)/E89)</f>
        <v>1.926740426798936E-3</v>
      </c>
    </row>
    <row r="90" spans="3:7" x14ac:dyDescent="0.25">
      <c r="C90">
        <v>50</v>
      </c>
      <c r="D90" s="2">
        <f>$W$20</f>
        <v>0.13899239401112592</v>
      </c>
      <c r="E90" s="11">
        <f>SUM(D90,E89)</f>
        <v>7.6756819202813018</v>
      </c>
      <c r="F90">
        <f>C90*AVERAGE($K$20,$W$20)</f>
        <v>7.6756819202813045</v>
      </c>
      <c r="G90" s="14">
        <f>ABS((F90-E90)/E90)</f>
        <v>3.4713987457712744E-16</v>
      </c>
    </row>
  </sheetData>
  <pageMargins left="0.7" right="0.7" top="0.78740157499999996" bottom="0.78740157499999996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4" sqref="D14"/>
    </sheetView>
  </sheetViews>
  <sheetFormatPr baseColWidth="10" defaultColWidth="8.85546875" defaultRowHeight="15" x14ac:dyDescent="0.25"/>
  <cols>
    <col min="1" max="1" width="11.140625" customWidth="1"/>
    <col min="2" max="2" width="12.28515625" customWidth="1"/>
    <col min="5" max="5" width="16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16.399999999999999</v>
      </c>
      <c r="B2" s="1">
        <f>(PI()*(A2/100)^2)/4</f>
        <v>2.1124069002737764E-2</v>
      </c>
      <c r="C2" s="2">
        <f>1/B2</f>
        <v>47.339364393782091</v>
      </c>
    </row>
    <row r="3" spans="1:10" x14ac:dyDescent="0.25">
      <c r="A3">
        <v>16.5</v>
      </c>
      <c r="B3" s="1">
        <f>(PI()*(A3/100)^2)/4</f>
        <v>2.1382464998495533E-2</v>
      </c>
      <c r="C3" s="2">
        <f>1/B3</f>
        <v>46.767292735910466</v>
      </c>
    </row>
    <row r="4" spans="1:10" x14ac:dyDescent="0.25">
      <c r="A4">
        <v>16.600000000000001</v>
      </c>
      <c r="B4" s="1">
        <f>(PI()*(A4/100)^2)/4</f>
        <v>2.1642431790580088E-2</v>
      </c>
      <c r="C4" s="2">
        <f>1/B4</f>
        <v>46.205528550412346</v>
      </c>
    </row>
    <row r="5" spans="1:10" x14ac:dyDescent="0.25">
      <c r="B5" s="1"/>
      <c r="C5" s="2"/>
    </row>
    <row r="6" spans="1:10" x14ac:dyDescent="0.25">
      <c r="B6" t="s">
        <v>25</v>
      </c>
      <c r="C6" t="s">
        <v>24</v>
      </c>
      <c r="D6" t="s">
        <v>9</v>
      </c>
      <c r="E6" t="s">
        <v>23</v>
      </c>
      <c r="F6" t="s">
        <v>11</v>
      </c>
      <c r="G6" t="s">
        <v>22</v>
      </c>
      <c r="H6">
        <f>A2</f>
        <v>16.399999999999999</v>
      </c>
      <c r="I6">
        <f>A3</f>
        <v>16.5</v>
      </c>
      <c r="J6">
        <f>A4</f>
        <v>16.600000000000001</v>
      </c>
    </row>
    <row r="7" spans="1:10" x14ac:dyDescent="0.25">
      <c r="A7">
        <v>1</v>
      </c>
      <c r="B7">
        <v>14.71</v>
      </c>
      <c r="C7" s="3">
        <v>10.56</v>
      </c>
      <c r="D7" s="3">
        <f>B7-C7</f>
        <v>4.1500000000000004</v>
      </c>
      <c r="E7" s="3">
        <f>D7</f>
        <v>4.1500000000000004</v>
      </c>
      <c r="F7" s="3">
        <f>E7-$D$27</f>
        <v>8.6000000000000298E-2</v>
      </c>
      <c r="H7" s="10">
        <f>D7*$C$2/1000</f>
        <v>0.19645836223419572</v>
      </c>
      <c r="I7" s="10">
        <f>D7*$C$3/1000</f>
        <v>0.19408426485402844</v>
      </c>
      <c r="J7" s="10">
        <f>D7*$C$4/1000</f>
        <v>0.19175294348421124</v>
      </c>
    </row>
    <row r="8" spans="1:10" x14ac:dyDescent="0.25">
      <c r="A8">
        <v>2</v>
      </c>
      <c r="B8">
        <v>10.56</v>
      </c>
      <c r="C8" s="3">
        <v>6.51</v>
      </c>
      <c r="D8" s="3">
        <f>B8-C8</f>
        <v>4.0500000000000007</v>
      </c>
      <c r="E8" s="3">
        <f>AVERAGE(D7:D8)</f>
        <v>4.1000000000000005</v>
      </c>
      <c r="F8" s="3">
        <f>E8-$D$27</f>
        <v>3.6000000000000476E-2</v>
      </c>
      <c r="G8" s="2">
        <f>STDEVA(D7:D8)</f>
        <v>7.0710678118654502E-2</v>
      </c>
      <c r="H8" s="10">
        <f>D8*$C$2/1000</f>
        <v>0.19172442579481749</v>
      </c>
      <c r="I8" s="10">
        <f>D8*$C$3/1000</f>
        <v>0.18940753558043741</v>
      </c>
      <c r="J8" s="10">
        <f>D8*$C$4/1000</f>
        <v>0.18713239062917003</v>
      </c>
    </row>
    <row r="9" spans="1:10" x14ac:dyDescent="0.25">
      <c r="A9">
        <v>3</v>
      </c>
      <c r="B9">
        <v>6.51</v>
      </c>
      <c r="C9" s="3">
        <v>2.4300000000000002</v>
      </c>
      <c r="D9" s="3">
        <f>B9-C9</f>
        <v>4.08</v>
      </c>
      <c r="E9" s="3">
        <f>AVERAGE(D7:D9)</f>
        <v>4.0933333333333337</v>
      </c>
      <c r="F9" s="3">
        <f>E9-$D$27</f>
        <v>2.9333333333333655E-2</v>
      </c>
      <c r="G9" s="2">
        <f>STDEVA(D7:D9)</f>
        <v>5.1316014394468736E-2</v>
      </c>
      <c r="H9" s="10">
        <f>D9*$C$2/1000</f>
        <v>0.19314460672663095</v>
      </c>
      <c r="I9" s="10">
        <f>D9*$C$3/1000</f>
        <v>0.19081055436251471</v>
      </c>
      <c r="J9" s="10">
        <f>D9*$C$4/1000</f>
        <v>0.18851855648568239</v>
      </c>
    </row>
    <row r="10" spans="1:10" x14ac:dyDescent="0.25">
      <c r="A10">
        <v>4</v>
      </c>
      <c r="B10">
        <v>17.16</v>
      </c>
      <c r="C10" s="3">
        <v>13</v>
      </c>
      <c r="D10" s="3">
        <f>B10-C10</f>
        <v>4.16</v>
      </c>
      <c r="E10" s="3">
        <f>AVERAGE(D7:D10)</f>
        <v>4.1100000000000003</v>
      </c>
      <c r="F10" s="3">
        <f>E10-$D$27</f>
        <v>4.6000000000000263E-2</v>
      </c>
      <c r="G10" s="2">
        <f>STDEVA(D7:D10)</f>
        <v>5.3541261347363228E-2</v>
      </c>
      <c r="H10" s="10">
        <f>D10*$C$2/1000</f>
        <v>0.19693175587813352</v>
      </c>
      <c r="I10" s="10">
        <f>D10*$C$3/1000</f>
        <v>0.19455193778138755</v>
      </c>
      <c r="J10" s="10">
        <f>D10*$C$4/1000</f>
        <v>0.19221499876971537</v>
      </c>
    </row>
    <row r="11" spans="1:10" x14ac:dyDescent="0.25">
      <c r="A11">
        <v>5</v>
      </c>
      <c r="B11">
        <v>13</v>
      </c>
      <c r="C11" s="3">
        <v>9</v>
      </c>
      <c r="D11" s="3">
        <f>B11-C11</f>
        <v>4</v>
      </c>
      <c r="E11" s="3">
        <f>AVERAGE(D7:D11)</f>
        <v>4.0880000000000001</v>
      </c>
      <c r="F11" s="3">
        <f>E11-$D$27</f>
        <v>2.4000000000000021E-2</v>
      </c>
      <c r="G11" s="2">
        <f>STDEVA(D7:D11)</f>
        <v>6.7601775124622301E-2</v>
      </c>
      <c r="H11" s="10">
        <f>D11*$C$2/1000</f>
        <v>0.18935745757512837</v>
      </c>
      <c r="I11" s="10">
        <f>D11*$C$3/1000</f>
        <v>0.18706917094364187</v>
      </c>
      <c r="J11" s="10">
        <f>D11*$C$4/1000</f>
        <v>0.18482211420164937</v>
      </c>
    </row>
    <row r="12" spans="1:10" x14ac:dyDescent="0.25">
      <c r="A12">
        <v>6</v>
      </c>
      <c r="B12">
        <v>9</v>
      </c>
      <c r="C12" s="3">
        <v>5</v>
      </c>
      <c r="D12" s="3">
        <f>B12-C12</f>
        <v>4</v>
      </c>
      <c r="E12" s="3">
        <f>AVERAGE(D7:D12)</f>
        <v>4.0733333333333333</v>
      </c>
      <c r="F12" s="3">
        <f>E12-$D$27</f>
        <v>9.3333333333331936E-3</v>
      </c>
      <c r="G12" s="2">
        <f>STDEVA(D7:D12)</f>
        <v>7.0332543439482378E-2</v>
      </c>
      <c r="H12" s="10">
        <f>D12*$C$2/1000</f>
        <v>0.18935745757512837</v>
      </c>
      <c r="I12" s="10">
        <f>D12*$C$3/1000</f>
        <v>0.18706917094364187</v>
      </c>
      <c r="J12" s="10">
        <f>D12*$C$4/1000</f>
        <v>0.18482211420164937</v>
      </c>
    </row>
    <row r="13" spans="1:10" x14ac:dyDescent="0.25">
      <c r="A13">
        <v>7</v>
      </c>
      <c r="B13">
        <v>5</v>
      </c>
      <c r="C13" s="3">
        <v>0.86</v>
      </c>
      <c r="D13" s="3">
        <f>B13-C13</f>
        <v>4.1399999999999997</v>
      </c>
      <c r="E13" s="3">
        <f>AVERAGE(D7:D13)</f>
        <v>4.0828571428571427</v>
      </c>
      <c r="F13" s="3">
        <f>E13-$D$27</f>
        <v>1.8857142857142684E-2</v>
      </c>
      <c r="G13" s="2">
        <f>STDEVA(D7:D13)</f>
        <v>6.8972044026133189E-2</v>
      </c>
      <c r="H13" s="10">
        <f>D13*$C$2/1000</f>
        <v>0.19598496859025782</v>
      </c>
      <c r="I13" s="10">
        <f>D13*$C$3/1000</f>
        <v>0.1936165919266693</v>
      </c>
      <c r="J13" s="10">
        <f>D13*$C$4/1000</f>
        <v>0.1912908881987071</v>
      </c>
    </row>
    <row r="14" spans="1:10" x14ac:dyDescent="0.25">
      <c r="A14">
        <v>8</v>
      </c>
      <c r="B14">
        <v>18.14</v>
      </c>
      <c r="C14" s="3">
        <v>14</v>
      </c>
      <c r="D14" s="3">
        <f>B14-C14</f>
        <v>4.1400000000000006</v>
      </c>
      <c r="E14" s="3">
        <f>AVERAGE(D7:D14)</f>
        <v>4.09</v>
      </c>
      <c r="F14" s="3">
        <f>E14-$D$27</f>
        <v>2.5999999999999801E-2</v>
      </c>
      <c r="G14" s="2">
        <f>STDEVA(D7:D14)</f>
        <v>6.6975475255605987E-2</v>
      </c>
      <c r="H14" s="10">
        <f>D14*$C$2/1000</f>
        <v>0.19598496859025788</v>
      </c>
      <c r="I14" s="10">
        <f>D14*$C$3/1000</f>
        <v>0.19361659192666936</v>
      </c>
      <c r="J14" s="10">
        <f>D14*$C$4/1000</f>
        <v>0.19129088819870713</v>
      </c>
    </row>
    <row r="15" spans="1:10" x14ac:dyDescent="0.25">
      <c r="A15">
        <v>9</v>
      </c>
      <c r="B15">
        <v>14</v>
      </c>
      <c r="C15" s="3">
        <v>9.9499999999999993</v>
      </c>
      <c r="D15" s="3">
        <f>B15-C15</f>
        <v>4.0500000000000007</v>
      </c>
      <c r="E15" s="3">
        <f>AVERAGE(D7:D15)</f>
        <v>4.0855555555555547</v>
      </c>
      <c r="F15" s="3">
        <f>E15-$D$27</f>
        <v>2.1555555555554662E-2</v>
      </c>
      <c r="G15" s="2">
        <f>STDEVA(D7:D15)</f>
        <v>6.4052929501918779E-2</v>
      </c>
      <c r="H15" s="10">
        <f>D15*$C$2/1000</f>
        <v>0.19172442579481749</v>
      </c>
      <c r="I15" s="10">
        <f>D15*$C$3/1000</f>
        <v>0.18940753558043741</v>
      </c>
      <c r="J15" s="10">
        <f>D15*$C$4/1000</f>
        <v>0.18713239062917003</v>
      </c>
    </row>
    <row r="16" spans="1:10" x14ac:dyDescent="0.25">
      <c r="A16">
        <v>10</v>
      </c>
      <c r="B16">
        <v>9.9499999999999993</v>
      </c>
      <c r="C16" s="3">
        <v>5.89</v>
      </c>
      <c r="D16" s="3">
        <f>B16-C16</f>
        <v>4.0599999999999996</v>
      </c>
      <c r="E16" s="3">
        <f>AVERAGE(D7:D16)</f>
        <v>4.0830000000000002</v>
      </c>
      <c r="F16" s="3">
        <f>E16-$D$27</f>
        <v>1.9000000000000128E-2</v>
      </c>
      <c r="G16" s="2">
        <f>STDEVA(D7:D16)</f>
        <v>6.0928008520074121E-2</v>
      </c>
      <c r="H16" s="10">
        <f>D16*$C$2/1000</f>
        <v>0.19219781943875527</v>
      </c>
      <c r="I16" s="10">
        <f>D16*$C$3/1000</f>
        <v>0.18987520850779649</v>
      </c>
      <c r="J16" s="10">
        <f>D16*$C$4/1000</f>
        <v>0.18759444591467411</v>
      </c>
    </row>
    <row r="17" spans="1:14" x14ac:dyDescent="0.25">
      <c r="A17">
        <v>11</v>
      </c>
      <c r="B17">
        <v>5.89</v>
      </c>
      <c r="C17" s="3">
        <v>1.79</v>
      </c>
      <c r="D17" s="3">
        <f>B17-C17</f>
        <v>4.0999999999999996</v>
      </c>
      <c r="E17" s="3">
        <f>AVERAGE(D7:D17)</f>
        <v>4.0845454545454549</v>
      </c>
      <c r="F17" s="3">
        <f>E17-$D$27</f>
        <v>2.0545454545454866E-2</v>
      </c>
      <c r="G17" s="2">
        <f>STDEVA(D7:D17)</f>
        <v>5.8028206307559844E-2</v>
      </c>
      <c r="H17" s="10">
        <f>D17*$C$2/1000</f>
        <v>0.19409139401450656</v>
      </c>
      <c r="I17" s="10">
        <f>D17*$C$3/1000</f>
        <v>0.1917459002172329</v>
      </c>
      <c r="J17" s="10">
        <f>D17*$C$4/1000</f>
        <v>0.18944266705669061</v>
      </c>
    </row>
    <row r="18" spans="1:14" x14ac:dyDescent="0.25">
      <c r="A18">
        <v>12</v>
      </c>
      <c r="B18">
        <v>19.04</v>
      </c>
      <c r="C18" s="3">
        <v>15.04</v>
      </c>
      <c r="D18" s="3">
        <f>B18-C18</f>
        <v>4</v>
      </c>
      <c r="E18" s="3">
        <f>AVERAGE(D7:D18)</f>
        <v>4.0774999999999997</v>
      </c>
      <c r="F18" s="3">
        <f>E18-$D$27</f>
        <v>1.3499999999999623E-2</v>
      </c>
      <c r="G18" s="2">
        <f>STDEVA(D7:D18)</f>
        <v>6.0471631215125859E-2</v>
      </c>
      <c r="H18" s="10">
        <f>D18*$C$2/1000</f>
        <v>0.18935745757512837</v>
      </c>
      <c r="I18" s="10">
        <f>D18*$C$3/1000</f>
        <v>0.18706917094364187</v>
      </c>
      <c r="J18" s="10">
        <f>D18*$C$4/1000</f>
        <v>0.18482211420164937</v>
      </c>
    </row>
    <row r="19" spans="1:14" x14ac:dyDescent="0.25">
      <c r="A19">
        <v>13</v>
      </c>
      <c r="B19">
        <v>15.04</v>
      </c>
      <c r="C19" s="3">
        <v>11</v>
      </c>
      <c r="D19" s="3">
        <f>B19-C19</f>
        <v>4.0399999999999991</v>
      </c>
      <c r="E19" s="3">
        <f>AVERAGE(D7:D19)</f>
        <v>4.0746153846153845</v>
      </c>
      <c r="F19" s="3">
        <f>E19-$D$27</f>
        <v>1.0615384615384471E-2</v>
      </c>
      <c r="G19" s="2">
        <f>STDEVA(D7:D19)</f>
        <v>5.8823944191599545E-2</v>
      </c>
      <c r="H19" s="10">
        <f>D19*$C$2/1000</f>
        <v>0.1912510321508796</v>
      </c>
      <c r="I19" s="10">
        <f>D19*$C$3/1000</f>
        <v>0.18893986265307824</v>
      </c>
      <c r="J19" s="10">
        <f>D19*$C$4/1000</f>
        <v>0.18667033534366584</v>
      </c>
    </row>
    <row r="20" spans="1:14" x14ac:dyDescent="0.25">
      <c r="A20">
        <v>14</v>
      </c>
      <c r="B20">
        <v>11</v>
      </c>
      <c r="C20" s="3">
        <v>6.96</v>
      </c>
      <c r="D20" s="3">
        <f>B20-C20</f>
        <v>4.04</v>
      </c>
      <c r="E20" s="3">
        <f>AVERAGE(D7:D20)</f>
        <v>4.0721428571428566</v>
      </c>
      <c r="F20" s="3">
        <f>E20-$D$27</f>
        <v>8.1428571428565633E-3</v>
      </c>
      <c r="G20" s="2">
        <f>STDEVA(D7:D20)</f>
        <v>5.7268406033958517E-2</v>
      </c>
      <c r="H20" s="10">
        <f>D20*$C$2/1000</f>
        <v>0.19125103215087963</v>
      </c>
      <c r="I20" s="10">
        <f>D20*$C$3/1000</f>
        <v>0.18893986265307827</v>
      </c>
      <c r="J20" s="10">
        <f>D20*$C$4/1000</f>
        <v>0.18667033534366587</v>
      </c>
    </row>
    <row r="21" spans="1:14" x14ac:dyDescent="0.25">
      <c r="A21">
        <v>15</v>
      </c>
      <c r="B21">
        <v>6.96</v>
      </c>
      <c r="C21" s="3">
        <v>3</v>
      </c>
      <c r="D21" s="3">
        <f>B21-C21</f>
        <v>3.96</v>
      </c>
      <c r="E21" s="3">
        <f>AVERAGE(D7:D21)</f>
        <v>4.0646666666666667</v>
      </c>
      <c r="F21" s="3">
        <f>E21-$D$27</f>
        <v>6.6666666666659324E-4</v>
      </c>
      <c r="G21" s="2">
        <f>STDEVA(D7:D21)</f>
        <v>6.232021761683388E-2</v>
      </c>
      <c r="H21" s="10">
        <f>D21*$C$2/1000</f>
        <v>0.18746388299937708</v>
      </c>
      <c r="I21" s="10">
        <f>D21*$C$3/1000</f>
        <v>0.18519847923420546</v>
      </c>
      <c r="J21" s="10">
        <f>D21*$C$4/1000</f>
        <v>0.18297389305963291</v>
      </c>
    </row>
    <row r="22" spans="1:14" x14ac:dyDescent="0.25">
      <c r="A22">
        <v>16</v>
      </c>
      <c r="B22">
        <v>15.3</v>
      </c>
      <c r="C22" s="3">
        <v>11.16</v>
      </c>
      <c r="D22" s="3">
        <f>B22-C22</f>
        <v>4.1400000000000006</v>
      </c>
      <c r="E22" s="3">
        <f>AVERAGE(D7:D22)</f>
        <v>4.069375</v>
      </c>
      <c r="F22" s="3">
        <f>E22-$D$27</f>
        <v>5.3749999999999076E-3</v>
      </c>
      <c r="G22" s="2">
        <f>STDEVA(D7:D22)</f>
        <v>6.3083938790577637E-2</v>
      </c>
      <c r="H22" s="10">
        <f>D22*$C$2/1000</f>
        <v>0.19598496859025788</v>
      </c>
      <c r="I22" s="10">
        <f>D22*$C$3/1000</f>
        <v>0.19361659192666936</v>
      </c>
      <c r="J22" s="10">
        <f>D22*$C$4/1000</f>
        <v>0.19129088819870713</v>
      </c>
    </row>
    <row r="23" spans="1:14" x14ac:dyDescent="0.25">
      <c r="A23">
        <v>17</v>
      </c>
      <c r="B23">
        <v>11.16</v>
      </c>
      <c r="C23" s="3">
        <v>7.18</v>
      </c>
      <c r="D23" s="3">
        <f>B23-C23</f>
        <v>3.9800000000000004</v>
      </c>
      <c r="E23" s="3">
        <f>AVERAGE(D7:D23)</f>
        <v>4.0641176470588238</v>
      </c>
      <c r="F23" s="3">
        <f>E23-$D$27</f>
        <v>1.1764705882377768E-4</v>
      </c>
      <c r="G23" s="2">
        <f>STDEVA(D7:D23)</f>
        <v>6.4813079653088967E-2</v>
      </c>
      <c r="H23" s="10">
        <f>D23*$C$2/1000</f>
        <v>0.18841067028725275</v>
      </c>
      <c r="I23" s="10">
        <f>D23*$C$3/1000</f>
        <v>0.18613382508892368</v>
      </c>
      <c r="J23" s="10">
        <f>D23*$C$4/1000</f>
        <v>0.18389800363064118</v>
      </c>
    </row>
    <row r="24" spans="1:14" x14ac:dyDescent="0.25">
      <c r="A24">
        <v>18</v>
      </c>
      <c r="B24">
        <v>7.18</v>
      </c>
      <c r="C24" s="3">
        <v>3.14</v>
      </c>
      <c r="D24" s="3">
        <f>B24-C24</f>
        <v>4.0399999999999991</v>
      </c>
      <c r="E24" s="3">
        <f>AVERAGE(D7:D24)</f>
        <v>4.0627777777777778</v>
      </c>
      <c r="F24" s="3">
        <f>E24-$D$27</f>
        <v>-1.2222222222222356E-3</v>
      </c>
      <c r="G24" s="2">
        <f>STDEVA(D7:D24)</f>
        <v>6.3134362374370354E-2</v>
      </c>
      <c r="H24" s="10">
        <f>D24*$C$2/1000</f>
        <v>0.1912510321508796</v>
      </c>
      <c r="I24" s="10">
        <f>D24*$C$3/1000</f>
        <v>0.18893986265307824</v>
      </c>
      <c r="J24" s="10">
        <f>D24*$C$4/1000</f>
        <v>0.18667033534366584</v>
      </c>
    </row>
    <row r="25" spans="1:14" x14ac:dyDescent="0.25">
      <c r="A25">
        <v>19</v>
      </c>
      <c r="B25">
        <v>15.51</v>
      </c>
      <c r="C25" s="3">
        <v>11.45</v>
      </c>
      <c r="D25" s="3">
        <f>B25-C25</f>
        <v>4.0600000000000005</v>
      </c>
      <c r="E25" s="3">
        <f>AVERAGE(D7:D25)</f>
        <v>4.0626315789473679</v>
      </c>
      <c r="F25" s="3">
        <f>E25-$D$27</f>
        <v>-1.3684210526321294E-3</v>
      </c>
      <c r="G25" s="2">
        <f>STDEVA(D7:D25)</f>
        <v>6.1358881025502451E-2</v>
      </c>
      <c r="H25" s="10">
        <f>D25*$C$2/1000</f>
        <v>0.19219781943875533</v>
      </c>
      <c r="I25" s="10">
        <f>D25*$C$3/1000</f>
        <v>0.18987520850779652</v>
      </c>
      <c r="J25" s="10">
        <f>D25*$C$4/1000</f>
        <v>0.18759444591467414</v>
      </c>
    </row>
    <row r="26" spans="1:14" x14ac:dyDescent="0.25">
      <c r="A26" s="5">
        <v>20</v>
      </c>
      <c r="B26" s="5">
        <v>11.45</v>
      </c>
      <c r="C26" s="6">
        <v>7.36</v>
      </c>
      <c r="D26" s="6">
        <f>B26-C26</f>
        <v>4.089999999999999</v>
      </c>
      <c r="E26" s="6">
        <f>AVERAGE(D7:D26)</f>
        <v>4.0640000000000001</v>
      </c>
      <c r="F26" s="6">
        <f>E26-$D$27</f>
        <v>0</v>
      </c>
      <c r="G26" s="7">
        <f>STDEVA(D7:D26)</f>
        <v>6.0035077465726616E-2</v>
      </c>
      <c r="H26" s="22">
        <f>D26*$C$2/1000</f>
        <v>0.1936180003705687</v>
      </c>
      <c r="I26" s="22">
        <f>D26*$C$3/1000</f>
        <v>0.19127822728987376</v>
      </c>
      <c r="J26" s="22">
        <f>D26*$C$4/1000</f>
        <v>0.18898061177118647</v>
      </c>
      <c r="K26" s="5"/>
      <c r="L26" s="5"/>
      <c r="M26" s="5"/>
      <c r="N26" s="5"/>
    </row>
    <row r="27" spans="1:14" x14ac:dyDescent="0.25">
      <c r="D27" s="21">
        <f>AVERAGE(D7:D26)</f>
        <v>4.0640000000000001</v>
      </c>
      <c r="H27" s="20">
        <f>AVERAGE(H7:H26)</f>
        <v>0.19238717689633039</v>
      </c>
      <c r="I27" s="20">
        <f>AVERAGE(I7:I26)</f>
        <v>0.19006227767874015</v>
      </c>
      <c r="J27" s="20">
        <f>AVERAGE(J7:J26)</f>
        <v>0.18777926802887579</v>
      </c>
    </row>
    <row r="28" spans="1:14" x14ac:dyDescent="0.25">
      <c r="D28" s="20">
        <f>STDEVA(D7:D26)</f>
        <v>6.0035077465726616E-2</v>
      </c>
      <c r="H28" s="20">
        <f>STDEVA(H7:H26)</f>
        <v>2.8420224085589688E-3</v>
      </c>
      <c r="I28" s="20">
        <f>STDEVA(I7:I26)</f>
        <v>2.8076780422626952E-3</v>
      </c>
      <c r="J28" s="20">
        <f>STDEVA(J7:J26)</f>
        <v>2.7739524858688448E-3</v>
      </c>
    </row>
  </sheetData>
  <pageMargins left="0.7" right="0.7" top="0.78740157499999996" bottom="0.78740157499999996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4" sqref="D14"/>
    </sheetView>
  </sheetViews>
  <sheetFormatPr baseColWidth="10" defaultColWidth="8.85546875" defaultRowHeight="15" x14ac:dyDescent="0.25"/>
  <cols>
    <col min="1" max="1" width="11.140625" customWidth="1"/>
    <col min="2" max="2" width="12.28515625" customWidth="1"/>
    <col min="5" max="5" width="16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16.399999999999999</v>
      </c>
      <c r="B2" s="1">
        <f>(PI()*(A2/100)^2)/4</f>
        <v>2.1124069002737764E-2</v>
      </c>
      <c r="C2" s="2">
        <f>1/B2</f>
        <v>47.339364393782091</v>
      </c>
    </row>
    <row r="3" spans="1:10" x14ac:dyDescent="0.25">
      <c r="A3">
        <v>16.5</v>
      </c>
      <c r="B3" s="1">
        <f>(PI()*(A3/100)^2)/4</f>
        <v>2.1382464998495533E-2</v>
      </c>
      <c r="C3" s="2">
        <f>1/B3</f>
        <v>46.767292735910466</v>
      </c>
    </row>
    <row r="4" spans="1:10" x14ac:dyDescent="0.25">
      <c r="A4">
        <v>16.600000000000001</v>
      </c>
      <c r="B4" s="1">
        <f>(PI()*(A4/100)^2)/4</f>
        <v>2.1642431790580088E-2</v>
      </c>
      <c r="C4" s="2">
        <f>1/B4</f>
        <v>46.205528550412346</v>
      </c>
    </row>
    <row r="5" spans="1:10" x14ac:dyDescent="0.25">
      <c r="B5" s="1"/>
      <c r="C5" s="2"/>
    </row>
    <row r="6" spans="1:10" x14ac:dyDescent="0.25">
      <c r="B6" t="s">
        <v>25</v>
      </c>
      <c r="C6" t="s">
        <v>24</v>
      </c>
      <c r="D6" t="s">
        <v>9</v>
      </c>
      <c r="E6" t="s">
        <v>23</v>
      </c>
      <c r="F6" t="s">
        <v>11</v>
      </c>
      <c r="G6" t="s">
        <v>22</v>
      </c>
      <c r="H6">
        <f>A2</f>
        <v>16.399999999999999</v>
      </c>
      <c r="I6">
        <f>A3</f>
        <v>16.5</v>
      </c>
      <c r="J6">
        <f>A4</f>
        <v>16.600000000000001</v>
      </c>
    </row>
    <row r="7" spans="1:10" x14ac:dyDescent="0.25">
      <c r="A7">
        <v>1</v>
      </c>
      <c r="B7">
        <v>24.65</v>
      </c>
      <c r="C7" s="3">
        <v>20.29</v>
      </c>
      <c r="D7" s="3">
        <f>B7-C7</f>
        <v>4.3599999999999994</v>
      </c>
      <c r="E7" s="3">
        <f>D7</f>
        <v>4.3599999999999994</v>
      </c>
      <c r="F7" s="3">
        <f>E7-$D$27</f>
        <v>9.2999999999999083E-2</v>
      </c>
      <c r="H7" s="10">
        <f>D7*$C$2/1000</f>
        <v>0.20639962875688989</v>
      </c>
      <c r="I7" s="10">
        <f>D7*$C$3/1000</f>
        <v>0.2039053963285696</v>
      </c>
      <c r="J7" s="10">
        <f>D7*$C$4/1000</f>
        <v>0.20145610447979781</v>
      </c>
    </row>
    <row r="8" spans="1:10" x14ac:dyDescent="0.25">
      <c r="A8">
        <v>2</v>
      </c>
      <c r="B8">
        <v>20.29</v>
      </c>
      <c r="C8" s="3">
        <v>16.100000000000001</v>
      </c>
      <c r="D8" s="3">
        <f>B8-C8</f>
        <v>4.1899999999999977</v>
      </c>
      <c r="E8" s="3">
        <f>AVERAGE(D7:D8)</f>
        <v>4.2749999999999986</v>
      </c>
      <c r="F8" s="3">
        <f>E8-$D$27</f>
        <v>7.9999999999982307E-3</v>
      </c>
      <c r="G8" s="2">
        <f>STDEVA(D7:D8)</f>
        <v>0.12020815280171429</v>
      </c>
      <c r="H8" s="10">
        <f>D8*$C$2/1000</f>
        <v>0.19835193680994687</v>
      </c>
      <c r="I8" s="10">
        <f>D8*$C$3/1000</f>
        <v>0.19595495656346476</v>
      </c>
      <c r="J8" s="10">
        <f>D8*$C$4/1000</f>
        <v>0.19360116462622762</v>
      </c>
    </row>
    <row r="9" spans="1:10" x14ac:dyDescent="0.25">
      <c r="A9">
        <v>3</v>
      </c>
      <c r="B9">
        <v>16.100000000000001</v>
      </c>
      <c r="C9" s="3">
        <v>11.84</v>
      </c>
      <c r="D9" s="3">
        <f>B9-C9</f>
        <v>4.2600000000000016</v>
      </c>
      <c r="E9" s="3">
        <f>AVERAGE(D7:D9)</f>
        <v>4.2699999999999996</v>
      </c>
      <c r="F9" s="3">
        <f>E9-$D$27</f>
        <v>2.9999999999992255E-3</v>
      </c>
      <c r="G9" s="2">
        <f>STDEVA(D7:D9)</f>
        <v>8.5440037453175979E-2</v>
      </c>
      <c r="H9" s="10">
        <f>D9*$C$2/1000</f>
        <v>0.20166569231751177</v>
      </c>
      <c r="I9" s="10">
        <f>D9*$C$3/1000</f>
        <v>0.19922866705497866</v>
      </c>
      <c r="J9" s="10">
        <f>D9*$C$4/1000</f>
        <v>0.19683555162475669</v>
      </c>
    </row>
    <row r="10" spans="1:10" x14ac:dyDescent="0.25">
      <c r="A10">
        <v>4</v>
      </c>
      <c r="B10">
        <v>11.84</v>
      </c>
      <c r="C10" s="3">
        <v>7.57</v>
      </c>
      <c r="D10" s="3">
        <f>B10-C10</f>
        <v>4.2699999999999996</v>
      </c>
      <c r="E10" s="3">
        <f>AVERAGE(D7:D10)</f>
        <v>4.2699999999999996</v>
      </c>
      <c r="F10" s="3">
        <f>E10-$D$27</f>
        <v>2.9999999999992255E-3</v>
      </c>
      <c r="G10" s="2">
        <f>STDEVA(D7:D10)</f>
        <v>6.9761498454855048E-2</v>
      </c>
      <c r="H10" s="10">
        <f>D10*$C$2/1000</f>
        <v>0.2021390859614495</v>
      </c>
      <c r="I10" s="10">
        <f>D10*$C$3/1000</f>
        <v>0.19969633998233766</v>
      </c>
      <c r="J10" s="10">
        <f>D10*$C$4/1000</f>
        <v>0.19729760691026069</v>
      </c>
    </row>
    <row r="11" spans="1:10" x14ac:dyDescent="0.25">
      <c r="A11">
        <v>5</v>
      </c>
      <c r="B11">
        <v>7.57</v>
      </c>
      <c r="C11" s="3">
        <v>3.38</v>
      </c>
      <c r="D11" s="3">
        <f>B11-C11</f>
        <v>4.1900000000000004</v>
      </c>
      <c r="E11" s="3">
        <f>AVERAGE(D7:D11)</f>
        <v>4.2539999999999996</v>
      </c>
      <c r="F11" s="3">
        <f>E11-$D$27</f>
        <v>-1.3000000000000789E-2</v>
      </c>
      <c r="G11" s="2">
        <f>STDEVA(D7:D11)</f>
        <v>7.0213958726168063E-2</v>
      </c>
      <c r="H11" s="10">
        <f>D11*$C$2/1000</f>
        <v>0.19835193680994698</v>
      </c>
      <c r="I11" s="10">
        <f>D11*$C$3/1000</f>
        <v>0.19595495656346487</v>
      </c>
      <c r="J11" s="10">
        <f>D11*$C$4/1000</f>
        <v>0.19360116462622776</v>
      </c>
    </row>
    <row r="12" spans="1:10" x14ac:dyDescent="0.25">
      <c r="A12">
        <v>6</v>
      </c>
      <c r="B12">
        <v>27.89</v>
      </c>
      <c r="C12" s="3">
        <v>23.67</v>
      </c>
      <c r="D12" s="3">
        <f>B12-C12</f>
        <v>4.2199999999999989</v>
      </c>
      <c r="E12" s="3">
        <f>AVERAGE(D7:D12)</f>
        <v>4.2483333333333331</v>
      </c>
      <c r="F12" s="3">
        <f>E12-$D$27</f>
        <v>-1.8666666666667275E-2</v>
      </c>
      <c r="G12" s="2">
        <f>STDEVA(D7:D12)</f>
        <v>6.4316923641190279E-2</v>
      </c>
      <c r="H12" s="10">
        <f>D12*$C$2/1000</f>
        <v>0.19977211774176037</v>
      </c>
      <c r="I12" s="10">
        <f>D12*$C$3/1000</f>
        <v>0.19735797534554211</v>
      </c>
      <c r="J12" s="10">
        <f>D12*$C$4/1000</f>
        <v>0.19498733048274006</v>
      </c>
    </row>
    <row r="13" spans="1:10" x14ac:dyDescent="0.25">
      <c r="A13">
        <v>7</v>
      </c>
      <c r="B13">
        <v>23.67</v>
      </c>
      <c r="C13" s="3">
        <v>19.37</v>
      </c>
      <c r="D13" s="3">
        <f>B13-C13</f>
        <v>4.3000000000000007</v>
      </c>
      <c r="E13" s="3">
        <f>AVERAGE(D7:D13)</f>
        <v>4.2557142857142853</v>
      </c>
      <c r="F13" s="3">
        <f>E13-$D$27</f>
        <v>-1.1285714285715009E-2</v>
      </c>
      <c r="G13" s="2">
        <f>STDEVA(D7:D13)</f>
        <v>6.1875450936308127E-2</v>
      </c>
      <c r="H13" s="10">
        <f>D13*$C$2/1000</f>
        <v>0.20355926689326301</v>
      </c>
      <c r="I13" s="10">
        <f>D13*$C$3/1000</f>
        <v>0.20109935876441504</v>
      </c>
      <c r="J13" s="10">
        <f>D13*$C$4/1000</f>
        <v>0.19868377276677313</v>
      </c>
    </row>
    <row r="14" spans="1:10" x14ac:dyDescent="0.25">
      <c r="A14">
        <v>8</v>
      </c>
      <c r="B14">
        <v>19.37</v>
      </c>
      <c r="C14" s="3">
        <v>15.08</v>
      </c>
      <c r="D14" s="3">
        <f>B14-C14</f>
        <v>4.2900000000000009</v>
      </c>
      <c r="E14" s="3">
        <f>AVERAGE(D7:D14)</f>
        <v>4.26</v>
      </c>
      <c r="F14" s="3">
        <f>E14-$D$27</f>
        <v>-7.0000000000005613E-3</v>
      </c>
      <c r="G14" s="2">
        <f>STDEVA(D7:D14)</f>
        <v>5.8554004376912411E-2</v>
      </c>
      <c r="H14" s="10">
        <f>D14*$C$2/1000</f>
        <v>0.2030858732493252</v>
      </c>
      <c r="I14" s="10">
        <f>D14*$C$3/1000</f>
        <v>0.20063168583705596</v>
      </c>
      <c r="J14" s="10">
        <f>D14*$C$4/1000</f>
        <v>0.19822171748126899</v>
      </c>
    </row>
    <row r="15" spans="1:10" x14ac:dyDescent="0.25">
      <c r="A15">
        <v>9</v>
      </c>
      <c r="B15">
        <v>15.08</v>
      </c>
      <c r="C15" s="3">
        <v>10.82</v>
      </c>
      <c r="D15" s="3">
        <f>B15-C15</f>
        <v>4.26</v>
      </c>
      <c r="E15" s="3">
        <f>AVERAGE(D7:D15)</f>
        <v>4.26</v>
      </c>
      <c r="F15" s="3">
        <f>E15-$D$27</f>
        <v>-7.0000000000005613E-3</v>
      </c>
      <c r="G15" s="2">
        <f>STDEVA(D7:D15)</f>
        <v>5.4772255750517002E-2</v>
      </c>
      <c r="H15" s="10">
        <f>D15*$C$2/1000</f>
        <v>0.20166569231751169</v>
      </c>
      <c r="I15" s="10">
        <f>D15*$C$3/1000</f>
        <v>0.19922866705497858</v>
      </c>
      <c r="J15" s="10">
        <f>D15*$C$4/1000</f>
        <v>0.19683555162475658</v>
      </c>
    </row>
    <row r="16" spans="1:10" x14ac:dyDescent="0.25">
      <c r="A16">
        <v>10</v>
      </c>
      <c r="B16">
        <v>10.82</v>
      </c>
      <c r="C16" s="3">
        <v>6.6</v>
      </c>
      <c r="D16" s="3">
        <f>B16-C16</f>
        <v>4.2200000000000006</v>
      </c>
      <c r="E16" s="3">
        <f>AVERAGE(D7:D16)</f>
        <v>4.2559999999999993</v>
      </c>
      <c r="F16" s="3">
        <f>E16-$D$27</f>
        <v>-1.1000000000001009E-2</v>
      </c>
      <c r="G16" s="2">
        <f>STDEVA(D7:D16)</f>
        <v>5.3166405433005333E-2</v>
      </c>
      <c r="H16" s="10">
        <f>D16*$C$2/1000</f>
        <v>0.19977211774176046</v>
      </c>
      <c r="I16" s="10">
        <f>D16*$C$3/1000</f>
        <v>0.1973579753455422</v>
      </c>
      <c r="J16" s="10">
        <f>D16*$C$4/1000</f>
        <v>0.19498733048274014</v>
      </c>
    </row>
    <row r="17" spans="1:14" x14ac:dyDescent="0.25">
      <c r="A17">
        <v>11</v>
      </c>
      <c r="B17">
        <v>6.6</v>
      </c>
      <c r="C17" s="3">
        <v>2.34</v>
      </c>
      <c r="D17" s="3">
        <f>B17-C17</f>
        <v>4.26</v>
      </c>
      <c r="E17" s="3">
        <f>AVERAGE(D7:D17)</f>
        <v>4.2563636363636359</v>
      </c>
      <c r="F17" s="3">
        <f>E17-$D$27</f>
        <v>-1.0636363636364443E-2</v>
      </c>
      <c r="G17" s="2">
        <f>STDEVA(D7:D17)</f>
        <v>5.0452497910951584E-2</v>
      </c>
      <c r="H17" s="10">
        <f>D17*$C$2/1000</f>
        <v>0.20166569231751169</v>
      </c>
      <c r="I17" s="10">
        <f>D17*$C$3/1000</f>
        <v>0.19922866705497858</v>
      </c>
      <c r="J17" s="10">
        <f>D17*$C$4/1000</f>
        <v>0.19683555162475658</v>
      </c>
    </row>
    <row r="18" spans="1:14" x14ac:dyDescent="0.25">
      <c r="A18">
        <v>12</v>
      </c>
      <c r="B18">
        <v>24.36</v>
      </c>
      <c r="C18" s="3">
        <v>20.11</v>
      </c>
      <c r="D18" s="3">
        <f>B18-C18</f>
        <v>4.25</v>
      </c>
      <c r="E18" s="3">
        <f>AVERAGE(D7:D18)</f>
        <v>4.2558333333333325</v>
      </c>
      <c r="F18" s="3">
        <f>E18-$D$27</f>
        <v>-1.1166666666667879E-2</v>
      </c>
      <c r="G18" s="2">
        <f>STDEVA(D7:D18)</f>
        <v>4.8139632761626555E-2</v>
      </c>
      <c r="H18" s="10">
        <f>D18*$C$2/1000</f>
        <v>0.20119229867357388</v>
      </c>
      <c r="I18" s="10">
        <f>D18*$C$3/1000</f>
        <v>0.19876099412761949</v>
      </c>
      <c r="J18" s="10">
        <f>D18*$C$4/1000</f>
        <v>0.1963734963392525</v>
      </c>
    </row>
    <row r="19" spans="1:14" x14ac:dyDescent="0.25">
      <c r="A19">
        <v>13</v>
      </c>
      <c r="B19">
        <v>20.11</v>
      </c>
      <c r="C19" s="3">
        <v>15.78</v>
      </c>
      <c r="D19" s="3">
        <f>B19-C19</f>
        <v>4.33</v>
      </c>
      <c r="E19" s="3">
        <f>AVERAGE(D7:D19)</f>
        <v>4.2615384615384606</v>
      </c>
      <c r="F19" s="3">
        <f>E19-$D$27</f>
        <v>-5.4615384615397389E-3</v>
      </c>
      <c r="G19" s="2">
        <f>STDEVA(D7:D19)</f>
        <v>5.0472129907860264E-2</v>
      </c>
      <c r="H19" s="10">
        <f>D19*$C$2/1000</f>
        <v>0.20497944782507646</v>
      </c>
      <c r="I19" s="10">
        <f>D19*$C$3/1000</f>
        <v>0.20250237754649231</v>
      </c>
      <c r="J19" s="10">
        <f>D19*$C$4/1000</f>
        <v>0.20006993862328545</v>
      </c>
    </row>
    <row r="20" spans="1:14" x14ac:dyDescent="0.25">
      <c r="A20">
        <v>14</v>
      </c>
      <c r="B20">
        <v>15.78</v>
      </c>
      <c r="C20" s="3">
        <v>11.47</v>
      </c>
      <c r="D20" s="3">
        <f>B20-C20</f>
        <v>4.3099999999999987</v>
      </c>
      <c r="E20" s="3">
        <f>AVERAGE(D7:D20)</f>
        <v>4.2649999999999997</v>
      </c>
      <c r="F20" s="3">
        <f>E20-$D$27</f>
        <v>-2.0000000000006679E-3</v>
      </c>
      <c r="G20" s="2">
        <f>STDEVA(D7:D20)</f>
        <v>5.0191939285414988E-2</v>
      </c>
      <c r="H20" s="10">
        <f>D20*$C$2/1000</f>
        <v>0.20403266053720073</v>
      </c>
      <c r="I20" s="10">
        <f>D20*$C$3/1000</f>
        <v>0.20156703169177403</v>
      </c>
      <c r="J20" s="10">
        <f>D20*$C$4/1000</f>
        <v>0.19914582805227715</v>
      </c>
    </row>
    <row r="21" spans="1:14" x14ac:dyDescent="0.25">
      <c r="A21">
        <v>15</v>
      </c>
      <c r="B21">
        <v>11.47</v>
      </c>
      <c r="C21" s="3">
        <v>7.21</v>
      </c>
      <c r="D21" s="3">
        <f>B21-C21</f>
        <v>4.2600000000000007</v>
      </c>
      <c r="E21" s="3">
        <f>AVERAGE(D7:D21)</f>
        <v>4.2646666666666659</v>
      </c>
      <c r="F21" s="3">
        <f>E21-$D$27</f>
        <v>-2.3333333333344086E-3</v>
      </c>
      <c r="G21" s="2">
        <f>STDEVA(D7:D21)</f>
        <v>4.8383389514919217E-2</v>
      </c>
      <c r="H21" s="10">
        <f>D21*$C$2/1000</f>
        <v>0.20166569231751175</v>
      </c>
      <c r="I21" s="10">
        <f>D21*$C$3/1000</f>
        <v>0.1992286670549786</v>
      </c>
      <c r="J21" s="10">
        <f>D21*$C$4/1000</f>
        <v>0.19683555162475661</v>
      </c>
    </row>
    <row r="22" spans="1:14" x14ac:dyDescent="0.25">
      <c r="A22">
        <v>16</v>
      </c>
      <c r="B22">
        <v>7.21</v>
      </c>
      <c r="C22" s="3">
        <v>2.94</v>
      </c>
      <c r="D22" s="3">
        <f>B22-C22</f>
        <v>4.2699999999999996</v>
      </c>
      <c r="E22" s="3">
        <f>AVERAGE(D7:D22)</f>
        <v>4.2649999999999997</v>
      </c>
      <c r="F22" s="3">
        <f>E22-$D$27</f>
        <v>-2.0000000000006679E-3</v>
      </c>
      <c r="G22" s="2">
        <f>STDEVA(D7:D22)</f>
        <v>4.6761807778000618E-2</v>
      </c>
      <c r="H22" s="10">
        <f>D22*$C$2/1000</f>
        <v>0.2021390859614495</v>
      </c>
      <c r="I22" s="10">
        <f>D22*$C$3/1000</f>
        <v>0.19969633998233766</v>
      </c>
      <c r="J22" s="10">
        <f>D22*$C$4/1000</f>
        <v>0.19729760691026069</v>
      </c>
    </row>
    <row r="23" spans="1:14" x14ac:dyDescent="0.25">
      <c r="A23">
        <v>17</v>
      </c>
      <c r="B23">
        <v>22.44</v>
      </c>
      <c r="C23" s="3">
        <v>18.13</v>
      </c>
      <c r="D23" s="3">
        <f>B23-C23</f>
        <v>4.3100000000000023</v>
      </c>
      <c r="E23" s="3">
        <f>AVERAGE(D7:D23)</f>
        <v>4.2676470588235293</v>
      </c>
      <c r="F23" s="3">
        <f>E23-$D$27</f>
        <v>6.470588235290009E-4</v>
      </c>
      <c r="G23" s="2">
        <f>STDEVA(D7:D23)</f>
        <v>4.6573787123862363E-2</v>
      </c>
      <c r="H23" s="10">
        <f>D23*$C$2/1000</f>
        <v>0.2040326605372009</v>
      </c>
      <c r="I23" s="10">
        <f>D23*$C$3/1000</f>
        <v>0.20156703169177423</v>
      </c>
      <c r="J23" s="10">
        <f>D23*$C$4/1000</f>
        <v>0.19914582805227732</v>
      </c>
    </row>
    <row r="24" spans="1:14" x14ac:dyDescent="0.25">
      <c r="A24">
        <v>18</v>
      </c>
      <c r="B24">
        <v>18.13</v>
      </c>
      <c r="C24" s="3">
        <v>13.82</v>
      </c>
      <c r="D24" s="3">
        <f>B24-C24</f>
        <v>4.3099999999999987</v>
      </c>
      <c r="E24" s="3">
        <f>AVERAGE(D7:D24)</f>
        <v>4.2699999999999996</v>
      </c>
      <c r="F24" s="3">
        <f>E24-$D$27</f>
        <v>2.9999999999992255E-3</v>
      </c>
      <c r="G24" s="2">
        <f>STDEVA(D7:D24)</f>
        <v>4.6272848092464035E-2</v>
      </c>
      <c r="H24" s="10">
        <f>D24*$C$2/1000</f>
        <v>0.20403266053720073</v>
      </c>
      <c r="I24" s="10">
        <f>D24*$C$3/1000</f>
        <v>0.20156703169177403</v>
      </c>
      <c r="J24" s="10">
        <f>D24*$C$4/1000</f>
        <v>0.19914582805227715</v>
      </c>
    </row>
    <row r="25" spans="1:14" x14ac:dyDescent="0.25">
      <c r="A25">
        <v>19</v>
      </c>
      <c r="B25">
        <v>13.82</v>
      </c>
      <c r="C25" s="3">
        <v>9.5299999999999994</v>
      </c>
      <c r="D25" s="3">
        <f>B25-C25</f>
        <v>4.2900000000000009</v>
      </c>
      <c r="E25" s="3">
        <f>AVERAGE(D7:D25)</f>
        <v>4.2710526315789474</v>
      </c>
      <c r="F25" s="3">
        <f>E25-$D$27</f>
        <v>4.0526315789470857E-3</v>
      </c>
      <c r="G25" s="2">
        <f>STDEVA(D7:D25)</f>
        <v>4.5202597865622585E-2</v>
      </c>
      <c r="H25" s="10">
        <f>D25*$C$2/1000</f>
        <v>0.2030858732493252</v>
      </c>
      <c r="I25" s="10">
        <f>D25*$C$3/1000</f>
        <v>0.20063168583705596</v>
      </c>
      <c r="J25" s="10">
        <f>D25*$C$4/1000</f>
        <v>0.19822171748126899</v>
      </c>
    </row>
    <row r="26" spans="1:14" x14ac:dyDescent="0.25">
      <c r="A26" s="5">
        <v>20</v>
      </c>
      <c r="B26" s="5">
        <v>9.5299999999999994</v>
      </c>
      <c r="C26" s="6">
        <v>5.34</v>
      </c>
      <c r="D26" s="6">
        <f>B26-C26</f>
        <v>4.1899999999999995</v>
      </c>
      <c r="E26" s="6">
        <f>AVERAGE(D7:D26)</f>
        <v>4.2670000000000003</v>
      </c>
      <c r="F26" s="6">
        <f>E26-$D$27</f>
        <v>0</v>
      </c>
      <c r="G26" s="7">
        <f>STDEVA(D7:D26)</f>
        <v>4.7583721232327021E-2</v>
      </c>
      <c r="H26" s="22">
        <f>D26*$C$2/1000</f>
        <v>0.19835193680994695</v>
      </c>
      <c r="I26" s="22">
        <f>D26*$C$3/1000</f>
        <v>0.19595495656346484</v>
      </c>
      <c r="J26" s="22">
        <f>D26*$C$4/1000</f>
        <v>0.1936011646262277</v>
      </c>
      <c r="K26" s="5"/>
      <c r="L26" s="5"/>
      <c r="M26" s="5"/>
      <c r="N26" s="5"/>
    </row>
    <row r="27" spans="1:14" x14ac:dyDescent="0.25">
      <c r="D27" s="21">
        <f>AVERAGE(D7:D26)</f>
        <v>4.2670000000000003</v>
      </c>
      <c r="H27" s="20">
        <f>AVERAGE(H7:H26)</f>
        <v>0.20199706786826815</v>
      </c>
      <c r="I27" s="20">
        <f>AVERAGE(I7:I26)</f>
        <v>0.19955603810412995</v>
      </c>
      <c r="J27" s="20">
        <f>AVERAGE(J7:J26)</f>
        <v>0.19715899032460946</v>
      </c>
    </row>
    <row r="28" spans="1:14" x14ac:dyDescent="0.25">
      <c r="D28" s="20">
        <f>STDEVA(D7:D26)</f>
        <v>4.7583721232327021E-2</v>
      </c>
      <c r="H28" s="20">
        <f>STDEVA(H7:H26)</f>
        <v>2.2525831186292686E-3</v>
      </c>
      <c r="I28" s="20">
        <f>STDEVA(I7:I26)</f>
        <v>2.2253618203361926E-3</v>
      </c>
      <c r="J28" s="20">
        <f>STDEVA(J7:J26)</f>
        <v>2.1986309899351469E-3</v>
      </c>
    </row>
  </sheetData>
  <pageMargins left="0.7" right="0.7" top="0.78740157499999996" bottom="0.78740157499999996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4" sqref="D14"/>
    </sheetView>
  </sheetViews>
  <sheetFormatPr baseColWidth="10" defaultColWidth="8.85546875" defaultRowHeight="15" x14ac:dyDescent="0.25"/>
  <cols>
    <col min="1" max="1" width="11.140625" customWidth="1"/>
    <col min="2" max="2" width="12.28515625" customWidth="1"/>
    <col min="5" max="5" width="16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16.399999999999999</v>
      </c>
      <c r="B2" s="1">
        <f>(PI()*(A2/100)^2)/4</f>
        <v>2.1124069002737764E-2</v>
      </c>
      <c r="C2" s="2">
        <f>1/B2</f>
        <v>47.339364393782091</v>
      </c>
    </row>
    <row r="3" spans="1:10" x14ac:dyDescent="0.25">
      <c r="A3">
        <v>16.5</v>
      </c>
      <c r="B3" s="1">
        <f>(PI()*(A3/100)^2)/4</f>
        <v>2.1382464998495533E-2</v>
      </c>
      <c r="C3" s="2">
        <f>1/B3</f>
        <v>46.767292735910466</v>
      </c>
    </row>
    <row r="4" spans="1:10" x14ac:dyDescent="0.25">
      <c r="A4">
        <v>16.600000000000001</v>
      </c>
      <c r="B4" s="1">
        <f>(PI()*(A4/100)^2)/4</f>
        <v>2.1642431790580088E-2</v>
      </c>
      <c r="C4" s="2">
        <f>1/B4</f>
        <v>46.205528550412346</v>
      </c>
    </row>
    <row r="5" spans="1:10" x14ac:dyDescent="0.25">
      <c r="B5" s="1"/>
      <c r="C5" s="2"/>
    </row>
    <row r="6" spans="1:10" x14ac:dyDescent="0.25">
      <c r="B6" t="s">
        <v>25</v>
      </c>
      <c r="C6" t="s">
        <v>24</v>
      </c>
      <c r="D6" t="s">
        <v>9</v>
      </c>
      <c r="E6" t="s">
        <v>23</v>
      </c>
      <c r="F6" t="s">
        <v>11</v>
      </c>
      <c r="G6" t="s">
        <v>22</v>
      </c>
      <c r="H6">
        <f>A2</f>
        <v>16.399999999999999</v>
      </c>
      <c r="I6">
        <f>A3</f>
        <v>16.5</v>
      </c>
      <c r="J6">
        <f>A4</f>
        <v>16.600000000000001</v>
      </c>
    </row>
    <row r="7" spans="1:10" x14ac:dyDescent="0.25">
      <c r="A7">
        <v>1</v>
      </c>
      <c r="B7">
        <v>29.46</v>
      </c>
      <c r="C7" s="3">
        <v>25.16</v>
      </c>
      <c r="D7" s="3">
        <f>B7-C7</f>
        <v>4.3000000000000007</v>
      </c>
      <c r="E7" s="3">
        <f>D7</f>
        <v>4.3000000000000007</v>
      </c>
      <c r="F7" s="3">
        <f>E7-$D$27</f>
        <v>6.4500000000001556E-2</v>
      </c>
      <c r="H7" s="10">
        <f>D7*$C$2/1000</f>
        <v>0.20355926689326301</v>
      </c>
      <c r="I7" s="10">
        <f>D7*$C$3/1000</f>
        <v>0.20109935876441504</v>
      </c>
      <c r="J7" s="10">
        <f>D7*$C$4/1000</f>
        <v>0.19868377276677313</v>
      </c>
    </row>
    <row r="8" spans="1:10" x14ac:dyDescent="0.25">
      <c r="A8">
        <v>2</v>
      </c>
      <c r="B8">
        <v>25.16</v>
      </c>
      <c r="C8" s="3">
        <v>20.74</v>
      </c>
      <c r="D8" s="3">
        <f>B8-C8</f>
        <v>4.4200000000000017</v>
      </c>
      <c r="E8" s="3">
        <f>AVERAGE(D7:D8)</f>
        <v>4.3600000000000012</v>
      </c>
      <c r="F8" s="3">
        <f>E8-$D$27</f>
        <v>0.12450000000000205</v>
      </c>
      <c r="G8" s="2">
        <f>STDEVA(D7:D8)</f>
        <v>8.4852813742386402E-2</v>
      </c>
      <c r="H8" s="10">
        <f>D8*$C$2/1000</f>
        <v>0.20923999062051693</v>
      </c>
      <c r="I8" s="10">
        <f>D8*$C$3/1000</f>
        <v>0.20671143389272434</v>
      </c>
      <c r="J8" s="10">
        <f>D8*$C$4/1000</f>
        <v>0.20422843619282263</v>
      </c>
    </row>
    <row r="9" spans="1:10" x14ac:dyDescent="0.25">
      <c r="A9">
        <v>3</v>
      </c>
      <c r="B9">
        <v>20.74</v>
      </c>
      <c r="C9" s="3">
        <v>16.510000000000002</v>
      </c>
      <c r="D9" s="3">
        <f>B9-C9</f>
        <v>4.2299999999999969</v>
      </c>
      <c r="E9" s="3">
        <f>AVERAGE(D7:D9)</f>
        <v>4.3166666666666664</v>
      </c>
      <c r="F9" s="3">
        <f>E9-$D$27</f>
        <v>8.1166666666667275E-2</v>
      </c>
      <c r="G9" s="2">
        <f>STDEVA(D7:D9)</f>
        <v>9.6090235369332769E-2</v>
      </c>
      <c r="H9" s="10">
        <f>D9*$C$2/1000</f>
        <v>0.2002455113856981</v>
      </c>
      <c r="I9" s="10">
        <f>D9*$C$3/1000</f>
        <v>0.19782564827290114</v>
      </c>
      <c r="J9" s="10">
        <f>D9*$C$4/1000</f>
        <v>0.19544938576824408</v>
      </c>
    </row>
    <row r="10" spans="1:10" x14ac:dyDescent="0.25">
      <c r="A10">
        <v>4</v>
      </c>
      <c r="B10">
        <v>16.510000000000002</v>
      </c>
      <c r="C10" s="3">
        <v>12.28</v>
      </c>
      <c r="D10" s="3">
        <f>B10-C10</f>
        <v>4.2300000000000022</v>
      </c>
      <c r="E10" s="3">
        <f>AVERAGE(D7:D10)</f>
        <v>4.2949999999999999</v>
      </c>
      <c r="F10" s="3">
        <f>E10-$D$27</f>
        <v>5.9500000000000774E-2</v>
      </c>
      <c r="G10" s="2">
        <f>STDEVA(D7:D10)</f>
        <v>8.9628864398326055E-2</v>
      </c>
      <c r="H10" s="10">
        <f>D10*$C$2/1000</f>
        <v>0.20024551138569835</v>
      </c>
      <c r="I10" s="10">
        <f>D10*$C$3/1000</f>
        <v>0.19782564827290136</v>
      </c>
      <c r="J10" s="10">
        <f>D10*$C$4/1000</f>
        <v>0.19544938576824433</v>
      </c>
    </row>
    <row r="11" spans="1:10" x14ac:dyDescent="0.25">
      <c r="A11">
        <v>5</v>
      </c>
      <c r="B11">
        <v>12.28</v>
      </c>
      <c r="C11" s="3">
        <v>8.1</v>
      </c>
      <c r="D11" s="3">
        <f>B11-C11</f>
        <v>4.18</v>
      </c>
      <c r="E11" s="3">
        <f>AVERAGE(D7:D11)</f>
        <v>4.2720000000000002</v>
      </c>
      <c r="F11" s="3">
        <f>E11-$D$27</f>
        <v>3.6500000000001087E-2</v>
      </c>
      <c r="G11" s="2">
        <f>STDEVA(D7:D11)</f>
        <v>9.3112834775879144E-2</v>
      </c>
      <c r="H11" s="10">
        <f>D11*$C$2/1000</f>
        <v>0.19787854316600914</v>
      </c>
      <c r="I11" s="10">
        <f>D11*$C$3/1000</f>
        <v>0.19548728363610574</v>
      </c>
      <c r="J11" s="10">
        <f>D11*$C$4/1000</f>
        <v>0.19313910934072359</v>
      </c>
    </row>
    <row r="12" spans="1:10" x14ac:dyDescent="0.25">
      <c r="A12">
        <v>6</v>
      </c>
      <c r="B12">
        <v>8.1</v>
      </c>
      <c r="C12" s="3">
        <v>4.0599999999999996</v>
      </c>
      <c r="D12" s="3">
        <f>B12-C12</f>
        <v>4.04</v>
      </c>
      <c r="E12" s="3">
        <f>AVERAGE(D7:D12)</f>
        <v>4.2333333333333334</v>
      </c>
      <c r="F12" s="3">
        <f>E12-$D$27</f>
        <v>-2.1666666666657619E-3</v>
      </c>
      <c r="G12" s="2">
        <f>STDEVA(D7:D12)</f>
        <v>0.12612163441165367</v>
      </c>
      <c r="H12" s="10">
        <f>D12*$C$2/1000</f>
        <v>0.19125103215087963</v>
      </c>
      <c r="I12" s="10">
        <f>D12*$C$3/1000</f>
        <v>0.18893986265307827</v>
      </c>
      <c r="J12" s="10">
        <f>D12*$C$4/1000</f>
        <v>0.18667033534366587</v>
      </c>
    </row>
    <row r="13" spans="1:10" x14ac:dyDescent="0.25">
      <c r="A13">
        <v>7</v>
      </c>
      <c r="B13">
        <v>31.11</v>
      </c>
      <c r="C13" s="3">
        <v>26.84</v>
      </c>
      <c r="D13" s="3">
        <f>B13-C13</f>
        <v>4.2699999999999996</v>
      </c>
      <c r="E13" s="3">
        <f>AVERAGE(D7:D13)</f>
        <v>4.2385714285714284</v>
      </c>
      <c r="F13" s="3">
        <f>E13-$D$27</f>
        <v>3.0714285714292799E-3</v>
      </c>
      <c r="G13" s="2">
        <f>STDEVA(D7:D13)</f>
        <v>0.11596386957849918</v>
      </c>
      <c r="H13" s="10">
        <f>D13*$C$2/1000</f>
        <v>0.2021390859614495</v>
      </c>
      <c r="I13" s="10">
        <f>D13*$C$3/1000</f>
        <v>0.19969633998233766</v>
      </c>
      <c r="J13" s="10">
        <f>D13*$C$4/1000</f>
        <v>0.19729760691026069</v>
      </c>
    </row>
    <row r="14" spans="1:10" x14ac:dyDescent="0.25">
      <c r="A14">
        <v>8</v>
      </c>
      <c r="B14">
        <v>26.84</v>
      </c>
      <c r="C14" s="3">
        <v>22.58</v>
      </c>
      <c r="D14" s="3">
        <f>B14-C14</f>
        <v>4.2600000000000016</v>
      </c>
      <c r="E14" s="3">
        <f>AVERAGE(D7:D14)</f>
        <v>4.24125</v>
      </c>
      <c r="F14" s="3">
        <f>E14-$D$27</f>
        <v>5.75000000000081E-3</v>
      </c>
      <c r="G14" s="2">
        <f>STDEVA(D7:D14)</f>
        <v>0.1076286605483348</v>
      </c>
      <c r="H14" s="10">
        <f>D14*$C$2/1000</f>
        <v>0.20166569231751177</v>
      </c>
      <c r="I14" s="10">
        <f>D14*$C$3/1000</f>
        <v>0.19922866705497866</v>
      </c>
      <c r="J14" s="10">
        <f>D14*$C$4/1000</f>
        <v>0.19683555162475669</v>
      </c>
    </row>
    <row r="15" spans="1:10" x14ac:dyDescent="0.25">
      <c r="A15">
        <v>9</v>
      </c>
      <c r="B15">
        <v>22.58</v>
      </c>
      <c r="C15" s="3">
        <v>18.239999999999998</v>
      </c>
      <c r="D15" s="3">
        <f>B15-C15</f>
        <v>4.34</v>
      </c>
      <c r="E15" s="3">
        <f>AVERAGE(D7:D15)</f>
        <v>4.2522222222222217</v>
      </c>
      <c r="F15" s="3">
        <f>E15-$D$27</f>
        <v>1.6722222222222527E-2</v>
      </c>
      <c r="G15" s="2">
        <f>STDEVA(D7:D15)</f>
        <v>0.10592187896957139</v>
      </c>
      <c r="H15" s="10">
        <f>D15*$C$2/1000</f>
        <v>0.20545284146901427</v>
      </c>
      <c r="I15" s="10">
        <f>D15*$C$3/1000</f>
        <v>0.20297005047385142</v>
      </c>
      <c r="J15" s="10">
        <f>D15*$C$4/1000</f>
        <v>0.20053199390878959</v>
      </c>
    </row>
    <row r="16" spans="1:10" x14ac:dyDescent="0.25">
      <c r="A16">
        <v>10</v>
      </c>
      <c r="B16">
        <v>18.239999999999998</v>
      </c>
      <c r="C16" s="3">
        <v>14.08</v>
      </c>
      <c r="D16" s="3">
        <f>B16-C16</f>
        <v>4.1599999999999984</v>
      </c>
      <c r="E16" s="3">
        <f>AVERAGE(D7:D16)</f>
        <v>4.2429999999999994</v>
      </c>
      <c r="F16" s="3">
        <f>E16-$D$27</f>
        <v>7.5000000000002842E-3</v>
      </c>
      <c r="G16" s="2">
        <f>STDEVA(D7:D16)</f>
        <v>0.10403525043625091</v>
      </c>
      <c r="H16" s="10">
        <f>D16*$C$2/1000</f>
        <v>0.19693175587813344</v>
      </c>
      <c r="I16" s="10">
        <f>D16*$C$3/1000</f>
        <v>0.19455193778138746</v>
      </c>
      <c r="J16" s="10">
        <f>D16*$C$4/1000</f>
        <v>0.19221499876971529</v>
      </c>
    </row>
    <row r="17" spans="1:14" x14ac:dyDescent="0.25">
      <c r="A17">
        <v>11</v>
      </c>
      <c r="B17">
        <v>14.08</v>
      </c>
      <c r="C17" s="3">
        <v>9.9600000000000009</v>
      </c>
      <c r="D17" s="3">
        <f>B17-C17</f>
        <v>4.1199999999999992</v>
      </c>
      <c r="E17" s="3">
        <f>AVERAGE(D7:D17)</f>
        <v>4.2318181818181806</v>
      </c>
      <c r="F17" s="3">
        <f>E17-$D$27</f>
        <v>-3.6818181818185636E-3</v>
      </c>
      <c r="G17" s="2">
        <f>STDEVA(D7:D17)</f>
        <v>0.10543416731005067</v>
      </c>
      <c r="H17" s="10">
        <f>D17*$C$2/1000</f>
        <v>0.19503818130238218</v>
      </c>
      <c r="I17" s="10">
        <f>D17*$C$3/1000</f>
        <v>0.19268124607195108</v>
      </c>
      <c r="J17" s="10">
        <f>D17*$C$4/1000</f>
        <v>0.19036677762769882</v>
      </c>
    </row>
    <row r="18" spans="1:14" x14ac:dyDescent="0.25">
      <c r="A18">
        <v>12</v>
      </c>
      <c r="B18">
        <v>9.9600000000000009</v>
      </c>
      <c r="C18" s="3">
        <v>5.81</v>
      </c>
      <c r="D18" s="3">
        <f>B18-C18</f>
        <v>4.1500000000000012</v>
      </c>
      <c r="E18" s="3">
        <f>AVERAGE(D7:D18)</f>
        <v>4.2249999999999988</v>
      </c>
      <c r="F18" s="3">
        <f>E18-$D$27</f>
        <v>-1.0500000000000398E-2</v>
      </c>
      <c r="G18" s="2">
        <f>STDEVA(D7:D18)</f>
        <v>0.10326488446532274</v>
      </c>
      <c r="H18" s="10">
        <f>D18*$C$2/1000</f>
        <v>0.19645836223419574</v>
      </c>
      <c r="I18" s="10">
        <f>D18*$C$3/1000</f>
        <v>0.19408426485402849</v>
      </c>
      <c r="J18" s="10">
        <f>D18*$C$4/1000</f>
        <v>0.19175294348421129</v>
      </c>
    </row>
    <row r="19" spans="1:14" x14ac:dyDescent="0.25">
      <c r="A19">
        <v>13</v>
      </c>
      <c r="B19">
        <v>5.81</v>
      </c>
      <c r="C19" s="3">
        <v>1.65</v>
      </c>
      <c r="D19" s="3">
        <f>B19-C19</f>
        <v>4.16</v>
      </c>
      <c r="E19" s="3">
        <f>AVERAGE(D7:D19)</f>
        <v>4.2199999999999989</v>
      </c>
      <c r="F19" s="3">
        <f>E19-$D$27</f>
        <v>-1.5500000000000291E-2</v>
      </c>
      <c r="G19" s="2">
        <f>STDEVA(D7:D19)</f>
        <v>0.10049875621120931</v>
      </c>
      <c r="H19" s="10">
        <f>D19*$C$2/1000</f>
        <v>0.19693175587813352</v>
      </c>
      <c r="I19" s="10">
        <f>D19*$C$3/1000</f>
        <v>0.19455193778138755</v>
      </c>
      <c r="J19" s="10">
        <f>D19*$C$4/1000</f>
        <v>0.19221499876971537</v>
      </c>
    </row>
    <row r="20" spans="1:14" x14ac:dyDescent="0.25">
      <c r="A20">
        <v>14</v>
      </c>
      <c r="B20">
        <v>26.21</v>
      </c>
      <c r="C20" s="3">
        <v>21.94</v>
      </c>
      <c r="D20" s="3">
        <f>B20-C20</f>
        <v>4.2699999999999996</v>
      </c>
      <c r="E20" s="3">
        <f>AVERAGE(D7:D20)</f>
        <v>4.223571428571427</v>
      </c>
      <c r="F20" s="3">
        <f>E20-$D$27</f>
        <v>-1.1928571428572177E-2</v>
      </c>
      <c r="G20" s="2">
        <f>STDEVA(D7:D20)</f>
        <v>9.7476398946865189E-2</v>
      </c>
      <c r="H20" s="10">
        <f>D20*$C$2/1000</f>
        <v>0.2021390859614495</v>
      </c>
      <c r="I20" s="10">
        <f>D20*$C$3/1000</f>
        <v>0.19969633998233766</v>
      </c>
      <c r="J20" s="10">
        <f>D20*$C$4/1000</f>
        <v>0.19729760691026069</v>
      </c>
    </row>
    <row r="21" spans="1:14" x14ac:dyDescent="0.25">
      <c r="A21">
        <v>15</v>
      </c>
      <c r="B21">
        <v>21.94</v>
      </c>
      <c r="C21" s="3">
        <v>17.66</v>
      </c>
      <c r="D21" s="3">
        <f>B21-C21</f>
        <v>4.2800000000000011</v>
      </c>
      <c r="E21" s="3">
        <f>AVERAGE(D7:D21)</f>
        <v>4.2273333333333323</v>
      </c>
      <c r="F21" s="3">
        <f>E21-$D$27</f>
        <v>-8.1666666666668775E-3</v>
      </c>
      <c r="G21" s="2">
        <f>STDEVA(D7:D21)</f>
        <v>9.5053869438535596E-2</v>
      </c>
      <c r="H21" s="10">
        <f>D21*$C$2/1000</f>
        <v>0.20261247960538739</v>
      </c>
      <c r="I21" s="10">
        <f>D21*$C$3/1000</f>
        <v>0.20016401290969685</v>
      </c>
      <c r="J21" s="10">
        <f>D21*$C$4/1000</f>
        <v>0.19775966219576488</v>
      </c>
    </row>
    <row r="22" spans="1:14" x14ac:dyDescent="0.25">
      <c r="A22">
        <v>16</v>
      </c>
      <c r="B22">
        <v>17.66</v>
      </c>
      <c r="C22" s="3">
        <v>13.42</v>
      </c>
      <c r="D22" s="3">
        <f>B22-C22</f>
        <v>4.24</v>
      </c>
      <c r="E22" s="3">
        <f>AVERAGE(D7:D22)</f>
        <v>4.2281249999999986</v>
      </c>
      <c r="F22" s="3">
        <f>E22-$D$27</f>
        <v>-7.3750000000005755E-3</v>
      </c>
      <c r="G22" s="2">
        <f>STDEVA(D7:D22)</f>
        <v>9.1885345222547515E-2</v>
      </c>
      <c r="H22" s="10">
        <f>D22*$C$2/1000</f>
        <v>0.2007189050296361</v>
      </c>
      <c r="I22" s="10">
        <f>D22*$C$3/1000</f>
        <v>0.19829332120026039</v>
      </c>
      <c r="J22" s="10">
        <f>D22*$C$4/1000</f>
        <v>0.19591144105374836</v>
      </c>
    </row>
    <row r="23" spans="1:14" x14ac:dyDescent="0.25">
      <c r="A23">
        <v>17</v>
      </c>
      <c r="B23">
        <v>13.42</v>
      </c>
      <c r="C23" s="3">
        <v>9.07</v>
      </c>
      <c r="D23" s="3">
        <f>B23-C23</f>
        <v>4.3499999999999996</v>
      </c>
      <c r="E23" s="3">
        <f>AVERAGE(D7:D23)</f>
        <v>4.2352941176470571</v>
      </c>
      <c r="F23" s="3">
        <f>E23-$D$27</f>
        <v>-2.0588235294205504E-4</v>
      </c>
      <c r="G23" s="2">
        <f>STDEVA(D7:D23)</f>
        <v>9.3749509802640324E-2</v>
      </c>
      <c r="H23" s="10">
        <f>D23*$C$2/1000</f>
        <v>0.20592623511295208</v>
      </c>
      <c r="I23" s="10">
        <f>D23*$C$3/1000</f>
        <v>0.20343772340121052</v>
      </c>
      <c r="J23" s="10">
        <f>D23*$C$4/1000</f>
        <v>0.2009940491942937</v>
      </c>
    </row>
    <row r="24" spans="1:14" x14ac:dyDescent="0.25">
      <c r="A24">
        <v>18</v>
      </c>
      <c r="B24">
        <v>9.07</v>
      </c>
      <c r="C24" s="3">
        <v>4.83</v>
      </c>
      <c r="D24" s="3">
        <f>B24-C24</f>
        <v>4.24</v>
      </c>
      <c r="E24" s="3">
        <f>AVERAGE(D7:D24)</f>
        <v>4.2355555555555533</v>
      </c>
      <c r="F24" s="3">
        <f>E24-$D$27</f>
        <v>5.5555555554143154E-5</v>
      </c>
      <c r="G24" s="2">
        <f>STDEVA(D7:D24)</f>
        <v>9.0957147131927679E-2</v>
      </c>
      <c r="H24" s="10">
        <f>D24*$C$2/1000</f>
        <v>0.2007189050296361</v>
      </c>
      <c r="I24" s="10">
        <f>D24*$C$3/1000</f>
        <v>0.19829332120026039</v>
      </c>
      <c r="J24" s="10">
        <f>D24*$C$4/1000</f>
        <v>0.19591144105374836</v>
      </c>
    </row>
    <row r="25" spans="1:14" x14ac:dyDescent="0.25">
      <c r="A25">
        <v>19</v>
      </c>
      <c r="B25">
        <v>11.43</v>
      </c>
      <c r="C25" s="3">
        <v>7.28</v>
      </c>
      <c r="D25" s="3">
        <f>B25-C25</f>
        <v>4.1499999999999995</v>
      </c>
      <c r="E25" s="3">
        <f>AVERAGE(D7:D25)</f>
        <v>4.2310526315789456</v>
      </c>
      <c r="F25" s="3">
        <f>E25-$D$27</f>
        <v>-4.4473684210535325E-3</v>
      </c>
      <c r="G25" s="2">
        <f>STDEVA(D7:D25)</f>
        <v>9.054739316709666E-2</v>
      </c>
      <c r="H25" s="10">
        <f>D25*$C$2/1000</f>
        <v>0.19645836223419566</v>
      </c>
      <c r="I25" s="10">
        <f>D25*$C$3/1000</f>
        <v>0.19408426485402841</v>
      </c>
      <c r="J25" s="10">
        <f>D25*$C$4/1000</f>
        <v>0.19175294348421121</v>
      </c>
    </row>
    <row r="26" spans="1:14" x14ac:dyDescent="0.25">
      <c r="A26" s="5">
        <v>20</v>
      </c>
      <c r="B26" s="5">
        <v>7.28</v>
      </c>
      <c r="C26" s="6">
        <v>2.96</v>
      </c>
      <c r="D26" s="6">
        <f>B26-C26</f>
        <v>4.32</v>
      </c>
      <c r="E26" s="6">
        <f>AVERAGE(D7:D26)</f>
        <v>4.2354999999999992</v>
      </c>
      <c r="F26" s="6">
        <f>E26-$D$27</f>
        <v>0</v>
      </c>
      <c r="G26" s="7">
        <f>STDEVA(D7:D26)</f>
        <v>9.0348739542077505E-2</v>
      </c>
      <c r="H26" s="22">
        <f>D26*$C$2/1000</f>
        <v>0.20450605418113862</v>
      </c>
      <c r="I26" s="22">
        <f>D26*$C$3/1000</f>
        <v>0.20203470461913323</v>
      </c>
      <c r="J26" s="22">
        <f>D26*$C$4/1000</f>
        <v>0.19960788333778134</v>
      </c>
      <c r="K26" s="5"/>
      <c r="L26" s="5"/>
      <c r="M26" s="5"/>
      <c r="N26" s="5"/>
    </row>
    <row r="27" spans="1:14" x14ac:dyDescent="0.25">
      <c r="D27" s="21">
        <f>AVERAGE(D7:D26)</f>
        <v>4.2354999999999992</v>
      </c>
      <c r="H27" s="20">
        <f>AVERAGE(H7:H26)</f>
        <v>0.20050587788986407</v>
      </c>
      <c r="I27" s="20">
        <f>AVERAGE(I7:I26)</f>
        <v>0.19808286838294875</v>
      </c>
      <c r="J27" s="20">
        <f>AVERAGE(J7:J26)</f>
        <v>0.19570351617527149</v>
      </c>
    </row>
    <row r="28" spans="1:14" x14ac:dyDescent="0.25">
      <c r="D28" s="20">
        <f>STDEVA(D7:D26)</f>
        <v>9.0348739542077505E-2</v>
      </c>
      <c r="H28" s="20">
        <f>STDEVA(H7:H26)</f>
        <v>4.2770519037013148E-3</v>
      </c>
      <c r="I28" s="20">
        <f>STDEVA(I7:I26)</f>
        <v>4.2253659504848697E-3</v>
      </c>
      <c r="J28" s="20">
        <f>STDEVA(J7:J26)</f>
        <v>4.1746112644052329E-3</v>
      </c>
    </row>
  </sheetData>
  <pageMargins left="0.7" right="0.7" top="0.78740157499999996" bottom="0.78740157499999996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4" sqref="D14"/>
    </sheetView>
  </sheetViews>
  <sheetFormatPr baseColWidth="10" defaultColWidth="8.85546875" defaultRowHeight="15" x14ac:dyDescent="0.25"/>
  <cols>
    <col min="1" max="1" width="11.140625" customWidth="1"/>
    <col min="2" max="2" width="12.28515625" customWidth="1"/>
    <col min="5" max="5" width="16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16.399999999999999</v>
      </c>
      <c r="B2" s="1">
        <f>(PI()*(A2/100)^2)/4</f>
        <v>2.1124069002737764E-2</v>
      </c>
      <c r="C2" s="2">
        <f>1/B2</f>
        <v>47.339364393782091</v>
      </c>
    </row>
    <row r="3" spans="1:10" x14ac:dyDescent="0.25">
      <c r="A3">
        <v>16.5</v>
      </c>
      <c r="B3" s="1">
        <f>(PI()*(A3/100)^2)/4</f>
        <v>2.1382464998495533E-2</v>
      </c>
      <c r="C3" s="2">
        <f>1/B3</f>
        <v>46.767292735910466</v>
      </c>
    </row>
    <row r="4" spans="1:10" x14ac:dyDescent="0.25">
      <c r="A4">
        <v>16.600000000000001</v>
      </c>
      <c r="B4" s="1">
        <f>(PI()*(A4/100)^2)/4</f>
        <v>2.1642431790580088E-2</v>
      </c>
      <c r="C4" s="2">
        <f>1/B4</f>
        <v>46.205528550412346</v>
      </c>
    </row>
    <row r="5" spans="1:10" x14ac:dyDescent="0.25">
      <c r="B5" s="1"/>
      <c r="C5" s="2"/>
    </row>
    <row r="6" spans="1:10" x14ac:dyDescent="0.25">
      <c r="B6" t="s">
        <v>25</v>
      </c>
      <c r="C6" t="s">
        <v>24</v>
      </c>
      <c r="D6" t="s">
        <v>9</v>
      </c>
      <c r="E6" t="s">
        <v>23</v>
      </c>
      <c r="F6" t="s">
        <v>11</v>
      </c>
      <c r="G6" t="s">
        <v>22</v>
      </c>
      <c r="H6">
        <f>A2</f>
        <v>16.399999999999999</v>
      </c>
      <c r="I6">
        <f>A3</f>
        <v>16.5</v>
      </c>
      <c r="J6">
        <f>A4</f>
        <v>16.600000000000001</v>
      </c>
    </row>
    <row r="7" spans="1:10" x14ac:dyDescent="0.25">
      <c r="A7">
        <v>1</v>
      </c>
      <c r="B7">
        <v>31.6</v>
      </c>
      <c r="C7" s="3">
        <v>27.28</v>
      </c>
      <c r="D7" s="3">
        <f>B7-C7</f>
        <v>4.32</v>
      </c>
      <c r="E7" s="3">
        <f>D7</f>
        <v>4.32</v>
      </c>
      <c r="F7" s="3">
        <f>E7-$D$27</f>
        <v>7.3999999999999844E-2</v>
      </c>
      <c r="H7" s="10">
        <f>D7*$C$2/1000</f>
        <v>0.20450605418113862</v>
      </c>
      <c r="I7" s="10">
        <f>D7*$C$3/1000</f>
        <v>0.20203470461913323</v>
      </c>
      <c r="J7" s="10">
        <f>D7*$C$4/1000</f>
        <v>0.19960788333778134</v>
      </c>
    </row>
    <row r="8" spans="1:10" x14ac:dyDescent="0.25">
      <c r="A8">
        <v>2</v>
      </c>
      <c r="B8">
        <v>27.28</v>
      </c>
      <c r="C8" s="3">
        <v>23</v>
      </c>
      <c r="D8" s="3">
        <f>B8-C8</f>
        <v>4.2800000000000011</v>
      </c>
      <c r="E8" s="3">
        <f>AVERAGE(D7:D8)</f>
        <v>4.3000000000000007</v>
      </c>
      <c r="F8" s="3">
        <f>E8-$D$27</f>
        <v>5.400000000000027E-2</v>
      </c>
      <c r="G8" s="2">
        <f>STDEVA(D7:D8)</f>
        <v>2.8284271247461298E-2</v>
      </c>
      <c r="H8" s="10">
        <f>D8*$C$2/1000</f>
        <v>0.20261247960538739</v>
      </c>
      <c r="I8" s="10">
        <f>D8*$C$3/1000</f>
        <v>0.20016401290969685</v>
      </c>
      <c r="J8" s="10">
        <f>D8*$C$4/1000</f>
        <v>0.19775966219576488</v>
      </c>
    </row>
    <row r="9" spans="1:10" x14ac:dyDescent="0.25">
      <c r="A9">
        <v>3</v>
      </c>
      <c r="B9">
        <v>23</v>
      </c>
      <c r="C9" s="3">
        <v>18.79</v>
      </c>
      <c r="D9" s="3">
        <f>B9-C9</f>
        <v>4.2100000000000009</v>
      </c>
      <c r="E9" s="3">
        <f>AVERAGE(D7:D9)</f>
        <v>4.2700000000000005</v>
      </c>
      <c r="F9" s="3">
        <f>E9-$D$27</f>
        <v>2.4000000000000021E-2</v>
      </c>
      <c r="G9" s="2">
        <f>STDEVA(D7:D9)</f>
        <v>5.5677643628299987E-2</v>
      </c>
      <c r="H9" s="10">
        <f>D9*$C$2/1000</f>
        <v>0.19929872409782265</v>
      </c>
      <c r="I9" s="10">
        <f>D9*$C$3/1000</f>
        <v>0.19689030241818309</v>
      </c>
      <c r="J9" s="10">
        <f>D9*$C$4/1000</f>
        <v>0.19452527519723603</v>
      </c>
    </row>
    <row r="10" spans="1:10" x14ac:dyDescent="0.25">
      <c r="A10">
        <v>4</v>
      </c>
      <c r="B10">
        <v>18.79</v>
      </c>
      <c r="C10" s="3">
        <v>14.6</v>
      </c>
      <c r="D10" s="3">
        <f>B10-C10</f>
        <v>4.1899999999999995</v>
      </c>
      <c r="E10" s="3">
        <f>AVERAGE(D7:D10)</f>
        <v>4.25</v>
      </c>
      <c r="F10" s="3">
        <f>E10-$D$27</f>
        <v>3.9999999999995595E-3</v>
      </c>
      <c r="G10" s="2">
        <f>STDEVA(D7:D10)</f>
        <v>6.0553007081950105E-2</v>
      </c>
      <c r="H10" s="10">
        <f>D10*$C$2/1000</f>
        <v>0.19835193680994695</v>
      </c>
      <c r="I10" s="10">
        <f>D10*$C$3/1000</f>
        <v>0.19595495656346484</v>
      </c>
      <c r="J10" s="10">
        <f>D10*$C$4/1000</f>
        <v>0.1936011646262277</v>
      </c>
    </row>
    <row r="11" spans="1:10" x14ac:dyDescent="0.25">
      <c r="A11">
        <v>5</v>
      </c>
      <c r="B11">
        <v>14.6</v>
      </c>
      <c r="C11" s="3">
        <v>10.4</v>
      </c>
      <c r="D11" s="3">
        <f>B11-C11</f>
        <v>4.1999999999999993</v>
      </c>
      <c r="E11" s="3">
        <f>AVERAGE(D7:D11)</f>
        <v>4.24</v>
      </c>
      <c r="F11" s="3">
        <f>E11-$D$27</f>
        <v>-6.0000000000002274E-3</v>
      </c>
      <c r="G11" s="2">
        <f>STDEVA(D7:D11)</f>
        <v>5.7008771254957319E-2</v>
      </c>
      <c r="H11" s="10">
        <f>D11*$C$2/1000</f>
        <v>0.19882533045388476</v>
      </c>
      <c r="I11" s="10">
        <f>D11*$C$3/1000</f>
        <v>0.19642262949082392</v>
      </c>
      <c r="J11" s="10">
        <f>D11*$C$4/1000</f>
        <v>0.19406321991173181</v>
      </c>
    </row>
    <row r="12" spans="1:10" x14ac:dyDescent="0.25">
      <c r="A12">
        <v>6</v>
      </c>
      <c r="B12">
        <v>10.4</v>
      </c>
      <c r="C12" s="3">
        <v>6.16</v>
      </c>
      <c r="D12" s="3">
        <f>B12-C12</f>
        <v>4.24</v>
      </c>
      <c r="E12" s="3">
        <f>AVERAGE(D7:D12)</f>
        <v>4.2399999999999993</v>
      </c>
      <c r="F12" s="3">
        <f>E12-$D$27</f>
        <v>-6.0000000000011156E-3</v>
      </c>
      <c r="G12" s="2">
        <f>STDEVA(D7:D12)</f>
        <v>5.0990195135928222E-2</v>
      </c>
      <c r="H12" s="10">
        <f>D12*$C$2/1000</f>
        <v>0.2007189050296361</v>
      </c>
      <c r="I12" s="10">
        <f>D12*$C$3/1000</f>
        <v>0.19829332120026039</v>
      </c>
      <c r="J12" s="10">
        <f>D12*$C$4/1000</f>
        <v>0.19591144105374836</v>
      </c>
    </row>
    <row r="13" spans="1:10" x14ac:dyDescent="0.25">
      <c r="A13">
        <v>7</v>
      </c>
      <c r="B13">
        <v>6.16</v>
      </c>
      <c r="C13" s="3">
        <v>2</v>
      </c>
      <c r="D13" s="3">
        <f>B13-C13</f>
        <v>4.16</v>
      </c>
      <c r="E13" s="3">
        <f>AVERAGE(D7:D13)</f>
        <v>4.2285714285714286</v>
      </c>
      <c r="F13" s="3">
        <f>E13-$D$27</f>
        <v>-1.7428571428571793E-2</v>
      </c>
      <c r="G13" s="2">
        <f>STDEVA(D7:D13)</f>
        <v>5.5506327395643956E-2</v>
      </c>
      <c r="H13" s="10">
        <f>D13*$C$2/1000</f>
        <v>0.19693175587813352</v>
      </c>
      <c r="I13" s="10">
        <f>D13*$C$3/1000</f>
        <v>0.19455193778138755</v>
      </c>
      <c r="J13" s="10">
        <f>D13*$C$4/1000</f>
        <v>0.19221499876971537</v>
      </c>
    </row>
    <row r="14" spans="1:10" x14ac:dyDescent="0.25">
      <c r="A14">
        <v>8</v>
      </c>
      <c r="B14">
        <v>33.65</v>
      </c>
      <c r="C14" s="3">
        <v>29.25</v>
      </c>
      <c r="D14" s="3">
        <f>B14-C14</f>
        <v>4.3999999999999986</v>
      </c>
      <c r="E14" s="3">
        <f>AVERAGE(D7:D14)</f>
        <v>4.25</v>
      </c>
      <c r="F14" s="3">
        <f>E14-$D$27</f>
        <v>3.9999999999995595E-3</v>
      </c>
      <c r="G14" s="2">
        <f>STDEVA(D7:D14)</f>
        <v>7.9462479915276205E-2</v>
      </c>
      <c r="H14" s="10">
        <f>D14*$C$2/1000</f>
        <v>0.20829320333264112</v>
      </c>
      <c r="I14" s="10">
        <f>D14*$C$3/1000</f>
        <v>0.20577608803800598</v>
      </c>
      <c r="J14" s="10">
        <f>D14*$C$4/1000</f>
        <v>0.20330432562181425</v>
      </c>
    </row>
    <row r="15" spans="1:10" x14ac:dyDescent="0.25">
      <c r="A15">
        <v>9</v>
      </c>
      <c r="B15">
        <v>29.25</v>
      </c>
      <c r="C15" s="3">
        <v>24.94</v>
      </c>
      <c r="D15" s="3">
        <f>B15-C15</f>
        <v>4.3099999999999987</v>
      </c>
      <c r="E15" s="3">
        <f>AVERAGE(D7:D15)</f>
        <v>4.2566666666666668</v>
      </c>
      <c r="F15" s="3">
        <f>E15-$D$27</f>
        <v>1.066666666666638E-2</v>
      </c>
      <c r="G15" s="2">
        <f>STDEVA(D7:D15)</f>
        <v>7.6974021591702926E-2</v>
      </c>
      <c r="H15" s="10">
        <f>D15*$C$2/1000</f>
        <v>0.20403266053720073</v>
      </c>
      <c r="I15" s="10">
        <f>D15*$C$3/1000</f>
        <v>0.20156703169177403</v>
      </c>
      <c r="J15" s="10">
        <f>D15*$C$4/1000</f>
        <v>0.19914582805227715</v>
      </c>
    </row>
    <row r="16" spans="1:10" x14ac:dyDescent="0.25">
      <c r="A16">
        <v>10</v>
      </c>
      <c r="B16">
        <v>24.94</v>
      </c>
      <c r="C16" s="3">
        <v>20.66</v>
      </c>
      <c r="D16" s="3">
        <f>B16-C16</f>
        <v>4.2800000000000011</v>
      </c>
      <c r="E16" s="3">
        <f>AVERAGE(D7:D16)</f>
        <v>4.2590000000000003</v>
      </c>
      <c r="F16" s="3">
        <f>E16-$D$27</f>
        <v>1.2999999999999901E-2</v>
      </c>
      <c r="G16" s="2">
        <f>STDEVA(D7:D16)</f>
        <v>7.2945946502263367E-2</v>
      </c>
      <c r="H16" s="10">
        <f>D16*$C$2/1000</f>
        <v>0.20261247960538739</v>
      </c>
      <c r="I16" s="10">
        <f>D16*$C$3/1000</f>
        <v>0.20016401290969685</v>
      </c>
      <c r="J16" s="10">
        <f>D16*$C$4/1000</f>
        <v>0.19775966219576488</v>
      </c>
    </row>
    <row r="17" spans="1:14" x14ac:dyDescent="0.25">
      <c r="A17">
        <v>11</v>
      </c>
      <c r="B17">
        <v>20.66</v>
      </c>
      <c r="C17" s="3">
        <v>16.45</v>
      </c>
      <c r="D17" s="3">
        <f>B17-C17</f>
        <v>4.2100000000000009</v>
      </c>
      <c r="E17" s="3">
        <f>AVERAGE(D7:D17)</f>
        <v>4.2545454545454549</v>
      </c>
      <c r="F17" s="3">
        <f>E17-$D$27</f>
        <v>8.5454545454544117E-3</v>
      </c>
      <c r="G17" s="2">
        <f>STDEVA(D7:D17)</f>
        <v>7.0762085379620365E-2</v>
      </c>
      <c r="H17" s="10">
        <f>D17*$C$2/1000</f>
        <v>0.19929872409782265</v>
      </c>
      <c r="I17" s="10">
        <f>D17*$C$3/1000</f>
        <v>0.19689030241818309</v>
      </c>
      <c r="J17" s="10">
        <f>D17*$C$4/1000</f>
        <v>0.19452527519723603</v>
      </c>
    </row>
    <row r="18" spans="1:14" x14ac:dyDescent="0.25">
      <c r="A18">
        <v>12</v>
      </c>
      <c r="B18">
        <v>16.45</v>
      </c>
      <c r="C18" s="3">
        <v>12.21</v>
      </c>
      <c r="D18" s="3">
        <f>B18-C18</f>
        <v>4.2399999999999984</v>
      </c>
      <c r="E18" s="3">
        <f>AVERAGE(D7:D18)</f>
        <v>4.2533333333333339</v>
      </c>
      <c r="F18" s="3">
        <f>E18-$D$27</f>
        <v>7.3333333333334139E-3</v>
      </c>
      <c r="G18" s="2">
        <f>STDEVA(D7:D18)</f>
        <v>6.7599533797925951E-2</v>
      </c>
      <c r="H18" s="10">
        <f>D18*$C$2/1000</f>
        <v>0.20071890502963602</v>
      </c>
      <c r="I18" s="10">
        <f>D18*$C$3/1000</f>
        <v>0.1982933212002603</v>
      </c>
      <c r="J18" s="10">
        <f>D18*$C$4/1000</f>
        <v>0.19591144105374828</v>
      </c>
    </row>
    <row r="19" spans="1:14" x14ac:dyDescent="0.25">
      <c r="A19">
        <v>13</v>
      </c>
      <c r="B19">
        <v>12.21</v>
      </c>
      <c r="C19" s="3">
        <v>8</v>
      </c>
      <c r="D19" s="3">
        <f>B19-C19</f>
        <v>4.2100000000000009</v>
      </c>
      <c r="E19" s="3">
        <f>AVERAGE(D7:D19)</f>
        <v>4.2500000000000009</v>
      </c>
      <c r="F19" s="3">
        <f>E19-$D$27</f>
        <v>4.0000000000004476E-3</v>
      </c>
      <c r="G19" s="2">
        <f>STDEVA(D7:D19)</f>
        <v>6.5828058860438035E-2</v>
      </c>
      <c r="H19" s="10">
        <f>D19*$C$2/1000</f>
        <v>0.19929872409782265</v>
      </c>
      <c r="I19" s="10">
        <f>D19*$C$3/1000</f>
        <v>0.19689030241818309</v>
      </c>
      <c r="J19" s="10">
        <f>D19*$C$4/1000</f>
        <v>0.19452527519723603</v>
      </c>
    </row>
    <row r="20" spans="1:14" x14ac:dyDescent="0.25">
      <c r="A20">
        <v>14</v>
      </c>
      <c r="B20">
        <v>8</v>
      </c>
      <c r="C20" s="3">
        <v>3.71</v>
      </c>
      <c r="D20" s="3">
        <f>B20-C20</f>
        <v>4.29</v>
      </c>
      <c r="E20" s="3">
        <f>AVERAGE(D7:D20)</f>
        <v>4.2528571428571436</v>
      </c>
      <c r="F20" s="3">
        <f>E20-$D$27</f>
        <v>6.857142857143117E-3</v>
      </c>
      <c r="G20" s="2">
        <f>STDEVA(D7:D20)</f>
        <v>6.4142698058981581E-2</v>
      </c>
      <c r="H20" s="10">
        <f>D20*$C$2/1000</f>
        <v>0.20308587324932517</v>
      </c>
      <c r="I20" s="10">
        <f>D20*$C$3/1000</f>
        <v>0.2006316858370559</v>
      </c>
      <c r="J20" s="10">
        <f>D20*$C$4/1000</f>
        <v>0.19822171748126896</v>
      </c>
    </row>
    <row r="21" spans="1:14" x14ac:dyDescent="0.25">
      <c r="A21">
        <v>15</v>
      </c>
      <c r="B21">
        <v>6.33</v>
      </c>
      <c r="C21" s="3">
        <v>2.0699999999999998</v>
      </c>
      <c r="D21" s="3">
        <f>B21-C21</f>
        <v>4.26</v>
      </c>
      <c r="E21" s="3">
        <f>AVERAGE(D7:D21)</f>
        <v>4.2533333333333339</v>
      </c>
      <c r="F21" s="3">
        <f>E21-$D$27</f>
        <v>7.3333333333334139E-3</v>
      </c>
      <c r="G21" s="2">
        <f>STDEVA(D7:D21)</f>
        <v>6.183695920571685E-2</v>
      </c>
      <c r="H21" s="10">
        <f>D21*$C$2/1000</f>
        <v>0.20166569231751169</v>
      </c>
      <c r="I21" s="10">
        <f>D21*$C$3/1000</f>
        <v>0.19922866705497858</v>
      </c>
      <c r="J21" s="10">
        <f>D21*$C$4/1000</f>
        <v>0.19683555162475658</v>
      </c>
    </row>
    <row r="22" spans="1:14" x14ac:dyDescent="0.25">
      <c r="A22">
        <v>16</v>
      </c>
      <c r="B22">
        <v>6.86</v>
      </c>
      <c r="C22" s="3">
        <v>2.61</v>
      </c>
      <c r="D22" s="3">
        <f>B22-C22</f>
        <v>4.25</v>
      </c>
      <c r="E22" s="3">
        <f>AVERAGE(D7:D22)</f>
        <v>4.2531250000000007</v>
      </c>
      <c r="F22" s="3">
        <f>E22-$D$27</f>
        <v>7.12500000000027E-3</v>
      </c>
      <c r="G22" s="2">
        <f>STDEVA(D7:D22)</f>
        <v>5.9745990102544139E-2</v>
      </c>
      <c r="H22" s="10">
        <f>D22*$C$2/1000</f>
        <v>0.20119229867357388</v>
      </c>
      <c r="I22" s="10">
        <f>D22*$C$3/1000</f>
        <v>0.19876099412761949</v>
      </c>
      <c r="J22" s="10">
        <f>D22*$C$4/1000</f>
        <v>0.1963734963392525</v>
      </c>
    </row>
    <row r="23" spans="1:14" x14ac:dyDescent="0.25">
      <c r="A23">
        <v>17</v>
      </c>
      <c r="B23">
        <v>8.09</v>
      </c>
      <c r="C23" s="3">
        <v>3.81</v>
      </c>
      <c r="D23" s="3">
        <f>B23-C23</f>
        <v>4.2799999999999994</v>
      </c>
      <c r="E23" s="3">
        <f>AVERAGE(D7:D23)</f>
        <v>4.2547058823529422</v>
      </c>
      <c r="F23" s="3">
        <f>E23-$D$27</f>
        <v>8.705882352941785E-3</v>
      </c>
      <c r="G23" s="2">
        <f>STDEVA(D7:D23)</f>
        <v>5.8214865697992141E-2</v>
      </c>
      <c r="H23" s="10">
        <f>D23*$C$2/1000</f>
        <v>0.20261247960538731</v>
      </c>
      <c r="I23" s="10">
        <f>D23*$C$3/1000</f>
        <v>0.20016401290969676</v>
      </c>
      <c r="J23" s="10">
        <f>D23*$C$4/1000</f>
        <v>0.1977596621957648</v>
      </c>
    </row>
    <row r="24" spans="1:14" x14ac:dyDescent="0.25">
      <c r="A24">
        <v>18</v>
      </c>
      <c r="B24">
        <v>10.130000000000001</v>
      </c>
      <c r="C24" s="3">
        <v>5.87</v>
      </c>
      <c r="D24" s="3">
        <f>B24-C24</f>
        <v>4.2600000000000007</v>
      </c>
      <c r="E24" s="3">
        <f>AVERAGE(D7:D24)</f>
        <v>4.2550000000000008</v>
      </c>
      <c r="F24" s="3">
        <f>E24-$D$27</f>
        <v>9.0000000000003411E-3</v>
      </c>
      <c r="G24" s="2">
        <f>STDEVA(D7:D24)</f>
        <v>5.6490498940867974E-2</v>
      </c>
      <c r="H24" s="10">
        <f>D24*$C$2/1000</f>
        <v>0.20166569231751175</v>
      </c>
      <c r="I24" s="10">
        <f>D24*$C$3/1000</f>
        <v>0.1992286670549786</v>
      </c>
      <c r="J24" s="10">
        <f>D24*$C$4/1000</f>
        <v>0.19683555162475661</v>
      </c>
    </row>
    <row r="25" spans="1:14" x14ac:dyDescent="0.25">
      <c r="A25">
        <v>19</v>
      </c>
      <c r="B25">
        <v>5.87</v>
      </c>
      <c r="C25" s="3">
        <v>1.58</v>
      </c>
      <c r="D25" s="3">
        <f>B25-C25</f>
        <v>4.29</v>
      </c>
      <c r="E25" s="3">
        <f>AVERAGE(D7:D25)</f>
        <v>4.2568421052631589</v>
      </c>
      <c r="F25" s="3">
        <f>E25-$D$27</f>
        <v>1.084210526315843E-2</v>
      </c>
      <c r="G25" s="2">
        <f>STDEVA(D7:D25)</f>
        <v>5.5482993548468404E-2</v>
      </c>
      <c r="H25" s="10">
        <f>D25*$C$2/1000</f>
        <v>0.20308587324932517</v>
      </c>
      <c r="I25" s="10">
        <f>D25*$C$3/1000</f>
        <v>0.2006316858370559</v>
      </c>
      <c r="J25" s="10">
        <f>D25*$C$4/1000</f>
        <v>0.19822171748126896</v>
      </c>
    </row>
    <row r="26" spans="1:14" x14ac:dyDescent="0.25">
      <c r="A26" s="5">
        <v>20</v>
      </c>
      <c r="B26" s="5">
        <v>7.76</v>
      </c>
      <c r="C26" s="6">
        <v>3.72</v>
      </c>
      <c r="D26" s="6">
        <f>B26-C26</f>
        <v>4.0399999999999991</v>
      </c>
      <c r="E26" s="6">
        <f>AVERAGE(D7:D26)</f>
        <v>4.2460000000000004</v>
      </c>
      <c r="F26" s="6">
        <f>E26-$D$27</f>
        <v>0</v>
      </c>
      <c r="G26" s="7">
        <f>STDEVA(D7:D26)</f>
        <v>7.257663825951588E-2</v>
      </c>
      <c r="H26" s="22">
        <f>D26*$C$2/1000</f>
        <v>0.1912510321508796</v>
      </c>
      <c r="I26" s="22">
        <f>D26*$C$3/1000</f>
        <v>0.18893986265307824</v>
      </c>
      <c r="J26" s="22">
        <f>D26*$C$4/1000</f>
        <v>0.18667033534366584</v>
      </c>
      <c r="K26" s="5"/>
      <c r="L26" s="5"/>
      <c r="M26" s="5"/>
      <c r="N26" s="5"/>
    </row>
    <row r="27" spans="1:14" x14ac:dyDescent="0.25">
      <c r="D27" s="21">
        <f>AVERAGE(D7:D26)</f>
        <v>4.2460000000000004</v>
      </c>
      <c r="H27" s="20">
        <f>AVERAGE(H7:H26)</f>
        <v>0.20100294121599874</v>
      </c>
      <c r="I27" s="20">
        <f>AVERAGE(I7:I26)</f>
        <v>0.19857392495667586</v>
      </c>
      <c r="J27" s="20">
        <f>AVERAGE(J7:J26)</f>
        <v>0.19618867422505085</v>
      </c>
    </row>
    <row r="28" spans="1:14" x14ac:dyDescent="0.25">
      <c r="D28" s="20">
        <f>STDEVA(D7:D26)</f>
        <v>7.257663825951588E-2</v>
      </c>
      <c r="H28" s="20">
        <f>STDEVA(H7:H26)</f>
        <v>3.4357319250429229E-3</v>
      </c>
      <c r="I28" s="20">
        <f>STDEVA(I7:I26)</f>
        <v>3.394212887271058E-3</v>
      </c>
      <c r="J28" s="20">
        <f>STDEVA(J7:J26)</f>
        <v>3.3534419311930059E-3</v>
      </c>
    </row>
  </sheetData>
  <pageMargins left="0.7" right="0.7" top="0.78740157499999996" bottom="0.78740157499999996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4" sqref="D14"/>
    </sheetView>
  </sheetViews>
  <sheetFormatPr baseColWidth="10" defaultColWidth="8.85546875" defaultRowHeight="15" x14ac:dyDescent="0.25"/>
  <cols>
    <col min="1" max="1" width="11.140625" customWidth="1"/>
    <col min="2" max="2" width="12.28515625" customWidth="1"/>
    <col min="5" max="5" width="16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16.399999999999999</v>
      </c>
      <c r="B2" s="1">
        <f>(PI()*(A2/100)^2)/4</f>
        <v>2.1124069002737764E-2</v>
      </c>
      <c r="C2" s="2">
        <f>1/B2</f>
        <v>47.339364393782091</v>
      </c>
    </row>
    <row r="3" spans="1:10" x14ac:dyDescent="0.25">
      <c r="A3">
        <v>16.5</v>
      </c>
      <c r="B3" s="1">
        <f>(PI()*(A3/100)^2)/4</f>
        <v>2.1382464998495533E-2</v>
      </c>
      <c r="C3" s="2">
        <f>1/B3</f>
        <v>46.767292735910466</v>
      </c>
    </row>
    <row r="4" spans="1:10" x14ac:dyDescent="0.25">
      <c r="A4">
        <v>16.600000000000001</v>
      </c>
      <c r="B4" s="1">
        <f>(PI()*(A4/100)^2)/4</f>
        <v>2.1642431790580088E-2</v>
      </c>
      <c r="C4" s="2">
        <f>1/B4</f>
        <v>46.205528550412346</v>
      </c>
    </row>
    <row r="5" spans="1:10" x14ac:dyDescent="0.25">
      <c r="B5" s="1"/>
      <c r="C5" s="2"/>
    </row>
    <row r="6" spans="1:10" x14ac:dyDescent="0.25">
      <c r="B6" t="s">
        <v>25</v>
      </c>
      <c r="C6" t="s">
        <v>24</v>
      </c>
      <c r="D6" t="s">
        <v>9</v>
      </c>
      <c r="E6" t="s">
        <v>23</v>
      </c>
      <c r="F6" t="s">
        <v>11</v>
      </c>
      <c r="G6" t="s">
        <v>22</v>
      </c>
      <c r="H6">
        <f>A2</f>
        <v>16.399999999999999</v>
      </c>
      <c r="I6">
        <f>A3</f>
        <v>16.5</v>
      </c>
      <c r="J6">
        <f>A4</f>
        <v>16.600000000000001</v>
      </c>
    </row>
    <row r="7" spans="1:10" x14ac:dyDescent="0.25">
      <c r="A7">
        <v>1</v>
      </c>
      <c r="B7">
        <v>6.32</v>
      </c>
      <c r="C7" s="3">
        <v>2.13</v>
      </c>
      <c r="D7" s="3">
        <f>B7-C7</f>
        <v>4.1900000000000004</v>
      </c>
      <c r="E7" s="3">
        <f>D7</f>
        <v>4.1900000000000004</v>
      </c>
      <c r="F7" s="3">
        <f>E7-$D$27</f>
        <v>2.5999999999999801E-2</v>
      </c>
      <c r="H7" s="10">
        <f>D7*$C$2/1000</f>
        <v>0.19835193680994698</v>
      </c>
      <c r="I7" s="10">
        <f>D7*$C$3/1000</f>
        <v>0.19595495656346487</v>
      </c>
      <c r="J7" s="10">
        <f>D7*$C$4/1000</f>
        <v>0.19360116462622776</v>
      </c>
    </row>
    <row r="8" spans="1:10" x14ac:dyDescent="0.25">
      <c r="A8">
        <v>2</v>
      </c>
      <c r="B8">
        <v>8.4700000000000006</v>
      </c>
      <c r="C8" s="3">
        <v>4.33</v>
      </c>
      <c r="D8" s="3">
        <f>B8-C8</f>
        <v>4.1400000000000006</v>
      </c>
      <c r="E8" s="3">
        <f>AVERAGE(D7:D8)</f>
        <v>4.1650000000000009</v>
      </c>
      <c r="F8" s="3">
        <f>E8-$D$27</f>
        <v>1.000000000000334E-3</v>
      </c>
      <c r="G8" s="2">
        <f>STDEVA(D7:D8)</f>
        <v>3.5355339059327251E-2</v>
      </c>
      <c r="H8" s="10">
        <f>D8*$C$2/1000</f>
        <v>0.19598496859025788</v>
      </c>
      <c r="I8" s="10">
        <f>D8*$C$3/1000</f>
        <v>0.19361659192666936</v>
      </c>
      <c r="J8" s="10">
        <f>D8*$C$4/1000</f>
        <v>0.19129088819870713</v>
      </c>
    </row>
    <row r="9" spans="1:10" x14ac:dyDescent="0.25">
      <c r="A9">
        <v>3</v>
      </c>
      <c r="B9">
        <v>10.68</v>
      </c>
      <c r="C9" s="3">
        <v>6.53</v>
      </c>
      <c r="D9" s="3">
        <f>B9-C9</f>
        <v>4.1499999999999995</v>
      </c>
      <c r="E9" s="3">
        <f>AVERAGE(D7:D9)</f>
        <v>4.16</v>
      </c>
      <c r="F9" s="3">
        <f>E9-$D$27</f>
        <v>-4.0000000000004476E-3</v>
      </c>
      <c r="G9" s="2">
        <f>STDEVA(D7:D9)</f>
        <v>2.6457513110646012E-2</v>
      </c>
      <c r="H9" s="10">
        <f>D9*$C$2/1000</f>
        <v>0.19645836223419566</v>
      </c>
      <c r="I9" s="10">
        <f>D9*$C$3/1000</f>
        <v>0.19408426485402841</v>
      </c>
      <c r="J9" s="10">
        <f>D9*$C$4/1000</f>
        <v>0.19175294348421121</v>
      </c>
    </row>
    <row r="10" spans="1:10" x14ac:dyDescent="0.25">
      <c r="A10">
        <v>4</v>
      </c>
      <c r="B10">
        <v>6.53</v>
      </c>
      <c r="C10" s="3">
        <v>2.33</v>
      </c>
      <c r="D10" s="3">
        <f>B10-C10</f>
        <v>4.2</v>
      </c>
      <c r="E10" s="3">
        <f>AVERAGE(D7:D10)</f>
        <v>4.17</v>
      </c>
      <c r="F10" s="3">
        <f>E10-$D$27</f>
        <v>5.9999999999993392E-3</v>
      </c>
      <c r="G10" s="2">
        <f>STDEVA(D7:D10)</f>
        <v>2.9439202887759565E-2</v>
      </c>
      <c r="H10" s="10">
        <f>D10*$C$2/1000</f>
        <v>0.19882533045388479</v>
      </c>
      <c r="I10" s="10">
        <f>D10*$C$3/1000</f>
        <v>0.19642262949082395</v>
      </c>
      <c r="J10" s="10">
        <f>D10*$C$4/1000</f>
        <v>0.19406321991173187</v>
      </c>
    </row>
    <row r="11" spans="1:10" x14ac:dyDescent="0.25">
      <c r="A11">
        <v>5</v>
      </c>
      <c r="B11">
        <v>8.67</v>
      </c>
      <c r="C11" s="3">
        <v>4.47</v>
      </c>
      <c r="D11" s="3">
        <f>B11-C11</f>
        <v>4.2</v>
      </c>
      <c r="E11" s="3">
        <f>AVERAGE(D7:D11)</f>
        <v>4.1760000000000002</v>
      </c>
      <c r="F11" s="3">
        <f>E11-$D$27</f>
        <v>1.1999999999999567E-2</v>
      </c>
      <c r="G11" s="2">
        <f>STDEVA(D7:D11)</f>
        <v>2.880972058177593E-2</v>
      </c>
      <c r="H11" s="10">
        <f>D11*$C$2/1000</f>
        <v>0.19882533045388479</v>
      </c>
      <c r="I11" s="10">
        <f>D11*$C$3/1000</f>
        <v>0.19642262949082395</v>
      </c>
      <c r="J11" s="10">
        <f>D11*$C$4/1000</f>
        <v>0.19406321991173187</v>
      </c>
    </row>
    <row r="12" spans="1:10" x14ac:dyDescent="0.25">
      <c r="A12">
        <v>6</v>
      </c>
      <c r="B12">
        <v>10.81</v>
      </c>
      <c r="C12" s="3">
        <v>6.65</v>
      </c>
      <c r="D12" s="3">
        <f>B12-C12</f>
        <v>4.16</v>
      </c>
      <c r="E12" s="3">
        <f>AVERAGE(D7:D12)</f>
        <v>4.1733333333333329</v>
      </c>
      <c r="F12" s="3">
        <f>E12-$D$27</f>
        <v>9.3333333333323054E-3</v>
      </c>
      <c r="G12" s="2">
        <f>STDEVA(D7:D12)</f>
        <v>2.6583202716502573E-2</v>
      </c>
      <c r="H12" s="10">
        <f>D12*$C$2/1000</f>
        <v>0.19693175587813352</v>
      </c>
      <c r="I12" s="10">
        <f>D12*$C$3/1000</f>
        <v>0.19455193778138755</v>
      </c>
      <c r="J12" s="10">
        <f>D12*$C$4/1000</f>
        <v>0.19221499876971537</v>
      </c>
    </row>
    <row r="13" spans="1:10" x14ac:dyDescent="0.25">
      <c r="A13">
        <v>7</v>
      </c>
      <c r="B13">
        <v>6.65</v>
      </c>
      <c r="C13" s="3">
        <v>2.48</v>
      </c>
      <c r="D13" s="3">
        <f>B13-C13</f>
        <v>4.17</v>
      </c>
      <c r="E13" s="3">
        <f>AVERAGE(D7:D13)</f>
        <v>4.1728571428571426</v>
      </c>
      <c r="F13" s="3">
        <f>E13-$D$27</f>
        <v>8.8571428571420086E-3</v>
      </c>
      <c r="G13" s="2">
        <f>STDEVA(D7:D13)</f>
        <v>2.4299715851758292E-2</v>
      </c>
      <c r="H13" s="10">
        <f>D13*$C$2/1000</f>
        <v>0.19740514952207133</v>
      </c>
      <c r="I13" s="10">
        <f>D13*$C$3/1000</f>
        <v>0.19501961070874665</v>
      </c>
      <c r="J13" s="10">
        <f>D13*$C$4/1000</f>
        <v>0.19267705405521948</v>
      </c>
    </row>
    <row r="14" spans="1:10" x14ac:dyDescent="0.25">
      <c r="A14">
        <v>8</v>
      </c>
      <c r="B14">
        <v>8.75</v>
      </c>
      <c r="C14" s="3">
        <v>4.54</v>
      </c>
      <c r="D14" s="3">
        <f>B14-C14</f>
        <v>4.21</v>
      </c>
      <c r="E14" s="3">
        <f>AVERAGE(D7:D14)</f>
        <v>4.1775000000000002</v>
      </c>
      <c r="F14" s="3">
        <f>E14-$D$27</f>
        <v>1.3499999999999623E-2</v>
      </c>
      <c r="G14" s="2">
        <f>STDEVA(D7:D14)</f>
        <v>2.60494036125864E-2</v>
      </c>
      <c r="H14" s="10">
        <f>D14*$C$2/1000</f>
        <v>0.19929872409782259</v>
      </c>
      <c r="I14" s="10">
        <f>D14*$C$3/1000</f>
        <v>0.19689030241818306</v>
      </c>
      <c r="J14" s="10">
        <f>D14*$C$4/1000</f>
        <v>0.19452527519723598</v>
      </c>
    </row>
    <row r="15" spans="1:10" x14ac:dyDescent="0.25">
      <c r="A15">
        <v>9</v>
      </c>
      <c r="B15">
        <v>10.85</v>
      </c>
      <c r="C15" s="3">
        <v>6.65</v>
      </c>
      <c r="D15" s="3">
        <f>B15-C15</f>
        <v>4.1999999999999993</v>
      </c>
      <c r="E15" s="3">
        <f>AVERAGE(D7:D15)</f>
        <v>4.1800000000000006</v>
      </c>
      <c r="F15" s="3">
        <f>E15-$D$27</f>
        <v>1.6000000000000014E-2</v>
      </c>
      <c r="G15" s="2">
        <f>STDEVA(D7:D15)</f>
        <v>2.5495097567963861E-2</v>
      </c>
      <c r="H15" s="10">
        <f>D15*$C$2/1000</f>
        <v>0.19882533045388476</v>
      </c>
      <c r="I15" s="10">
        <f>D15*$C$3/1000</f>
        <v>0.19642262949082392</v>
      </c>
      <c r="J15" s="10">
        <f>D15*$C$4/1000</f>
        <v>0.19406321991173181</v>
      </c>
    </row>
    <row r="16" spans="1:10" x14ac:dyDescent="0.25">
      <c r="A16">
        <v>10</v>
      </c>
      <c r="B16">
        <v>6.65</v>
      </c>
      <c r="C16" s="3">
        <v>2.46</v>
      </c>
      <c r="D16" s="3">
        <f>B16-C16</f>
        <v>4.1900000000000004</v>
      </c>
      <c r="E16" s="3">
        <f>AVERAGE(D7:D16)</f>
        <v>4.181</v>
      </c>
      <c r="F16" s="3">
        <f>E16-$D$27</f>
        <v>1.699999999999946E-2</v>
      </c>
      <c r="G16" s="2">
        <f>STDEVA(D7:D16)</f>
        <v>2.4244128727957531E-2</v>
      </c>
      <c r="H16" s="10">
        <f>D16*$C$2/1000</f>
        <v>0.19835193680994698</v>
      </c>
      <c r="I16" s="10">
        <f>D16*$C$3/1000</f>
        <v>0.19595495656346487</v>
      </c>
      <c r="J16" s="10">
        <f>D16*$C$4/1000</f>
        <v>0.19360116462622776</v>
      </c>
    </row>
    <row r="17" spans="1:14" x14ac:dyDescent="0.25">
      <c r="A17">
        <v>11</v>
      </c>
      <c r="B17">
        <v>8.7799999999999994</v>
      </c>
      <c r="C17" s="3">
        <v>4.67</v>
      </c>
      <c r="D17" s="3">
        <f>B17-C17</f>
        <v>4.1099999999999994</v>
      </c>
      <c r="E17" s="3">
        <f>AVERAGE(D7:D17)</f>
        <v>4.1745454545454548</v>
      </c>
      <c r="F17" s="3">
        <f>E17-$D$27</f>
        <v>1.0545454545454191E-2</v>
      </c>
      <c r="G17" s="2">
        <f>STDEVA(D7:D17)</f>
        <v>3.1420896347378977E-2</v>
      </c>
      <c r="H17" s="10">
        <f>D17*$C$2/1000</f>
        <v>0.19456478765844437</v>
      </c>
      <c r="I17" s="10">
        <f>D17*$C$3/1000</f>
        <v>0.19221357314459198</v>
      </c>
      <c r="J17" s="10">
        <f>D17*$C$4/1000</f>
        <v>0.18990472234219472</v>
      </c>
    </row>
    <row r="18" spans="1:14" x14ac:dyDescent="0.25">
      <c r="A18">
        <v>12</v>
      </c>
      <c r="B18">
        <v>11</v>
      </c>
      <c r="C18" s="3">
        <v>6.93</v>
      </c>
      <c r="D18" s="3">
        <f>B18-C18</f>
        <v>4.07</v>
      </c>
      <c r="E18" s="3">
        <f>AVERAGE(D7:D18)</f>
        <v>4.1658333333333335</v>
      </c>
      <c r="F18" s="3">
        <f>E18-$D$27</f>
        <v>1.8333333333329094E-3</v>
      </c>
      <c r="G18" s="2">
        <f>STDEVA(D7:D18)</f>
        <v>4.2524502740576911E-2</v>
      </c>
      <c r="H18" s="10">
        <f>D18*$C$2/1000</f>
        <v>0.19267121308269314</v>
      </c>
      <c r="I18" s="10">
        <f>D18*$C$3/1000</f>
        <v>0.19034288143515563</v>
      </c>
      <c r="J18" s="10">
        <f>D18*$C$4/1000</f>
        <v>0.18805650120017828</v>
      </c>
    </row>
    <row r="19" spans="1:14" x14ac:dyDescent="0.25">
      <c r="A19">
        <v>13</v>
      </c>
      <c r="B19">
        <v>6.93</v>
      </c>
      <c r="C19" s="3">
        <v>2.74</v>
      </c>
      <c r="D19" s="3">
        <f>B19-C19</f>
        <v>4.1899999999999995</v>
      </c>
      <c r="E19" s="3">
        <f>AVERAGE(D7:D19)</f>
        <v>4.1676923076923078</v>
      </c>
      <c r="F19" s="3">
        <f>E19-$D$27</f>
        <v>3.6923076923072173E-3</v>
      </c>
      <c r="G19" s="2">
        <f>STDEVA(D7:D19)</f>
        <v>4.1262138851059345E-2</v>
      </c>
      <c r="H19" s="10">
        <f>D19*$C$2/1000</f>
        <v>0.19835193680994695</v>
      </c>
      <c r="I19" s="10">
        <f>D19*$C$3/1000</f>
        <v>0.19595495656346484</v>
      </c>
      <c r="J19" s="10">
        <f>D19*$C$4/1000</f>
        <v>0.1936011646262277</v>
      </c>
    </row>
    <row r="20" spans="1:14" x14ac:dyDescent="0.25">
      <c r="A20">
        <v>14</v>
      </c>
      <c r="B20">
        <v>9.08</v>
      </c>
      <c r="C20" s="3">
        <v>4.87</v>
      </c>
      <c r="D20" s="3">
        <f>B20-C20</f>
        <v>4.21</v>
      </c>
      <c r="E20" s="3">
        <f>AVERAGE(D7:D20)</f>
        <v>4.1707142857142854</v>
      </c>
      <c r="F20" s="3">
        <f>E20-$D$27</f>
        <v>6.7142857142847845E-3</v>
      </c>
      <c r="G20" s="2">
        <f>STDEVA(D7:D20)</f>
        <v>4.1224392651081569E-2</v>
      </c>
      <c r="H20" s="10">
        <f>D20*$C$2/1000</f>
        <v>0.19929872409782259</v>
      </c>
      <c r="I20" s="10">
        <f>D20*$C$3/1000</f>
        <v>0.19689030241818306</v>
      </c>
      <c r="J20" s="10">
        <f>D20*$C$4/1000</f>
        <v>0.19452527519723598</v>
      </c>
    </row>
    <row r="21" spans="1:14" x14ac:dyDescent="0.25">
      <c r="A21">
        <v>15</v>
      </c>
      <c r="B21">
        <v>11.21</v>
      </c>
      <c r="C21" s="3">
        <v>7.08</v>
      </c>
      <c r="D21" s="3">
        <f>B21-C21</f>
        <v>4.1300000000000008</v>
      </c>
      <c r="E21" s="3">
        <f>AVERAGE(D7:D21)</f>
        <v>4.1680000000000001</v>
      </c>
      <c r="F21" s="3">
        <f>E21-$D$27</f>
        <v>3.9999999999995595E-3</v>
      </c>
      <c r="G21" s="2">
        <f>STDEVA(D7:D21)</f>
        <v>4.1092230756816096E-2</v>
      </c>
      <c r="H21" s="10">
        <f>D21*$C$2/1000</f>
        <v>0.19551157494632007</v>
      </c>
      <c r="I21" s="10">
        <f>D21*$C$3/1000</f>
        <v>0.19314891899931028</v>
      </c>
      <c r="J21" s="10">
        <f>D21*$C$4/1000</f>
        <v>0.19082883291320302</v>
      </c>
    </row>
    <row r="22" spans="1:14" x14ac:dyDescent="0.25">
      <c r="A22">
        <v>16</v>
      </c>
      <c r="B22">
        <v>7.08</v>
      </c>
      <c r="C22" s="3">
        <v>2.96</v>
      </c>
      <c r="D22" s="3">
        <f>B22-C22</f>
        <v>4.12</v>
      </c>
      <c r="E22" s="3">
        <f>AVERAGE(D7:D22)</f>
        <v>4.165</v>
      </c>
      <c r="F22" s="3">
        <f>E22-$D$27</f>
        <v>9.9999999999944578E-4</v>
      </c>
      <c r="G22" s="2">
        <f>STDEVA(D7:D22)</f>
        <v>4.1472882706655376E-2</v>
      </c>
      <c r="H22" s="10">
        <f>D22*$C$2/1000</f>
        <v>0.19503818130238221</v>
      </c>
      <c r="I22" s="10">
        <f>D22*$C$3/1000</f>
        <v>0.19268124607195114</v>
      </c>
      <c r="J22" s="10">
        <f>D22*$C$4/1000</f>
        <v>0.19036677762769888</v>
      </c>
    </row>
    <row r="23" spans="1:14" x14ac:dyDescent="0.25">
      <c r="A23">
        <v>17</v>
      </c>
      <c r="B23">
        <v>9.2899999999999991</v>
      </c>
      <c r="C23" s="3">
        <v>5.24</v>
      </c>
      <c r="D23" s="3">
        <f>B23-C23</f>
        <v>4.0499999999999989</v>
      </c>
      <c r="E23" s="3">
        <f>AVERAGE(D7:D23)</f>
        <v>4.158235294117647</v>
      </c>
      <c r="F23" s="3">
        <f>E23-$D$27</f>
        <v>-5.7647058823535602E-3</v>
      </c>
      <c r="G23" s="2">
        <f>STDEVA(D7:D23)</f>
        <v>4.8892138186733027E-2</v>
      </c>
      <c r="H23" s="10">
        <f>D23*$C$2/1000</f>
        <v>0.19172442579481741</v>
      </c>
      <c r="I23" s="10">
        <f>D23*$C$3/1000</f>
        <v>0.18940753558043733</v>
      </c>
      <c r="J23" s="10">
        <f>D23*$C$4/1000</f>
        <v>0.18713239062916995</v>
      </c>
    </row>
    <row r="24" spans="1:14" x14ac:dyDescent="0.25">
      <c r="A24">
        <v>18</v>
      </c>
      <c r="B24">
        <v>11.56</v>
      </c>
      <c r="C24" s="3">
        <v>7.35</v>
      </c>
      <c r="D24" s="3">
        <f>B24-C24</f>
        <v>4.2100000000000009</v>
      </c>
      <c r="E24" s="3">
        <f>AVERAGE(D7:D24)</f>
        <v>4.1611111111111114</v>
      </c>
      <c r="F24" s="3">
        <f>E24-$D$27</f>
        <v>-2.8888888888891628E-3</v>
      </c>
      <c r="G24" s="2">
        <f>STDEVA(D7:D24)</f>
        <v>4.8976451591122142E-2</v>
      </c>
      <c r="H24" s="10">
        <f>D24*$C$2/1000</f>
        <v>0.19929872409782265</v>
      </c>
      <c r="I24" s="10">
        <f>D24*$C$3/1000</f>
        <v>0.19689030241818309</v>
      </c>
      <c r="J24" s="10">
        <f>D24*$C$4/1000</f>
        <v>0.19452527519723603</v>
      </c>
    </row>
    <row r="25" spans="1:14" x14ac:dyDescent="0.25">
      <c r="A25">
        <v>19</v>
      </c>
      <c r="B25">
        <v>7.35</v>
      </c>
      <c r="C25" s="3">
        <v>3.2</v>
      </c>
      <c r="D25" s="3">
        <f>B25-C25</f>
        <v>4.1499999999999995</v>
      </c>
      <c r="E25" s="3">
        <f>AVERAGE(D7:D25)</f>
        <v>4.1605263157894745</v>
      </c>
      <c r="F25" s="3">
        <f>E25-$D$27</f>
        <v>-3.4736842105260735E-3</v>
      </c>
      <c r="G25" s="2">
        <f>STDEVA(D7:D25)</f>
        <v>4.7664765021569314E-2</v>
      </c>
      <c r="H25" s="10">
        <f>D25*$C$2/1000</f>
        <v>0.19645836223419566</v>
      </c>
      <c r="I25" s="10">
        <f>D25*$C$3/1000</f>
        <v>0.19408426485402841</v>
      </c>
      <c r="J25" s="10">
        <f>D25*$C$4/1000</f>
        <v>0.19175294348421121</v>
      </c>
    </row>
    <row r="26" spans="1:14" x14ac:dyDescent="0.25">
      <c r="A26" s="5">
        <v>20</v>
      </c>
      <c r="B26" s="5">
        <v>6.68</v>
      </c>
      <c r="C26" s="6">
        <v>2.4500000000000002</v>
      </c>
      <c r="D26" s="6">
        <f>B26-C26</f>
        <v>4.2299999999999995</v>
      </c>
      <c r="E26" s="6">
        <f>AVERAGE(D7:D26)</f>
        <v>4.1640000000000006</v>
      </c>
      <c r="F26" s="6">
        <f>E26-$D$27</f>
        <v>0</v>
      </c>
      <c r="G26" s="7">
        <f>STDEVA(D7:D26)</f>
        <v>4.8925292135319189E-2</v>
      </c>
      <c r="H26" s="22">
        <f>D26*$C$2/1000</f>
        <v>0.20024551138569821</v>
      </c>
      <c r="I26" s="22">
        <f>D26*$C$3/1000</f>
        <v>0.19782564827290125</v>
      </c>
      <c r="J26" s="22">
        <f>D26*$C$4/1000</f>
        <v>0.19544938576824422</v>
      </c>
      <c r="K26" s="5"/>
      <c r="L26" s="5"/>
      <c r="M26" s="5"/>
      <c r="N26" s="5"/>
    </row>
    <row r="27" spans="1:14" x14ac:dyDescent="0.25">
      <c r="D27" s="21">
        <f>AVERAGE(D7:D26)</f>
        <v>4.1640000000000006</v>
      </c>
      <c r="H27" s="20">
        <f>AVERAGE(H7:H26)</f>
        <v>0.19712111333570864</v>
      </c>
      <c r="I27" s="20">
        <f>AVERAGE(I7:I26)</f>
        <v>0.19473900695233121</v>
      </c>
      <c r="J27" s="20">
        <f>AVERAGE(J7:J26)</f>
        <v>0.19239982088391699</v>
      </c>
    </row>
    <row r="28" spans="1:14" x14ac:dyDescent="0.25">
      <c r="D28" s="20">
        <f>STDEVA(D7:D26)</f>
        <v>4.8925292135319189E-2</v>
      </c>
      <c r="H28" s="20">
        <f>STDEVA(H7:H26)</f>
        <v>2.316092232466115E-3</v>
      </c>
      <c r="I28" s="20">
        <f>STDEVA(I7:I26)</f>
        <v>2.2881034594824088E-3</v>
      </c>
      <c r="J28" s="20">
        <f>STDEVA(J7:J26)</f>
        <v>2.2606189825957568E-3</v>
      </c>
    </row>
  </sheetData>
  <pageMargins left="0.7" right="0.7" top="0.78740157499999996" bottom="0.78740157499999996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4" sqref="D14"/>
    </sheetView>
  </sheetViews>
  <sheetFormatPr baseColWidth="10" defaultColWidth="8.85546875" defaultRowHeight="15" x14ac:dyDescent="0.25"/>
  <cols>
    <col min="1" max="1" width="11.140625" customWidth="1"/>
    <col min="2" max="2" width="12.28515625" customWidth="1"/>
    <col min="5" max="5" width="16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16.399999999999999</v>
      </c>
      <c r="B2" s="1">
        <f>(PI()*(A2/100)^2)/4</f>
        <v>2.1124069002737764E-2</v>
      </c>
      <c r="C2" s="2">
        <f>1/B2</f>
        <v>47.339364393782091</v>
      </c>
    </row>
    <row r="3" spans="1:10" x14ac:dyDescent="0.25">
      <c r="A3">
        <v>16.5</v>
      </c>
      <c r="B3" s="1">
        <f>(PI()*(A3/100)^2)/4</f>
        <v>2.1382464998495533E-2</v>
      </c>
      <c r="C3" s="2">
        <f>1/B3</f>
        <v>46.767292735910466</v>
      </c>
    </row>
    <row r="4" spans="1:10" x14ac:dyDescent="0.25">
      <c r="A4">
        <v>16.600000000000001</v>
      </c>
      <c r="B4" s="1">
        <f>(PI()*(A4/100)^2)/4</f>
        <v>2.1642431790580088E-2</v>
      </c>
      <c r="C4" s="2">
        <f>1/B4</f>
        <v>46.205528550412346</v>
      </c>
    </row>
    <row r="5" spans="1:10" x14ac:dyDescent="0.25">
      <c r="B5" s="1"/>
      <c r="C5" s="2"/>
    </row>
    <row r="6" spans="1:10" x14ac:dyDescent="0.25">
      <c r="B6" t="s">
        <v>25</v>
      </c>
      <c r="C6" t="s">
        <v>24</v>
      </c>
      <c r="D6" t="s">
        <v>9</v>
      </c>
      <c r="E6" t="s">
        <v>23</v>
      </c>
      <c r="F6" t="s">
        <v>11</v>
      </c>
      <c r="G6" t="s">
        <v>22</v>
      </c>
      <c r="H6">
        <f>A2</f>
        <v>16.399999999999999</v>
      </c>
      <c r="I6">
        <f>A3</f>
        <v>16.5</v>
      </c>
      <c r="J6">
        <f>A4</f>
        <v>16.600000000000001</v>
      </c>
    </row>
    <row r="7" spans="1:10" x14ac:dyDescent="0.25">
      <c r="A7">
        <v>1</v>
      </c>
      <c r="B7">
        <v>6.34</v>
      </c>
      <c r="C7" s="3">
        <v>2.2200000000000002</v>
      </c>
      <c r="D7" s="3">
        <f>B7-C7</f>
        <v>4.1199999999999992</v>
      </c>
      <c r="E7" s="3">
        <f>D7</f>
        <v>4.1199999999999992</v>
      </c>
      <c r="F7" s="3">
        <f>E7-$D$27</f>
        <v>-1.0000000000001563E-2</v>
      </c>
      <c r="H7" s="10">
        <f>D7*$C$2/1000</f>
        <v>0.19503818130238218</v>
      </c>
      <c r="I7" s="10">
        <f>D7*$C$3/1000</f>
        <v>0.19268124607195108</v>
      </c>
      <c r="J7" s="10">
        <f>D7*$C$4/1000</f>
        <v>0.19036677762769882</v>
      </c>
    </row>
    <row r="8" spans="1:10" x14ac:dyDescent="0.25">
      <c r="A8">
        <v>2</v>
      </c>
      <c r="B8">
        <v>8.5500000000000007</v>
      </c>
      <c r="C8" s="3">
        <v>4.45</v>
      </c>
      <c r="D8" s="3">
        <f>B8-C8</f>
        <v>4.1000000000000005</v>
      </c>
      <c r="E8" s="3">
        <f>AVERAGE(D7:D8)</f>
        <v>4.1099999999999994</v>
      </c>
      <c r="F8" s="3">
        <f>E8-$D$27</f>
        <v>-2.000000000000135E-2</v>
      </c>
      <c r="G8" s="2">
        <f>STDEVA(D7:D8)</f>
        <v>1.4142135623730021E-2</v>
      </c>
      <c r="H8" s="10">
        <f>D8*$C$2/1000</f>
        <v>0.19409139401450659</v>
      </c>
      <c r="I8" s="10">
        <f>D8*$C$3/1000</f>
        <v>0.19174590021723292</v>
      </c>
      <c r="J8" s="10">
        <f>D8*$C$4/1000</f>
        <v>0.18944266705669066</v>
      </c>
    </row>
    <row r="9" spans="1:10" x14ac:dyDescent="0.25">
      <c r="A9">
        <v>3</v>
      </c>
      <c r="B9">
        <v>10.77</v>
      </c>
      <c r="C9" s="3">
        <v>6.65</v>
      </c>
      <c r="D9" s="3">
        <f>B9-C9</f>
        <v>4.1199999999999992</v>
      </c>
      <c r="E9" s="3">
        <f>AVERAGE(D7:D9)</f>
        <v>4.1133333333333324</v>
      </c>
      <c r="F9" s="3">
        <f>E9-$D$27</f>
        <v>-1.6666666666668384E-2</v>
      </c>
      <c r="G9" s="2">
        <f>STDEVA(D7:D9)</f>
        <v>1.1547005383791756E-2</v>
      </c>
      <c r="H9" s="10">
        <f>D9*$C$2/1000</f>
        <v>0.19503818130238218</v>
      </c>
      <c r="I9" s="10">
        <f>D9*$C$3/1000</f>
        <v>0.19268124607195108</v>
      </c>
      <c r="J9" s="10">
        <f>D9*$C$4/1000</f>
        <v>0.19036677762769882</v>
      </c>
    </row>
    <row r="10" spans="1:10" x14ac:dyDescent="0.25">
      <c r="A10">
        <v>4</v>
      </c>
      <c r="B10">
        <v>6.65</v>
      </c>
      <c r="C10" s="3">
        <v>2.44</v>
      </c>
      <c r="D10" s="3">
        <f>B10-C10</f>
        <v>4.2100000000000009</v>
      </c>
      <c r="E10" s="3">
        <f>AVERAGE(D7:D10)</f>
        <v>4.1374999999999993</v>
      </c>
      <c r="F10" s="3">
        <f>E10-$D$27</f>
        <v>7.4999999999985079E-3</v>
      </c>
      <c r="G10" s="2">
        <f>STDEVA(D7:D10)</f>
        <v>4.9244289008980993E-2</v>
      </c>
      <c r="H10" s="10">
        <f>D10*$C$2/1000</f>
        <v>0.19929872409782265</v>
      </c>
      <c r="I10" s="10">
        <f>D10*$C$3/1000</f>
        <v>0.19689030241818309</v>
      </c>
      <c r="J10" s="10">
        <f>D10*$C$4/1000</f>
        <v>0.19452527519723603</v>
      </c>
    </row>
    <row r="11" spans="1:10" x14ac:dyDescent="0.25">
      <c r="A11">
        <v>5</v>
      </c>
      <c r="B11">
        <v>8.7799999999999994</v>
      </c>
      <c r="C11" s="3">
        <v>4.71</v>
      </c>
      <c r="D11" s="3">
        <f>B11-C11</f>
        <v>4.0699999999999994</v>
      </c>
      <c r="E11" s="3">
        <f>AVERAGE(D7:D11)</f>
        <v>4.1239999999999997</v>
      </c>
      <c r="F11" s="3">
        <f>E11-$D$27</f>
        <v>-6.0000000000011156E-3</v>
      </c>
      <c r="G11" s="2">
        <f>STDEVA(D7:D11)</f>
        <v>5.2249401910453006E-2</v>
      </c>
      <c r="H11" s="10">
        <f>D11*$C$2/1000</f>
        <v>0.19267121308269308</v>
      </c>
      <c r="I11" s="10">
        <f>D11*$C$3/1000</f>
        <v>0.19034288143515557</v>
      </c>
      <c r="J11" s="10">
        <f>D11*$C$4/1000</f>
        <v>0.18805650120017822</v>
      </c>
    </row>
    <row r="12" spans="1:10" x14ac:dyDescent="0.25">
      <c r="A12">
        <v>6</v>
      </c>
      <c r="B12">
        <v>11.04</v>
      </c>
      <c r="C12" s="3">
        <v>6.91</v>
      </c>
      <c r="D12" s="3">
        <f>B12-C12</f>
        <v>4.129999999999999</v>
      </c>
      <c r="E12" s="3">
        <f>AVERAGE(D7:D12)</f>
        <v>4.1249999999999991</v>
      </c>
      <c r="F12" s="3">
        <f>E12-$D$27</f>
        <v>-5.0000000000016698E-3</v>
      </c>
      <c r="G12" s="2">
        <f>STDEVA(D7:D12)</f>
        <v>4.6797435827190773E-2</v>
      </c>
      <c r="H12" s="10">
        <f>D12*$C$2/1000</f>
        <v>0.19551157494631999</v>
      </c>
      <c r="I12" s="10">
        <f>D12*$C$3/1000</f>
        <v>0.19314891899931019</v>
      </c>
      <c r="J12" s="10">
        <f>D12*$C$4/1000</f>
        <v>0.19082883291320293</v>
      </c>
    </row>
    <row r="13" spans="1:10" x14ac:dyDescent="0.25">
      <c r="A13">
        <v>7</v>
      </c>
      <c r="B13">
        <v>6.91</v>
      </c>
      <c r="C13" s="3">
        <v>2.79</v>
      </c>
      <c r="D13" s="3">
        <f>B13-C13</f>
        <v>4.12</v>
      </c>
      <c r="E13" s="3">
        <f>AVERAGE(D7:D13)</f>
        <v>4.1242857142857137</v>
      </c>
      <c r="F13" s="3">
        <f>E13-$D$27</f>
        <v>-5.7142857142871151E-3</v>
      </c>
      <c r="G13" s="2">
        <f>STDEVA(D7:D13)</f>
        <v>4.2761798705988265E-2</v>
      </c>
      <c r="H13" s="10">
        <f>D13*$C$2/1000</f>
        <v>0.19503818130238221</v>
      </c>
      <c r="I13" s="10">
        <f>D13*$C$3/1000</f>
        <v>0.19268124607195114</v>
      </c>
      <c r="J13" s="10">
        <f>D13*$C$4/1000</f>
        <v>0.19036677762769888</v>
      </c>
    </row>
    <row r="14" spans="1:10" x14ac:dyDescent="0.25">
      <c r="A14">
        <v>8</v>
      </c>
      <c r="B14">
        <v>5.58</v>
      </c>
      <c r="C14" s="3">
        <v>1.45</v>
      </c>
      <c r="D14" s="3">
        <f>B14-C14</f>
        <v>4.13</v>
      </c>
      <c r="E14" s="3">
        <f>AVERAGE(D7:D14)</f>
        <v>4.125</v>
      </c>
      <c r="F14" s="3">
        <f>E14-$D$27</f>
        <v>-5.0000000000007816E-3</v>
      </c>
      <c r="G14" s="2">
        <f>STDEVA(D7:D14)</f>
        <v>3.9641248358604934E-2</v>
      </c>
      <c r="H14" s="10">
        <f>D14*$C$2/1000</f>
        <v>0.19551157494632002</v>
      </c>
      <c r="I14" s="10">
        <f>D14*$C$3/1000</f>
        <v>0.19314891899931022</v>
      </c>
      <c r="J14" s="10">
        <f>D14*$C$4/1000</f>
        <v>0.19082883291320296</v>
      </c>
    </row>
    <row r="15" spans="1:10" x14ac:dyDescent="0.25">
      <c r="A15">
        <v>9</v>
      </c>
      <c r="B15">
        <v>7.79</v>
      </c>
      <c r="C15" s="3">
        <v>3.68</v>
      </c>
      <c r="D15" s="3">
        <f>B15-C15</f>
        <v>4.1099999999999994</v>
      </c>
      <c r="E15" s="3">
        <f>AVERAGE(D7:D15)</f>
        <v>4.1233333333333331</v>
      </c>
      <c r="F15" s="3">
        <f>E15-$D$27</f>
        <v>-6.6666666666677088E-3</v>
      </c>
      <c r="G15" s="2">
        <f>STDEVA(D7:D15)</f>
        <v>3.7416573867739743E-2</v>
      </c>
      <c r="H15" s="10">
        <f>D15*$C$2/1000</f>
        <v>0.19456478765844437</v>
      </c>
      <c r="I15" s="10">
        <f>D15*$C$3/1000</f>
        <v>0.19221357314459198</v>
      </c>
      <c r="J15" s="10">
        <f>D15*$C$4/1000</f>
        <v>0.18990472234219472</v>
      </c>
    </row>
    <row r="16" spans="1:10" x14ac:dyDescent="0.25">
      <c r="A16">
        <v>10</v>
      </c>
      <c r="B16">
        <v>10</v>
      </c>
      <c r="C16" s="3">
        <v>5.87</v>
      </c>
      <c r="D16" s="3">
        <f>B16-C16</f>
        <v>4.13</v>
      </c>
      <c r="E16" s="3">
        <f>AVERAGE(D7:D16)</f>
        <v>4.1240000000000006</v>
      </c>
      <c r="F16" s="3">
        <f>E16-$D$27</f>
        <v>-6.0000000000002274E-3</v>
      </c>
      <c r="G16" s="2">
        <f>STDEVA(D7:D16)</f>
        <v>3.5339622081863177E-2</v>
      </c>
      <c r="H16" s="10">
        <f>D16*$C$2/1000</f>
        <v>0.19551157494632002</v>
      </c>
      <c r="I16" s="10">
        <f>D16*$C$3/1000</f>
        <v>0.19314891899931022</v>
      </c>
      <c r="J16" s="10">
        <f>D16*$C$4/1000</f>
        <v>0.19082883291320296</v>
      </c>
    </row>
    <row r="17" spans="1:14" x14ac:dyDescent="0.25">
      <c r="A17">
        <v>11</v>
      </c>
      <c r="B17">
        <v>12.2</v>
      </c>
      <c r="C17" s="3">
        <v>8.0500000000000007</v>
      </c>
      <c r="D17" s="3">
        <f>B17-C17</f>
        <v>4.1499999999999986</v>
      </c>
      <c r="E17" s="3">
        <f>AVERAGE(D7:D17)</f>
        <v>4.126363636363636</v>
      </c>
      <c r="F17" s="3">
        <f>E17-$D$27</f>
        <v>-3.63636363636477E-3</v>
      </c>
      <c r="G17" s="2">
        <f>STDEVA(D7:D17)</f>
        <v>3.4430430515091731E-2</v>
      </c>
      <c r="H17" s="10">
        <f>D17*$C$2/1000</f>
        <v>0.1964583622341956</v>
      </c>
      <c r="I17" s="10">
        <f>D17*$C$3/1000</f>
        <v>0.19408426485402835</v>
      </c>
      <c r="J17" s="10">
        <f>D17*$C$4/1000</f>
        <v>0.19175294348421115</v>
      </c>
    </row>
    <row r="18" spans="1:14" x14ac:dyDescent="0.25">
      <c r="A18">
        <v>12</v>
      </c>
      <c r="B18">
        <v>8.0500000000000007</v>
      </c>
      <c r="C18" s="3">
        <v>3.93</v>
      </c>
      <c r="D18" s="3">
        <f>B18-C18</f>
        <v>4.120000000000001</v>
      </c>
      <c r="E18" s="3">
        <f>AVERAGE(D7:D18)</f>
        <v>4.1258333333333335</v>
      </c>
      <c r="F18" s="3">
        <f>E18-$D$27</f>
        <v>-4.166666666667318E-3</v>
      </c>
      <c r="G18" s="2">
        <f>STDEVA(D7:D18)</f>
        <v>3.2879486097878989E-2</v>
      </c>
      <c r="H18" s="10">
        <f>D18*$C$2/1000</f>
        <v>0.19503818130238226</v>
      </c>
      <c r="I18" s="10">
        <f>D18*$C$3/1000</f>
        <v>0.19268124607195117</v>
      </c>
      <c r="J18" s="10">
        <f>D18*$C$4/1000</f>
        <v>0.19036677762769894</v>
      </c>
    </row>
    <row r="19" spans="1:14" x14ac:dyDescent="0.25">
      <c r="A19">
        <v>13</v>
      </c>
      <c r="B19">
        <v>10.28</v>
      </c>
      <c r="C19" s="3">
        <v>6.08</v>
      </c>
      <c r="D19" s="3">
        <f>B19-C19</f>
        <v>4.1999999999999993</v>
      </c>
      <c r="E19" s="3">
        <f>AVERAGE(D7:D19)</f>
        <v>4.1315384615384625</v>
      </c>
      <c r="F19" s="3">
        <f>E19-$D$27</f>
        <v>1.5384615384617106E-3</v>
      </c>
      <c r="G19" s="2">
        <f>STDEVA(D7:D19)</f>
        <v>3.7604555097787949E-2</v>
      </c>
      <c r="H19" s="10">
        <f>D19*$C$2/1000</f>
        <v>0.19882533045388476</v>
      </c>
      <c r="I19" s="10">
        <f>D19*$C$3/1000</f>
        <v>0.19642262949082392</v>
      </c>
      <c r="J19" s="10">
        <f>D19*$C$4/1000</f>
        <v>0.19406321991173181</v>
      </c>
    </row>
    <row r="20" spans="1:14" x14ac:dyDescent="0.25">
      <c r="A20">
        <v>14</v>
      </c>
      <c r="B20">
        <v>12.42</v>
      </c>
      <c r="C20" s="3">
        <v>8.2899999999999991</v>
      </c>
      <c r="D20" s="3">
        <f>B20-C20</f>
        <v>4.1300000000000008</v>
      </c>
      <c r="E20" s="3">
        <f>AVERAGE(D7:D20)</f>
        <v>4.1314285714285726</v>
      </c>
      <c r="F20" s="3">
        <f>E20-$D$27</f>
        <v>1.4285714285717788E-3</v>
      </c>
      <c r="G20" s="2">
        <f>STDEVA(D7:D20)</f>
        <v>3.6131627495789756E-2</v>
      </c>
      <c r="H20" s="10">
        <f>D20*$C$2/1000</f>
        <v>0.19551157494632007</v>
      </c>
      <c r="I20" s="10">
        <f>D20*$C$3/1000</f>
        <v>0.19314891899931028</v>
      </c>
      <c r="J20" s="10">
        <f>D20*$C$4/1000</f>
        <v>0.19082883291320302</v>
      </c>
    </row>
    <row r="21" spans="1:14" x14ac:dyDescent="0.25">
      <c r="A21">
        <v>15</v>
      </c>
      <c r="B21">
        <v>8.2899999999999991</v>
      </c>
      <c r="C21" s="3">
        <v>4.2</v>
      </c>
      <c r="D21" s="3">
        <f>B21-C21</f>
        <v>4.089999999999999</v>
      </c>
      <c r="E21" s="3">
        <f>AVERAGE(D7:D21)</f>
        <v>4.1286666666666667</v>
      </c>
      <c r="F21" s="3">
        <f>E21-$D$27</f>
        <v>-1.3333333333340747E-3</v>
      </c>
      <c r="G21" s="2">
        <f>STDEVA(D7:D21)</f>
        <v>3.6423435679060749E-2</v>
      </c>
      <c r="H21" s="10">
        <f>D21*$C$2/1000</f>
        <v>0.1936180003705687</v>
      </c>
      <c r="I21" s="10">
        <f>D21*$C$3/1000</f>
        <v>0.19127822728987376</v>
      </c>
      <c r="J21" s="10">
        <f>D21*$C$4/1000</f>
        <v>0.18898061177118647</v>
      </c>
    </row>
    <row r="22" spans="1:14" x14ac:dyDescent="0.25">
      <c r="A22">
        <v>16</v>
      </c>
      <c r="B22">
        <v>10.55</v>
      </c>
      <c r="C22" s="3">
        <v>6.44</v>
      </c>
      <c r="D22" s="3">
        <f>B22-C22</f>
        <v>4.1100000000000003</v>
      </c>
      <c r="E22" s="3">
        <f>AVERAGE(D7:D22)</f>
        <v>4.1275000000000004</v>
      </c>
      <c r="F22" s="3">
        <f>E22-$D$27</f>
        <v>-2.5000000000003908E-3</v>
      </c>
      <c r="G22" s="2">
        <f>STDEVA(D7:D22)</f>
        <v>3.5496478698597789E-2</v>
      </c>
      <c r="H22" s="10">
        <f>D22*$C$2/1000</f>
        <v>0.1945647876584444</v>
      </c>
      <c r="I22" s="10">
        <f>D22*$C$3/1000</f>
        <v>0.19221357314459203</v>
      </c>
      <c r="J22" s="10">
        <f>D22*$C$4/1000</f>
        <v>0.18990472234219477</v>
      </c>
    </row>
    <row r="23" spans="1:14" x14ac:dyDescent="0.25">
      <c r="A23">
        <v>17</v>
      </c>
      <c r="B23">
        <v>6.44</v>
      </c>
      <c r="C23" s="3">
        <v>2.3199999999999998</v>
      </c>
      <c r="D23" s="3">
        <f>B23-C23</f>
        <v>4.120000000000001</v>
      </c>
      <c r="E23" s="3">
        <f>AVERAGE(D7:D23)</f>
        <v>4.1270588235294126</v>
      </c>
      <c r="F23" s="3">
        <f>E23-$D$27</f>
        <v>-2.9411764705882248E-3</v>
      </c>
      <c r="G23" s="2">
        <f>STDEVA(D7:D23)</f>
        <v>3.4417420349721402E-2</v>
      </c>
      <c r="H23" s="10">
        <f>D23*$C$2/1000</f>
        <v>0.19503818130238226</v>
      </c>
      <c r="I23" s="10">
        <f>D23*$C$3/1000</f>
        <v>0.19268124607195117</v>
      </c>
      <c r="J23" s="10">
        <f>D23*$C$4/1000</f>
        <v>0.19036677762769894</v>
      </c>
    </row>
    <row r="24" spans="1:14" x14ac:dyDescent="0.25">
      <c r="A24">
        <v>18</v>
      </c>
      <c r="B24">
        <v>8.64</v>
      </c>
      <c r="C24" s="3">
        <v>4.54</v>
      </c>
      <c r="D24" s="3">
        <f>B24-C24</f>
        <v>4.1000000000000005</v>
      </c>
      <c r="E24" s="3">
        <f>AVERAGE(D7:D24)</f>
        <v>4.1255555555555556</v>
      </c>
      <c r="F24" s="3">
        <f>E24-$D$27</f>
        <v>-4.4444444444451392E-3</v>
      </c>
      <c r="G24" s="2">
        <f>STDEVA(D7:D24)</f>
        <v>3.3993463423951938E-2</v>
      </c>
      <c r="H24" s="10">
        <f>D24*$C$2/1000</f>
        <v>0.19409139401450659</v>
      </c>
      <c r="I24" s="10">
        <f>D24*$C$3/1000</f>
        <v>0.19174590021723292</v>
      </c>
      <c r="J24" s="10">
        <f>D24*$C$4/1000</f>
        <v>0.18944266705669066</v>
      </c>
    </row>
    <row r="25" spans="1:14" x14ac:dyDescent="0.25">
      <c r="A25">
        <v>19</v>
      </c>
      <c r="B25">
        <v>10.86</v>
      </c>
      <c r="C25" s="3">
        <v>6.61</v>
      </c>
      <c r="D25" s="3">
        <f>B25-C25</f>
        <v>4.2499999999999991</v>
      </c>
      <c r="E25" s="3">
        <f>AVERAGE(D7:D25)</f>
        <v>4.1321052631578947</v>
      </c>
      <c r="F25" s="3">
        <f>E25-$D$27</f>
        <v>2.105263157893944E-3</v>
      </c>
      <c r="G25" s="2">
        <f>STDEVA(D7:D25)</f>
        <v>4.3662715771445142E-2</v>
      </c>
      <c r="H25" s="10">
        <f>D25*$C$2/1000</f>
        <v>0.20119229867357385</v>
      </c>
      <c r="I25" s="10">
        <f>D25*$C$3/1000</f>
        <v>0.19876099412761944</v>
      </c>
      <c r="J25" s="10">
        <f>D25*$C$4/1000</f>
        <v>0.19637349633925244</v>
      </c>
    </row>
    <row r="26" spans="1:14" x14ac:dyDescent="0.25">
      <c r="A26" s="5">
        <v>20</v>
      </c>
      <c r="B26" s="5">
        <v>6.61</v>
      </c>
      <c r="C26" s="6">
        <v>2.52</v>
      </c>
      <c r="D26" s="6">
        <f>B26-C26</f>
        <v>4.09</v>
      </c>
      <c r="E26" s="6">
        <f>AVERAGE(D7:D26)</f>
        <v>4.1300000000000008</v>
      </c>
      <c r="F26" s="6">
        <f>E26-$D$27</f>
        <v>0</v>
      </c>
      <c r="G26" s="7">
        <f>STDEVA(D7:D26)</f>
        <v>4.3528575006600623E-2</v>
      </c>
      <c r="H26" s="22">
        <f>D26*$C$2/1000</f>
        <v>0.19361800037056875</v>
      </c>
      <c r="I26" s="22">
        <f>D26*$C$3/1000</f>
        <v>0.19127822728987379</v>
      </c>
      <c r="J26" s="22">
        <f>D26*$C$4/1000</f>
        <v>0.1889806117711865</v>
      </c>
      <c r="K26" s="5"/>
      <c r="L26" s="5"/>
      <c r="M26" s="5"/>
      <c r="N26" s="5"/>
    </row>
    <row r="27" spans="1:14" x14ac:dyDescent="0.25">
      <c r="D27" s="21">
        <f>AVERAGE(D7:D26)</f>
        <v>4.1300000000000008</v>
      </c>
      <c r="H27" s="20">
        <f>AVERAGE(H7:H26)</f>
        <v>0.19551157494632004</v>
      </c>
      <c r="I27" s="20">
        <f>AVERAGE(I7:I26)</f>
        <v>0.19314891899931019</v>
      </c>
      <c r="J27" s="20">
        <f>AVERAGE(J7:J26)</f>
        <v>0.19082883291320302</v>
      </c>
    </row>
    <row r="28" spans="1:14" x14ac:dyDescent="0.25">
      <c r="D28" s="20">
        <f>STDEVA(D7:D26)</f>
        <v>4.3528575006600623E-2</v>
      </c>
      <c r="H28" s="20">
        <f>STDEVA(H7:H26)</f>
        <v>2.0606150737795454E-3</v>
      </c>
      <c r="I28" s="20">
        <f>STDEVA(I7:I26)</f>
        <v>2.0357136097107265E-3</v>
      </c>
      <c r="J28" s="20">
        <f>STDEVA(J7:J26)</f>
        <v>2.011260815226248E-3</v>
      </c>
    </row>
  </sheetData>
  <pageMargins left="0.7" right="0.7" top="0.78740157499999996" bottom="0.78740157499999996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4" sqref="D14"/>
    </sheetView>
  </sheetViews>
  <sheetFormatPr baseColWidth="10" defaultColWidth="8.85546875" defaultRowHeight="15" x14ac:dyDescent="0.25"/>
  <cols>
    <col min="1" max="1" width="11.140625" customWidth="1"/>
    <col min="2" max="2" width="12.28515625" customWidth="1"/>
    <col min="5" max="5" width="16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16.399999999999999</v>
      </c>
      <c r="B2" s="1">
        <f>(PI()*(A2/100)^2)/4</f>
        <v>2.1124069002737764E-2</v>
      </c>
      <c r="C2" s="2">
        <f>1/B2</f>
        <v>47.339364393782091</v>
      </c>
    </row>
    <row r="3" spans="1:10" x14ac:dyDescent="0.25">
      <c r="A3">
        <v>16.5</v>
      </c>
      <c r="B3" s="1">
        <f>(PI()*(A3/100)^2)/4</f>
        <v>2.1382464998495533E-2</v>
      </c>
      <c r="C3" s="2">
        <f>1/B3</f>
        <v>46.767292735910466</v>
      </c>
    </row>
    <row r="4" spans="1:10" x14ac:dyDescent="0.25">
      <c r="A4">
        <v>16.600000000000001</v>
      </c>
      <c r="B4" s="1">
        <f>(PI()*(A4/100)^2)/4</f>
        <v>2.1642431790580088E-2</v>
      </c>
      <c r="C4" s="2">
        <f>1/B4</f>
        <v>46.205528550412346</v>
      </c>
    </row>
    <row r="5" spans="1:10" x14ac:dyDescent="0.25">
      <c r="B5" s="1"/>
      <c r="C5" s="2"/>
    </row>
    <row r="6" spans="1:10" x14ac:dyDescent="0.25">
      <c r="B6" t="s">
        <v>25</v>
      </c>
      <c r="C6" t="s">
        <v>24</v>
      </c>
      <c r="D6" t="s">
        <v>9</v>
      </c>
      <c r="E6" t="s">
        <v>23</v>
      </c>
      <c r="F6" t="s">
        <v>11</v>
      </c>
      <c r="G6" t="s">
        <v>22</v>
      </c>
      <c r="H6">
        <f>A2</f>
        <v>16.399999999999999</v>
      </c>
      <c r="I6">
        <f>A3</f>
        <v>16.5</v>
      </c>
      <c r="J6">
        <f>A4</f>
        <v>16.600000000000001</v>
      </c>
    </row>
    <row r="7" spans="1:10" x14ac:dyDescent="0.25">
      <c r="A7">
        <v>1</v>
      </c>
      <c r="B7">
        <v>6.33</v>
      </c>
      <c r="C7" s="3">
        <v>2.2599999999999998</v>
      </c>
      <c r="D7" s="3">
        <f>B7-C7</f>
        <v>4.07</v>
      </c>
      <c r="E7" s="3">
        <f>D7</f>
        <v>4.07</v>
      </c>
      <c r="F7" s="3">
        <f>E7-$D$27</f>
        <v>4.1500000000000981E-2</v>
      </c>
      <c r="H7" s="10">
        <f>D7*$C$2/1000</f>
        <v>0.19267121308269314</v>
      </c>
      <c r="I7" s="10">
        <f>D7*$C$3/1000</f>
        <v>0.19034288143515563</v>
      </c>
      <c r="J7" s="10">
        <f>D7*$C$4/1000</f>
        <v>0.18805650120017828</v>
      </c>
    </row>
    <row r="8" spans="1:10" x14ac:dyDescent="0.25">
      <c r="A8">
        <v>2</v>
      </c>
      <c r="B8">
        <v>10.95</v>
      </c>
      <c r="C8" s="3">
        <v>6.87</v>
      </c>
      <c r="D8" s="3">
        <f>B8-C8</f>
        <v>4.0799999999999992</v>
      </c>
      <c r="E8" s="3">
        <f>AVERAGE(D7:D8)</f>
        <v>4.0749999999999993</v>
      </c>
      <c r="F8" s="3">
        <f>E8-$D$27</f>
        <v>4.6499999999999986E-2</v>
      </c>
      <c r="G8" s="2">
        <f>STDEVA(D7:D8)</f>
        <v>7.0710678118646965E-3</v>
      </c>
      <c r="H8" s="10">
        <f>D8*$C$2/1000</f>
        <v>0.19314460672663089</v>
      </c>
      <c r="I8" s="10">
        <f>D8*$C$3/1000</f>
        <v>0.19081055436251468</v>
      </c>
      <c r="J8" s="10">
        <f>D8*$C$4/1000</f>
        <v>0.18851855648568233</v>
      </c>
    </row>
    <row r="9" spans="1:10" x14ac:dyDescent="0.25">
      <c r="A9">
        <v>3</v>
      </c>
      <c r="B9">
        <v>11.19</v>
      </c>
      <c r="C9" s="3">
        <v>7.19</v>
      </c>
      <c r="D9" s="3">
        <f>B9-C9</f>
        <v>3.9999999999999991</v>
      </c>
      <c r="E9" s="3">
        <f>AVERAGE(D7:D9)</f>
        <v>4.05</v>
      </c>
      <c r="F9" s="3">
        <f>E9-$D$27</f>
        <v>2.1500000000000519E-2</v>
      </c>
      <c r="G9" s="2">
        <f>STDEVA(D7:D9)</f>
        <v>4.3588989435407031E-2</v>
      </c>
      <c r="H9" s="10">
        <f>D9*$C$2/1000</f>
        <v>0.18935745757512834</v>
      </c>
      <c r="I9" s="10">
        <f>D9*$C$3/1000</f>
        <v>0.18706917094364184</v>
      </c>
      <c r="J9" s="10">
        <f>D9*$C$4/1000</f>
        <v>0.18482211420164935</v>
      </c>
    </row>
    <row r="10" spans="1:10" x14ac:dyDescent="0.25">
      <c r="A10">
        <v>4</v>
      </c>
      <c r="B10">
        <v>7.19</v>
      </c>
      <c r="C10" s="3">
        <v>3.18</v>
      </c>
      <c r="D10" s="3">
        <f>B10-C10</f>
        <v>4.01</v>
      </c>
      <c r="E10" s="3">
        <f>AVERAGE(D7:D10)</f>
        <v>4.0399999999999991</v>
      </c>
      <c r="F10" s="3">
        <f>E10-$D$27</f>
        <v>1.1499999999999844E-2</v>
      </c>
      <c r="G10" s="2">
        <f>STDEVA(D7:D10)</f>
        <v>4.0824829046386443E-2</v>
      </c>
      <c r="H10" s="10">
        <f>D10*$C$2/1000</f>
        <v>0.18983085121906618</v>
      </c>
      <c r="I10" s="10">
        <f>D10*$C$3/1000</f>
        <v>0.18753684387100097</v>
      </c>
      <c r="J10" s="10">
        <f>D10*$C$4/1000</f>
        <v>0.18528416948715348</v>
      </c>
    </row>
    <row r="11" spans="1:10" x14ac:dyDescent="0.25">
      <c r="A11">
        <v>5</v>
      </c>
      <c r="B11">
        <v>9.56</v>
      </c>
      <c r="C11" s="3">
        <v>5.64</v>
      </c>
      <c r="D11" s="3">
        <f>B11-C11</f>
        <v>3.9200000000000008</v>
      </c>
      <c r="E11" s="3">
        <f>AVERAGE(D7:D11)</f>
        <v>4.016</v>
      </c>
      <c r="F11" s="3">
        <f>E11-$D$27</f>
        <v>-1.2499999999999289E-2</v>
      </c>
      <c r="G11" s="2">
        <f>STDEVA(D7:D11)</f>
        <v>6.4265076052238121E-2</v>
      </c>
      <c r="H11" s="10">
        <f>D11*$C$2/1000</f>
        <v>0.18557030842362585</v>
      </c>
      <c r="I11" s="10">
        <f>D11*$C$3/1000</f>
        <v>0.18332778752476905</v>
      </c>
      <c r="J11" s="10">
        <f>D11*$C$4/1000</f>
        <v>0.18112567191761644</v>
      </c>
    </row>
    <row r="12" spans="1:10" x14ac:dyDescent="0.25">
      <c r="A12">
        <v>6</v>
      </c>
      <c r="B12">
        <v>11.94</v>
      </c>
      <c r="C12" s="3">
        <v>7.87</v>
      </c>
      <c r="D12" s="3">
        <f>B12-C12</f>
        <v>4.0699999999999994</v>
      </c>
      <c r="E12" s="3">
        <f>AVERAGE(D7:D12)</f>
        <v>4.0249999999999995</v>
      </c>
      <c r="F12" s="3">
        <f>E12-$D$27</f>
        <v>-3.4999999999998366E-3</v>
      </c>
      <c r="G12" s="2">
        <f>STDEVA(D7:D12)</f>
        <v>6.1562975886485148E-2</v>
      </c>
      <c r="H12" s="10">
        <f>D12*$C$2/1000</f>
        <v>0.19267121308269308</v>
      </c>
      <c r="I12" s="10">
        <f>D12*$C$3/1000</f>
        <v>0.19034288143515557</v>
      </c>
      <c r="J12" s="10">
        <f>D12*$C$4/1000</f>
        <v>0.18805650120017822</v>
      </c>
    </row>
    <row r="13" spans="1:10" x14ac:dyDescent="0.25">
      <c r="A13">
        <v>7</v>
      </c>
      <c r="B13">
        <v>6.87</v>
      </c>
      <c r="C13" s="3">
        <v>2.84</v>
      </c>
      <c r="D13" s="3">
        <f>B13-C13</f>
        <v>4.03</v>
      </c>
      <c r="E13" s="3">
        <f>AVERAGE(D7:D13)</f>
        <v>4.0257142857142858</v>
      </c>
      <c r="F13" s="3">
        <f>E13-$D$27</f>
        <v>-2.7857142857135031E-3</v>
      </c>
      <c r="G13" s="2">
        <f>STDEVA(D7:D13)</f>
        <v>5.6230816834763504E-2</v>
      </c>
      <c r="H13" s="10">
        <f>D13*$C$2/1000</f>
        <v>0.19077763850694182</v>
      </c>
      <c r="I13" s="10">
        <f>D13*$C$3/1000</f>
        <v>0.18847218972571919</v>
      </c>
      <c r="J13" s="10">
        <f>D13*$C$4/1000</f>
        <v>0.18620828005816176</v>
      </c>
    </row>
    <row r="14" spans="1:10" x14ac:dyDescent="0.25">
      <c r="A14">
        <v>8</v>
      </c>
      <c r="B14">
        <v>6.34</v>
      </c>
      <c r="C14" s="3">
        <v>2.31</v>
      </c>
      <c r="D14" s="3">
        <f>B14-C14</f>
        <v>4.0299999999999994</v>
      </c>
      <c r="E14" s="3">
        <f>AVERAGE(D7:D14)</f>
        <v>4.0262500000000001</v>
      </c>
      <c r="F14" s="3">
        <f>E14-$D$27</f>
        <v>-2.2499999999991971E-3</v>
      </c>
      <c r="G14" s="2">
        <f>STDEVA(D7:D14)</f>
        <v>5.2081666639998823E-2</v>
      </c>
      <c r="H14" s="10">
        <f>D14*$C$2/1000</f>
        <v>0.19077763850694179</v>
      </c>
      <c r="I14" s="10">
        <f>D14*$C$3/1000</f>
        <v>0.18847218972571914</v>
      </c>
      <c r="J14" s="10">
        <f>D14*$C$4/1000</f>
        <v>0.18620828005816173</v>
      </c>
    </row>
    <row r="15" spans="1:10" x14ac:dyDescent="0.25">
      <c r="A15">
        <v>9</v>
      </c>
      <c r="B15">
        <v>8.64</v>
      </c>
      <c r="C15" s="3">
        <v>4.5999999999999996</v>
      </c>
      <c r="D15" s="3">
        <f>B15-C15</f>
        <v>4.0400000000000009</v>
      </c>
      <c r="E15" s="3">
        <f>AVERAGE(D7:D15)</f>
        <v>4.0277777777777777</v>
      </c>
      <c r="F15" s="3">
        <f>E15-$D$27</f>
        <v>-7.2222222222162458E-4</v>
      </c>
      <c r="G15" s="2">
        <f>STDEVA(D7:D15)</f>
        <v>4.8933060853010392E-2</v>
      </c>
      <c r="H15" s="10">
        <f>D15*$C$2/1000</f>
        <v>0.19125103215087969</v>
      </c>
      <c r="I15" s="10">
        <f>D15*$C$3/1000</f>
        <v>0.18893986265307833</v>
      </c>
      <c r="J15" s="10">
        <f>D15*$C$4/1000</f>
        <v>0.18667033534366592</v>
      </c>
    </row>
    <row r="16" spans="1:10" x14ac:dyDescent="0.25">
      <c r="A16">
        <v>10</v>
      </c>
      <c r="B16">
        <v>10.92</v>
      </c>
      <c r="C16" s="3">
        <v>6.9</v>
      </c>
      <c r="D16" s="3">
        <f>B16-C16</f>
        <v>4.0199999999999996</v>
      </c>
      <c r="E16" s="3">
        <f>AVERAGE(D7:D16)</f>
        <v>4.0269999999999992</v>
      </c>
      <c r="F16" s="3">
        <f>E16-$D$27</f>
        <v>-1.5000000000000568E-3</v>
      </c>
      <c r="G16" s="2">
        <f>STDEVA(D7:D16)</f>
        <v>4.6200048100022824E-2</v>
      </c>
      <c r="H16" s="10">
        <f>D16*$C$2/1000</f>
        <v>0.19030424486300399</v>
      </c>
      <c r="I16" s="10">
        <f>D16*$C$3/1000</f>
        <v>0.18800451679836006</v>
      </c>
      <c r="J16" s="10">
        <f>D16*$C$4/1000</f>
        <v>0.18574622477265759</v>
      </c>
    </row>
    <row r="17" spans="1:14" x14ac:dyDescent="0.25">
      <c r="A17">
        <v>11</v>
      </c>
      <c r="B17">
        <v>6.9</v>
      </c>
      <c r="C17" s="3">
        <v>2.9</v>
      </c>
      <c r="D17" s="3">
        <f>B17-C17</f>
        <v>4</v>
      </c>
      <c r="E17" s="3">
        <f>AVERAGE(D7:D17)</f>
        <v>4.0245454545454544</v>
      </c>
      <c r="F17" s="3">
        <f>E17-$D$27</f>
        <v>-3.9545454545448777E-3</v>
      </c>
      <c r="G17" s="2">
        <f>STDEVA(D7:D17)</f>
        <v>4.4578837213107146E-2</v>
      </c>
      <c r="H17" s="10">
        <f>D17*$C$2/1000</f>
        <v>0.18935745757512837</v>
      </c>
      <c r="I17" s="10">
        <f>D17*$C$3/1000</f>
        <v>0.18706917094364187</v>
      </c>
      <c r="J17" s="10">
        <f>D17*$C$4/1000</f>
        <v>0.18482211420164937</v>
      </c>
    </row>
    <row r="18" spans="1:14" x14ac:dyDescent="0.25">
      <c r="A18">
        <v>12</v>
      </c>
      <c r="B18">
        <v>9.23</v>
      </c>
      <c r="C18" s="3">
        <v>5.2</v>
      </c>
      <c r="D18" s="3">
        <f>B18-C18</f>
        <v>4.03</v>
      </c>
      <c r="E18" s="3">
        <f>AVERAGE(D7:D18)</f>
        <v>4.0249999999999995</v>
      </c>
      <c r="F18" s="3">
        <f>E18-$D$27</f>
        <v>-3.4999999999998366E-3</v>
      </c>
      <c r="G18" s="2">
        <f>STDEVA(D7:D18)</f>
        <v>4.2533409328325535E-2</v>
      </c>
      <c r="H18" s="10">
        <f>D18*$C$2/1000</f>
        <v>0.19077763850694182</v>
      </c>
      <c r="I18" s="10">
        <f>D18*$C$3/1000</f>
        <v>0.18847218972571919</v>
      </c>
      <c r="J18" s="10">
        <f>D18*$C$4/1000</f>
        <v>0.18620828005816176</v>
      </c>
    </row>
    <row r="19" spans="1:14" x14ac:dyDescent="0.25">
      <c r="A19">
        <v>13</v>
      </c>
      <c r="B19">
        <v>11.55</v>
      </c>
      <c r="C19" s="3">
        <v>7.5</v>
      </c>
      <c r="D19" s="3">
        <f>B19-C19</f>
        <v>4.0500000000000007</v>
      </c>
      <c r="E19" s="3">
        <f>AVERAGE(D7:D19)</f>
        <v>4.0269230769230768</v>
      </c>
      <c r="F19" s="3">
        <f>E19-$D$27</f>
        <v>-1.5769230769224762E-3</v>
      </c>
      <c r="G19" s="2">
        <f>STDEVA(D7:D19)</f>
        <v>4.1308718890934418E-2</v>
      </c>
      <c r="H19" s="10">
        <f>D19*$C$2/1000</f>
        <v>0.19172442579481749</v>
      </c>
      <c r="I19" s="10">
        <f>D19*$C$3/1000</f>
        <v>0.18940753558043741</v>
      </c>
      <c r="J19" s="10">
        <f>D19*$C$4/1000</f>
        <v>0.18713239062917003</v>
      </c>
    </row>
    <row r="20" spans="1:14" x14ac:dyDescent="0.25">
      <c r="A20">
        <v>14</v>
      </c>
      <c r="B20">
        <v>7.5</v>
      </c>
      <c r="C20" s="3">
        <v>3.43</v>
      </c>
      <c r="D20" s="3">
        <f>B20-C20</f>
        <v>4.07</v>
      </c>
      <c r="E20" s="3">
        <f>AVERAGE(D7:D20)</f>
        <v>4.0299999999999994</v>
      </c>
      <c r="F20" s="3">
        <f>E20-$D$27</f>
        <v>1.5000000000000568E-3</v>
      </c>
      <c r="G20" s="2">
        <f>STDEVA(D7:D20)</f>
        <v>4.1324233903271536E-2</v>
      </c>
      <c r="H20" s="10">
        <f>D20*$C$2/1000</f>
        <v>0.19267121308269314</v>
      </c>
      <c r="I20" s="10">
        <f>D20*$C$3/1000</f>
        <v>0.19034288143515563</v>
      </c>
      <c r="J20" s="10">
        <f>D20*$C$4/1000</f>
        <v>0.18805650120017828</v>
      </c>
    </row>
    <row r="21" spans="1:14" x14ac:dyDescent="0.25">
      <c r="A21">
        <v>15</v>
      </c>
      <c r="B21">
        <v>9.77</v>
      </c>
      <c r="C21" s="3">
        <v>5.75</v>
      </c>
      <c r="D21" s="3">
        <f>B21-C21</f>
        <v>4.0199999999999996</v>
      </c>
      <c r="E21" s="3">
        <f>AVERAGE(D7:D21)</f>
        <v>4.0293333333333328</v>
      </c>
      <c r="F21" s="3">
        <f>E21-$D$27</f>
        <v>8.333333333334636E-4</v>
      </c>
      <c r="G21" s="2">
        <f>STDEVA(D7:D21)</f>
        <v>3.9904648255321612E-2</v>
      </c>
      <c r="H21" s="10">
        <f>D21*$C$2/1000</f>
        <v>0.19030424486300399</v>
      </c>
      <c r="I21" s="10">
        <f>D21*$C$3/1000</f>
        <v>0.18800451679836006</v>
      </c>
      <c r="J21" s="10">
        <f>D21*$C$4/1000</f>
        <v>0.18574622477265759</v>
      </c>
    </row>
    <row r="22" spans="1:14" x14ac:dyDescent="0.25">
      <c r="A22">
        <v>16</v>
      </c>
      <c r="B22">
        <v>5.75</v>
      </c>
      <c r="C22" s="3">
        <v>1.64</v>
      </c>
      <c r="D22" s="3">
        <f>B22-C22</f>
        <v>4.1100000000000003</v>
      </c>
      <c r="E22" s="3">
        <f>AVERAGE(D7:D22)</f>
        <v>4.0343749999999998</v>
      </c>
      <c r="F22" s="3">
        <f>E22-$D$27</f>
        <v>5.8750000000005187E-3</v>
      </c>
      <c r="G22" s="2">
        <f>STDEVA(D7:D22)</f>
        <v>4.3507662160436306E-2</v>
      </c>
      <c r="H22" s="10">
        <f>D22*$C$2/1000</f>
        <v>0.1945647876584444</v>
      </c>
      <c r="I22" s="10">
        <f>D22*$C$3/1000</f>
        <v>0.19221357314459203</v>
      </c>
      <c r="J22" s="10">
        <f>D22*$C$4/1000</f>
        <v>0.18990472234219477</v>
      </c>
    </row>
    <row r="23" spans="1:14" x14ac:dyDescent="0.25">
      <c r="A23">
        <v>17</v>
      </c>
      <c r="B23">
        <v>8</v>
      </c>
      <c r="C23" s="3">
        <v>4</v>
      </c>
      <c r="D23" s="3">
        <f>B23-C23</f>
        <v>4</v>
      </c>
      <c r="E23" s="3">
        <f>AVERAGE(D7:D23)</f>
        <v>4.0323529411764705</v>
      </c>
      <c r="F23" s="3">
        <f>E23-$D$27</f>
        <v>3.8529411764711696E-3</v>
      </c>
      <c r="G23" s="2">
        <f>STDEVA(D7:D23)</f>
        <v>4.2943190927768958E-2</v>
      </c>
      <c r="H23" s="10">
        <f>D23*$C$2/1000</f>
        <v>0.18935745757512837</v>
      </c>
      <c r="I23" s="10">
        <f>D23*$C$3/1000</f>
        <v>0.18706917094364187</v>
      </c>
      <c r="J23" s="10">
        <f>D23*$C$4/1000</f>
        <v>0.18482211420164937</v>
      </c>
    </row>
    <row r="24" spans="1:14" x14ac:dyDescent="0.25">
      <c r="A24">
        <v>18</v>
      </c>
      <c r="B24">
        <v>10.3</v>
      </c>
      <c r="C24" s="3">
        <v>6.28</v>
      </c>
      <c r="D24" s="3">
        <f>B24-C24</f>
        <v>4.0200000000000005</v>
      </c>
      <c r="E24" s="3">
        <f>AVERAGE(D7:D24)</f>
        <v>4.0316666666666663</v>
      </c>
      <c r="F24" s="3">
        <f>E24-$D$27</f>
        <v>3.166666666666984E-3</v>
      </c>
      <c r="G24" s="2">
        <f>STDEVA(D7:D24)</f>
        <v>4.1762634579954577E-2</v>
      </c>
      <c r="H24" s="10">
        <f>D24*$C$2/1000</f>
        <v>0.19030424486300401</v>
      </c>
      <c r="I24" s="10">
        <f>D24*$C$3/1000</f>
        <v>0.18800451679836011</v>
      </c>
      <c r="J24" s="10">
        <f>D24*$C$4/1000</f>
        <v>0.18574622477265765</v>
      </c>
    </row>
    <row r="25" spans="1:14" x14ac:dyDescent="0.25">
      <c r="A25">
        <v>19</v>
      </c>
      <c r="B25">
        <v>6.28</v>
      </c>
      <c r="C25" s="3">
        <v>2.27</v>
      </c>
      <c r="D25" s="3">
        <f>B25-C25</f>
        <v>4.01</v>
      </c>
      <c r="E25" s="3">
        <f>AVERAGE(D7:D25)</f>
        <v>4.0305263157894737</v>
      </c>
      <c r="F25" s="3">
        <f>E25-$D$27</f>
        <v>2.026315789474431E-3</v>
      </c>
      <c r="G25" s="2">
        <f>STDEVA(D7:D25)</f>
        <v>4.0889238493293061E-2</v>
      </c>
      <c r="H25" s="10">
        <f>D25*$C$2/1000</f>
        <v>0.18983085121906618</v>
      </c>
      <c r="I25" s="10">
        <f>D25*$C$3/1000</f>
        <v>0.18753684387100097</v>
      </c>
      <c r="J25" s="10">
        <f>D25*$C$4/1000</f>
        <v>0.18528416948715348</v>
      </c>
    </row>
    <row r="26" spans="1:14" x14ac:dyDescent="0.25">
      <c r="A26" s="5">
        <v>20</v>
      </c>
      <c r="B26" s="5">
        <v>8.6</v>
      </c>
      <c r="C26" s="6">
        <v>4.6100000000000003</v>
      </c>
      <c r="D26" s="6">
        <f>B26-C26</f>
        <v>3.9899999999999993</v>
      </c>
      <c r="E26" s="6">
        <f>AVERAGE(D7:D26)</f>
        <v>4.0284999999999993</v>
      </c>
      <c r="F26" s="6">
        <f>E26-$D$27</f>
        <v>0</v>
      </c>
      <c r="G26" s="7">
        <f>STDEVA(D7:D26)</f>
        <v>4.0817307990348231E-2</v>
      </c>
      <c r="H26" s="22">
        <f>D26*$C$2/1000</f>
        <v>0.18888406393119053</v>
      </c>
      <c r="I26" s="22">
        <f>D26*$C$3/1000</f>
        <v>0.18660149801628273</v>
      </c>
      <c r="J26" s="22">
        <f>D26*$C$4/1000</f>
        <v>0.18436005891614521</v>
      </c>
      <c r="K26" s="5"/>
      <c r="L26" s="5"/>
      <c r="M26" s="5"/>
      <c r="N26" s="5"/>
    </row>
    <row r="27" spans="1:14" x14ac:dyDescent="0.25">
      <c r="D27" s="21">
        <f>AVERAGE(D7:D26)</f>
        <v>4.0284999999999993</v>
      </c>
      <c r="H27" s="20">
        <f>AVERAGE(H7:H26)</f>
        <v>0.19070662946035108</v>
      </c>
      <c r="I27" s="20">
        <f>AVERAGE(I7:I26)</f>
        <v>0.18840203878661532</v>
      </c>
      <c r="J27" s="20">
        <f>AVERAGE(J7:J26)</f>
        <v>0.18613897176533614</v>
      </c>
    </row>
    <row r="28" spans="1:14" x14ac:dyDescent="0.25">
      <c r="D28" s="20">
        <f>STDEVA(D7:D26)</f>
        <v>4.0817307990348231E-2</v>
      </c>
      <c r="H28" s="20">
        <f>STDEVA(H7:H26)</f>
        <v>1.9322654165283247E-3</v>
      </c>
      <c r="I28" s="20">
        <f>STDEVA(I7:I26)</f>
        <v>1.9089149914764355E-3</v>
      </c>
      <c r="J28" s="20">
        <f>STDEVA(J7:J26)</f>
        <v>1.8859852896990139E-3</v>
      </c>
    </row>
  </sheetData>
  <pageMargins left="0.7" right="0.7" top="0.78740157499999996" bottom="0.78740157499999996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4" sqref="D14"/>
    </sheetView>
  </sheetViews>
  <sheetFormatPr baseColWidth="10" defaultColWidth="8.85546875" defaultRowHeight="15" x14ac:dyDescent="0.25"/>
  <cols>
    <col min="1" max="1" width="11.140625" customWidth="1"/>
    <col min="2" max="2" width="12.28515625" customWidth="1"/>
    <col min="5" max="5" width="16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16.399999999999999</v>
      </c>
      <c r="B2" s="1">
        <f>(PI()*(A2/100)^2)/4</f>
        <v>2.1124069002737764E-2</v>
      </c>
      <c r="C2" s="2">
        <f>1/B2</f>
        <v>47.339364393782091</v>
      </c>
    </row>
    <row r="3" spans="1:10" x14ac:dyDescent="0.25">
      <c r="A3">
        <v>16.5</v>
      </c>
      <c r="B3" s="1">
        <f>(PI()*(A3/100)^2)/4</f>
        <v>2.1382464998495533E-2</v>
      </c>
      <c r="C3" s="2">
        <f>1/B3</f>
        <v>46.767292735910466</v>
      </c>
    </row>
    <row r="4" spans="1:10" x14ac:dyDescent="0.25">
      <c r="A4">
        <v>16.600000000000001</v>
      </c>
      <c r="B4" s="1">
        <f>(PI()*(A4/100)^2)/4</f>
        <v>2.1642431790580088E-2</v>
      </c>
      <c r="C4" s="2">
        <f>1/B4</f>
        <v>46.205528550412346</v>
      </c>
    </row>
    <row r="5" spans="1:10" x14ac:dyDescent="0.25">
      <c r="B5" s="1"/>
      <c r="C5" s="2"/>
    </row>
    <row r="6" spans="1:10" x14ac:dyDescent="0.25">
      <c r="B6" t="s">
        <v>25</v>
      </c>
      <c r="C6" t="s">
        <v>24</v>
      </c>
      <c r="D6" t="s">
        <v>9</v>
      </c>
      <c r="E6" t="s">
        <v>23</v>
      </c>
      <c r="F6" t="s">
        <v>11</v>
      </c>
      <c r="G6" t="s">
        <v>22</v>
      </c>
      <c r="H6">
        <f>A2</f>
        <v>16.399999999999999</v>
      </c>
      <c r="I6">
        <f>A3</f>
        <v>16.5</v>
      </c>
      <c r="J6">
        <f>A4</f>
        <v>16.600000000000001</v>
      </c>
    </row>
    <row r="7" spans="1:10" x14ac:dyDescent="0.25">
      <c r="A7">
        <v>1</v>
      </c>
      <c r="B7">
        <v>6.26</v>
      </c>
      <c r="C7" s="3">
        <v>2.04</v>
      </c>
      <c r="D7" s="3">
        <f>B7-C7</f>
        <v>4.22</v>
      </c>
      <c r="E7" s="3">
        <f>D7</f>
        <v>4.22</v>
      </c>
      <c r="F7" s="3">
        <f>E7-$D$27</f>
        <v>0.12849999999999984</v>
      </c>
      <c r="H7" s="10">
        <f>D7*$C$2/1000</f>
        <v>0.1997721177417604</v>
      </c>
      <c r="I7" s="10">
        <f>D7*$C$3/1000</f>
        <v>0.19735797534554214</v>
      </c>
      <c r="J7" s="10">
        <f>D7*$C$4/1000</f>
        <v>0.19498733048274008</v>
      </c>
    </row>
    <row r="8" spans="1:10" x14ac:dyDescent="0.25">
      <c r="A8">
        <v>2</v>
      </c>
      <c r="B8">
        <v>8.4</v>
      </c>
      <c r="C8" s="3">
        <v>4.16</v>
      </c>
      <c r="D8" s="3">
        <f>B8-C8</f>
        <v>4.24</v>
      </c>
      <c r="E8" s="3">
        <f>AVERAGE(D7:D8)</f>
        <v>4.2300000000000004</v>
      </c>
      <c r="F8" s="3">
        <f>E8-$D$27</f>
        <v>0.13850000000000051</v>
      </c>
      <c r="G8" s="2">
        <f>STDEVA(D7:D8)</f>
        <v>1.4142135623731277E-2</v>
      </c>
      <c r="H8" s="10">
        <f>D8*$C$2/1000</f>
        <v>0.2007189050296361</v>
      </c>
      <c r="I8" s="10">
        <f>D8*$C$3/1000</f>
        <v>0.19829332120026039</v>
      </c>
      <c r="J8" s="10">
        <f>D8*$C$4/1000</f>
        <v>0.19591144105374836</v>
      </c>
    </row>
    <row r="9" spans="1:10" x14ac:dyDescent="0.25">
      <c r="A9">
        <v>3</v>
      </c>
      <c r="B9">
        <v>10.48</v>
      </c>
      <c r="C9" s="3">
        <v>6.31</v>
      </c>
      <c r="D9" s="3">
        <f>B9-C9</f>
        <v>4.1700000000000008</v>
      </c>
      <c r="E9" s="3">
        <f>AVERAGE(D7:D9)</f>
        <v>4.2100000000000009</v>
      </c>
      <c r="F9" s="3">
        <f>E9-$D$27</f>
        <v>0.11850000000000094</v>
      </c>
      <c r="G9" s="2">
        <f>STDEVA(D7:D9)</f>
        <v>3.6055512754639495E-2</v>
      </c>
      <c r="H9" s="10">
        <f>D9*$C$2/1000</f>
        <v>0.19740514952207136</v>
      </c>
      <c r="I9" s="10">
        <f>D9*$C$3/1000</f>
        <v>0.19501961070874668</v>
      </c>
      <c r="J9" s="10">
        <f>D9*$C$4/1000</f>
        <v>0.19267705405521951</v>
      </c>
    </row>
    <row r="10" spans="1:10" x14ac:dyDescent="0.25">
      <c r="A10">
        <v>4</v>
      </c>
      <c r="B10">
        <v>6.31</v>
      </c>
      <c r="C10" s="3">
        <v>2.19</v>
      </c>
      <c r="D10" s="3">
        <f>B10-C10</f>
        <v>4.1199999999999992</v>
      </c>
      <c r="E10" s="3">
        <f>AVERAGE(D7:D10)</f>
        <v>4.1875</v>
      </c>
      <c r="F10" s="3">
        <f>E10-$D$27</f>
        <v>9.6000000000000085E-2</v>
      </c>
      <c r="G10" s="2">
        <f>STDEVA(D7:D10)</f>
        <v>5.3774219349672511E-2</v>
      </c>
      <c r="H10" s="10">
        <f>D10*$C$2/1000</f>
        <v>0.19503818130238218</v>
      </c>
      <c r="I10" s="10">
        <f>D10*$C$3/1000</f>
        <v>0.19268124607195108</v>
      </c>
      <c r="J10" s="10">
        <f>D10*$C$4/1000</f>
        <v>0.19036677762769882</v>
      </c>
    </row>
    <row r="11" spans="1:10" x14ac:dyDescent="0.25">
      <c r="A11">
        <v>5</v>
      </c>
      <c r="B11">
        <v>8.5500000000000007</v>
      </c>
      <c r="C11" s="3">
        <v>4.38</v>
      </c>
      <c r="D11" s="3">
        <f>B11-C11</f>
        <v>4.1700000000000008</v>
      </c>
      <c r="E11" s="3">
        <f>AVERAGE(D7:D11)</f>
        <v>4.1840000000000002</v>
      </c>
      <c r="F11" s="3">
        <f>E11-$D$27</f>
        <v>9.2500000000000249E-2</v>
      </c>
      <c r="G11" s="2">
        <f>STDEVA(D7:D11)</f>
        <v>4.722287581247054E-2</v>
      </c>
      <c r="H11" s="10">
        <f>D11*$C$2/1000</f>
        <v>0.19740514952207136</v>
      </c>
      <c r="I11" s="10">
        <f>D11*$C$3/1000</f>
        <v>0.19501961070874668</v>
      </c>
      <c r="J11" s="10">
        <f>D11*$C$4/1000</f>
        <v>0.19267705405521951</v>
      </c>
    </row>
    <row r="12" spans="1:10" x14ac:dyDescent="0.25">
      <c r="A12">
        <v>6</v>
      </c>
      <c r="B12">
        <v>10.7</v>
      </c>
      <c r="C12" s="3">
        <v>6.56</v>
      </c>
      <c r="D12" s="3">
        <f>B12-C12</f>
        <v>4.1399999999999997</v>
      </c>
      <c r="E12" s="3">
        <f>AVERAGE(D7:D12)</f>
        <v>4.1766666666666667</v>
      </c>
      <c r="F12" s="3">
        <f>E12-$D$27</f>
        <v>8.5166666666666835E-2</v>
      </c>
      <c r="G12" s="2">
        <f>STDEVA(D7:D12)</f>
        <v>4.5898438608156227E-2</v>
      </c>
      <c r="H12" s="10">
        <f>D12*$C$2/1000</f>
        <v>0.19598496859025782</v>
      </c>
      <c r="I12" s="10">
        <f>D12*$C$3/1000</f>
        <v>0.1936165919266693</v>
      </c>
      <c r="J12" s="10">
        <f>D12*$C$4/1000</f>
        <v>0.1912908881987071</v>
      </c>
    </row>
    <row r="13" spans="1:10" x14ac:dyDescent="0.25">
      <c r="A13">
        <v>7</v>
      </c>
      <c r="B13">
        <v>6.56</v>
      </c>
      <c r="C13" s="3">
        <v>2.4700000000000002</v>
      </c>
      <c r="D13" s="3">
        <f>B13-C13</f>
        <v>4.09</v>
      </c>
      <c r="E13" s="3">
        <f>AVERAGE(D7:D13)</f>
        <v>4.1642857142857146</v>
      </c>
      <c r="F13" s="3">
        <f>E13-$D$27</f>
        <v>7.2785714285714675E-2</v>
      </c>
      <c r="G13" s="2">
        <f>STDEVA(D7:D13)</f>
        <v>5.3184315625675306E-2</v>
      </c>
      <c r="H13" s="10">
        <f>D13*$C$2/1000</f>
        <v>0.19361800037056875</v>
      </c>
      <c r="I13" s="10">
        <f>D13*$C$3/1000</f>
        <v>0.19127822728987379</v>
      </c>
      <c r="J13" s="10">
        <f>D13*$C$4/1000</f>
        <v>0.1889806117711865</v>
      </c>
    </row>
    <row r="14" spans="1:10" x14ac:dyDescent="0.25">
      <c r="A14">
        <v>8</v>
      </c>
      <c r="B14">
        <v>8.81</v>
      </c>
      <c r="C14" s="3">
        <v>4.71</v>
      </c>
      <c r="D14" s="3">
        <f>B14-C14</f>
        <v>4.1000000000000005</v>
      </c>
      <c r="E14" s="3">
        <f>AVERAGE(D7:D14)</f>
        <v>4.15625</v>
      </c>
      <c r="F14" s="3">
        <f>E14-$D$27</f>
        <v>6.4750000000000085E-2</v>
      </c>
      <c r="G14" s="2">
        <f>STDEVA(D7:D14)</f>
        <v>5.4231646006473372E-2</v>
      </c>
      <c r="H14" s="10">
        <f>D14*$C$2/1000</f>
        <v>0.19409139401450659</v>
      </c>
      <c r="I14" s="10">
        <f>D14*$C$3/1000</f>
        <v>0.19174590021723292</v>
      </c>
      <c r="J14" s="10">
        <f>D14*$C$4/1000</f>
        <v>0.18944266705669066</v>
      </c>
    </row>
    <row r="15" spans="1:10" x14ac:dyDescent="0.25">
      <c r="A15">
        <v>9</v>
      </c>
      <c r="B15">
        <v>11.05</v>
      </c>
      <c r="C15" s="3">
        <v>6.94</v>
      </c>
      <c r="D15" s="3">
        <f>B15-C15</f>
        <v>4.1100000000000003</v>
      </c>
      <c r="E15" s="3">
        <f>AVERAGE(D7:D15)</f>
        <v>4.1511111111111108</v>
      </c>
      <c r="F15" s="3">
        <f>E15-$D$27</f>
        <v>5.9611111111110837E-2</v>
      </c>
      <c r="G15" s="2">
        <f>STDEVA(D7:D15)</f>
        <v>5.301991240195629E-2</v>
      </c>
      <c r="H15" s="10">
        <f>D15*$C$2/1000</f>
        <v>0.1945647876584444</v>
      </c>
      <c r="I15" s="10">
        <f>D15*$C$3/1000</f>
        <v>0.19221357314459203</v>
      </c>
      <c r="J15" s="10">
        <f>D15*$C$4/1000</f>
        <v>0.18990472234219477</v>
      </c>
    </row>
    <row r="16" spans="1:10" x14ac:dyDescent="0.25">
      <c r="A16">
        <v>10</v>
      </c>
      <c r="B16">
        <v>6.94</v>
      </c>
      <c r="C16" s="3">
        <v>2.88</v>
      </c>
      <c r="D16" s="3">
        <f>B16-C16</f>
        <v>4.0600000000000005</v>
      </c>
      <c r="E16" s="3">
        <f>AVERAGE(D7:D16)</f>
        <v>4.1420000000000003</v>
      </c>
      <c r="F16" s="3">
        <f>E16-$D$27</f>
        <v>5.0500000000000433E-2</v>
      </c>
      <c r="G16" s="2">
        <f>STDEVA(D7:D16)</f>
        <v>5.7696524062450155E-2</v>
      </c>
      <c r="H16" s="10">
        <f>D16*$C$2/1000</f>
        <v>0.19219781943875533</v>
      </c>
      <c r="I16" s="10">
        <f>D16*$C$3/1000</f>
        <v>0.18987520850779652</v>
      </c>
      <c r="J16" s="10">
        <f>D16*$C$4/1000</f>
        <v>0.18759444591467414</v>
      </c>
    </row>
    <row r="17" spans="1:14" x14ac:dyDescent="0.25">
      <c r="A17">
        <v>11</v>
      </c>
      <c r="B17">
        <v>9.24</v>
      </c>
      <c r="C17" s="3">
        <v>5.18</v>
      </c>
      <c r="D17" s="3">
        <f>B17-C17</f>
        <v>4.0600000000000005</v>
      </c>
      <c r="E17" s="3">
        <f>AVERAGE(D7:D17)</f>
        <v>4.1345454545454547</v>
      </c>
      <c r="F17" s="3">
        <f>E17-$D$27</f>
        <v>4.3045454545454831E-2</v>
      </c>
      <c r="G17" s="2">
        <f>STDEVA(D7:D17)</f>
        <v>6.006057548236382E-2</v>
      </c>
      <c r="H17" s="10">
        <f>D17*$C$2/1000</f>
        <v>0.19219781943875533</v>
      </c>
      <c r="I17" s="10">
        <f>D17*$C$3/1000</f>
        <v>0.18987520850779652</v>
      </c>
      <c r="J17" s="10">
        <f>D17*$C$4/1000</f>
        <v>0.18759444591467414</v>
      </c>
    </row>
    <row r="18" spans="1:14" x14ac:dyDescent="0.25">
      <c r="A18">
        <v>12</v>
      </c>
      <c r="B18">
        <v>11.49</v>
      </c>
      <c r="C18" s="3">
        <v>7.43</v>
      </c>
      <c r="D18" s="3">
        <f>B18-C18</f>
        <v>4.0600000000000005</v>
      </c>
      <c r="E18" s="3">
        <f>AVERAGE(D7:D18)</f>
        <v>4.1283333333333339</v>
      </c>
      <c r="F18" s="3">
        <f>E18-$D$27</f>
        <v>3.683333333333394E-2</v>
      </c>
      <c r="G18" s="2">
        <f>STDEVA(D7:D18)</f>
        <v>6.117535649609436E-2</v>
      </c>
      <c r="H18" s="10">
        <f>D18*$C$2/1000</f>
        <v>0.19219781943875533</v>
      </c>
      <c r="I18" s="10">
        <f>D18*$C$3/1000</f>
        <v>0.18987520850779652</v>
      </c>
      <c r="J18" s="10">
        <f>D18*$C$4/1000</f>
        <v>0.18759444591467414</v>
      </c>
    </row>
    <row r="19" spans="1:14" x14ac:dyDescent="0.25">
      <c r="A19">
        <v>13</v>
      </c>
      <c r="B19">
        <v>7.43</v>
      </c>
      <c r="C19" s="3">
        <v>3.38</v>
      </c>
      <c r="D19" s="3">
        <f>B19-C19</f>
        <v>4.05</v>
      </c>
      <c r="E19" s="3">
        <f>AVERAGE(D7:D19)</f>
        <v>4.1223076923076922</v>
      </c>
      <c r="F19" s="3">
        <f>E19-$D$27</f>
        <v>3.0807692307692314E-2</v>
      </c>
      <c r="G19" s="2">
        <f>STDEVA(D7:D19)</f>
        <v>6.2470505861279051E-2</v>
      </c>
      <c r="H19" s="10">
        <f>D19*$C$2/1000</f>
        <v>0.19172442579481744</v>
      </c>
      <c r="I19" s="10">
        <f>D19*$C$3/1000</f>
        <v>0.18940753558043738</v>
      </c>
      <c r="J19" s="10">
        <f>D19*$C$4/1000</f>
        <v>0.18713239062917</v>
      </c>
    </row>
    <row r="20" spans="1:14" x14ac:dyDescent="0.25">
      <c r="A20">
        <v>14</v>
      </c>
      <c r="B20">
        <v>9.7200000000000006</v>
      </c>
      <c r="C20" s="3">
        <v>5.67</v>
      </c>
      <c r="D20" s="3">
        <f>B20-C20</f>
        <v>4.0500000000000007</v>
      </c>
      <c r="E20" s="3">
        <f>AVERAGE(D7:D20)</f>
        <v>4.1171428571428574</v>
      </c>
      <c r="F20" s="3">
        <f>E20-$D$27</f>
        <v>2.5642857142857522E-2</v>
      </c>
      <c r="G20" s="2">
        <f>STDEVA(D7:D20)</f>
        <v>6.3054136865269741E-2</v>
      </c>
      <c r="H20" s="10">
        <f>D20*$C$2/1000</f>
        <v>0.19172442579481749</v>
      </c>
      <c r="I20" s="10">
        <f>D20*$C$3/1000</f>
        <v>0.18940753558043741</v>
      </c>
      <c r="J20" s="10">
        <f>D20*$C$4/1000</f>
        <v>0.18713239062917003</v>
      </c>
    </row>
    <row r="21" spans="1:14" x14ac:dyDescent="0.25">
      <c r="A21">
        <v>15</v>
      </c>
      <c r="B21">
        <v>12</v>
      </c>
      <c r="C21" s="3">
        <v>8</v>
      </c>
      <c r="D21" s="3">
        <f>B21-C21</f>
        <v>4</v>
      </c>
      <c r="E21" s="3">
        <f>AVERAGE(D7:D21)</f>
        <v>4.1093333333333337</v>
      </c>
      <c r="F21" s="3">
        <f>E21-$D$27</f>
        <v>1.7833333333333812E-2</v>
      </c>
      <c r="G21" s="2">
        <f>STDEVA(D7:D21)</f>
        <v>6.7872429355863365E-2</v>
      </c>
      <c r="H21" s="10">
        <f>D21*$C$2/1000</f>
        <v>0.18935745757512837</v>
      </c>
      <c r="I21" s="10">
        <f>D21*$C$3/1000</f>
        <v>0.18706917094364187</v>
      </c>
      <c r="J21" s="10">
        <f>D21*$C$4/1000</f>
        <v>0.18482211420164937</v>
      </c>
    </row>
    <row r="22" spans="1:14" x14ac:dyDescent="0.25">
      <c r="A22">
        <v>16</v>
      </c>
      <c r="B22">
        <v>8</v>
      </c>
      <c r="C22" s="3">
        <v>3.94</v>
      </c>
      <c r="D22" s="3">
        <f>B22-C22</f>
        <v>4.0600000000000005</v>
      </c>
      <c r="E22" s="3">
        <f>AVERAGE(D7:D22)</f>
        <v>4.1062500000000002</v>
      </c>
      <c r="F22" s="3">
        <f>E22-$D$27</f>
        <v>1.4750000000000263E-2</v>
      </c>
      <c r="G22" s="2">
        <f>STDEVA(D7:D22)</f>
        <v>6.6720811345986064E-2</v>
      </c>
      <c r="H22" s="10">
        <f>D22*$C$2/1000</f>
        <v>0.19219781943875533</v>
      </c>
      <c r="I22" s="10">
        <f>D22*$C$3/1000</f>
        <v>0.18987520850779652</v>
      </c>
      <c r="J22" s="10">
        <f>D22*$C$4/1000</f>
        <v>0.18759444591467414</v>
      </c>
    </row>
    <row r="23" spans="1:14" x14ac:dyDescent="0.25">
      <c r="A23">
        <v>17</v>
      </c>
      <c r="B23">
        <v>10.28</v>
      </c>
      <c r="C23" s="3">
        <v>6.28</v>
      </c>
      <c r="D23" s="3">
        <f>B23-C23</f>
        <v>3.9999999999999991</v>
      </c>
      <c r="E23" s="3">
        <f>AVERAGE(D7:D23)</f>
        <v>4.1000000000000005</v>
      </c>
      <c r="F23" s="3">
        <f>E23-$D$27</f>
        <v>8.5000000000006182E-3</v>
      </c>
      <c r="G23" s="2">
        <f>STDEVA(D7:D23)</f>
        <v>6.9552138716217848E-2</v>
      </c>
      <c r="H23" s="10">
        <f>D23*$C$2/1000</f>
        <v>0.18935745757512834</v>
      </c>
      <c r="I23" s="10">
        <f>D23*$C$3/1000</f>
        <v>0.18706917094364184</v>
      </c>
      <c r="J23" s="10">
        <f>D23*$C$4/1000</f>
        <v>0.18482211420164935</v>
      </c>
    </row>
    <row r="24" spans="1:14" x14ac:dyDescent="0.25">
      <c r="A24">
        <v>18</v>
      </c>
      <c r="B24">
        <v>12.59</v>
      </c>
      <c r="C24" s="3">
        <v>8.56</v>
      </c>
      <c r="D24" s="3">
        <f>B24-C24</f>
        <v>4.0299999999999994</v>
      </c>
      <c r="E24" s="3">
        <f>AVERAGE(D7:D24)</f>
        <v>4.096111111111111</v>
      </c>
      <c r="F24" s="3">
        <f>E24-$D$27</f>
        <v>4.6111111111111214E-3</v>
      </c>
      <c r="G24" s="2">
        <f>STDEVA(D7:D24)</f>
        <v>6.9463396106818912E-2</v>
      </c>
      <c r="H24" s="10">
        <f>D24*$C$2/1000</f>
        <v>0.19077763850694179</v>
      </c>
      <c r="I24" s="10">
        <f>D24*$C$3/1000</f>
        <v>0.18847218972571914</v>
      </c>
      <c r="J24" s="10">
        <f>D24*$C$4/1000</f>
        <v>0.18620828005816173</v>
      </c>
    </row>
    <row r="25" spans="1:14" x14ac:dyDescent="0.25">
      <c r="A25">
        <v>19</v>
      </c>
      <c r="B25">
        <v>8.56</v>
      </c>
      <c r="C25" s="3">
        <v>4.53</v>
      </c>
      <c r="D25" s="3">
        <f>B25-C25</f>
        <v>4.03</v>
      </c>
      <c r="E25" s="3">
        <f>AVERAGE(D7:D25)</f>
        <v>4.0926315789473691</v>
      </c>
      <c r="F25" s="3">
        <f>E25-$D$27</f>
        <v>1.1315789473691495E-3</v>
      </c>
      <c r="G25" s="2">
        <f>STDEVA(D7:D25)</f>
        <v>6.9189121275847906E-2</v>
      </c>
      <c r="H25" s="10">
        <f>D25*$C$2/1000</f>
        <v>0.19077763850694182</v>
      </c>
      <c r="I25" s="10">
        <f>D25*$C$3/1000</f>
        <v>0.18847218972571919</v>
      </c>
      <c r="J25" s="10">
        <f>D25*$C$4/1000</f>
        <v>0.18620828005816176</v>
      </c>
    </row>
    <row r="26" spans="1:14" x14ac:dyDescent="0.25">
      <c r="A26" s="5">
        <v>20</v>
      </c>
      <c r="B26" s="5">
        <v>9.1999999999999993</v>
      </c>
      <c r="C26" s="6">
        <v>5.13</v>
      </c>
      <c r="D26" s="6">
        <f>B26-C26</f>
        <v>4.0699999999999994</v>
      </c>
      <c r="E26" s="6">
        <f>AVERAGE(D7:D26)</f>
        <v>4.0914999999999999</v>
      </c>
      <c r="F26" s="6">
        <f>E26-$D$27</f>
        <v>0</v>
      </c>
      <c r="G26" s="7">
        <f>STDEVA(D7:D26)</f>
        <v>6.7533617359684092E-2</v>
      </c>
      <c r="H26" s="22">
        <f>D26*$C$2/1000</f>
        <v>0.19267121308269308</v>
      </c>
      <c r="I26" s="22">
        <f>D26*$C$3/1000</f>
        <v>0.19034288143515557</v>
      </c>
      <c r="J26" s="22">
        <f>D26*$C$4/1000</f>
        <v>0.18805650120017822</v>
      </c>
      <c r="K26" s="5"/>
      <c r="L26" s="5"/>
      <c r="M26" s="5"/>
      <c r="N26" s="5"/>
    </row>
    <row r="27" spans="1:14" x14ac:dyDescent="0.25">
      <c r="D27" s="21">
        <f>AVERAGE(D7:D26)</f>
        <v>4.0914999999999999</v>
      </c>
      <c r="H27" s="20">
        <f>AVERAGE(H7:H26)</f>
        <v>0.19368900941715939</v>
      </c>
      <c r="I27" s="20">
        <f>AVERAGE(I7:I26)</f>
        <v>0.19134837822897771</v>
      </c>
      <c r="J27" s="20">
        <f>AVERAGE(J7:J26)</f>
        <v>0.18904992006401217</v>
      </c>
    </row>
    <row r="28" spans="1:14" x14ac:dyDescent="0.25">
      <c r="D28" s="20">
        <f>STDEVA(D7:D26)</f>
        <v>6.7533617359684092E-2</v>
      </c>
      <c r="H28" s="20">
        <f>STDEVA(H7:H26)</f>
        <v>3.1969985210203336E-3</v>
      </c>
      <c r="I28" s="20">
        <f>STDEVA(I7:I26)</f>
        <v>3.1583644525753083E-3</v>
      </c>
      <c r="J28" s="20">
        <f>STDEVA(J7:J26)</f>
        <v>3.1204264850255062E-3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4.92</v>
      </c>
      <c r="E10" s="3">
        <v>1.57</v>
      </c>
      <c r="F10" s="3">
        <f>D10-E10</f>
        <v>3.3499999999999996</v>
      </c>
      <c r="G10" s="3">
        <f>AVERAGE(F10)</f>
        <v>3.3499999999999996</v>
      </c>
      <c r="H10" s="3">
        <f>G10-$F$20</f>
        <v>0.24599999999999955</v>
      </c>
      <c r="J10" s="2">
        <f>F10*$C$4/1000</f>
        <v>0.15858687071916999</v>
      </c>
      <c r="K10" s="2">
        <f>F10*$C$5/1000</f>
        <v>0.15667043066530004</v>
      </c>
      <c r="L10" s="2">
        <f>F10*$C$6/1000</f>
        <v>0.15478852064388135</v>
      </c>
      <c r="O10" s="4">
        <v>1</v>
      </c>
      <c r="P10" s="3">
        <v>4.01</v>
      </c>
      <c r="Q10" s="3">
        <v>0.44</v>
      </c>
      <c r="R10" s="3">
        <f>P10-Q10</f>
        <v>3.57</v>
      </c>
      <c r="S10" s="3">
        <f>AVERAGE(R10)</f>
        <v>3.57</v>
      </c>
      <c r="T10" s="3">
        <f>S10-$R$20</f>
        <v>-3.8999999999999702E-2</v>
      </c>
      <c r="V10" s="2">
        <f>R10*$C$4/1000</f>
        <v>0.16900153088580205</v>
      </c>
      <c r="W10" s="2">
        <f>R10*$C$5/1000</f>
        <v>0.16695923506720034</v>
      </c>
      <c r="X10" s="2">
        <f>R10*$C$6/1000</f>
        <v>0.16495373692497209</v>
      </c>
      <c r="Z10" s="2">
        <f>AVERAGE(W10,K10)</f>
        <v>0.1618148328662502</v>
      </c>
    </row>
    <row r="11" spans="1:26" x14ac:dyDescent="0.25">
      <c r="C11">
        <v>2</v>
      </c>
      <c r="D11" s="3">
        <v>5.34</v>
      </c>
      <c r="E11" s="3">
        <v>2.44</v>
      </c>
      <c r="F11" s="3">
        <f>D11-E11</f>
        <v>2.9</v>
      </c>
      <c r="G11" s="3">
        <f>AVERAGE(F10:F11)</f>
        <v>3.125</v>
      </c>
      <c r="H11" s="3">
        <f>G11-$F$20</f>
        <v>2.0999999999999908E-2</v>
      </c>
      <c r="I11" s="3">
        <f>STDEVA(F10:F11)</f>
        <v>0.3181980515339462</v>
      </c>
      <c r="J11" s="2">
        <f>F11*$C$4/1000</f>
        <v>0.13728415674196806</v>
      </c>
      <c r="K11" s="2">
        <f>F11*$C$5/1000</f>
        <v>0.13562514893414035</v>
      </c>
      <c r="L11" s="2">
        <f>F11*$C$6/1000</f>
        <v>0.13399603279619582</v>
      </c>
      <c r="O11" s="4">
        <v>2</v>
      </c>
      <c r="P11" s="3">
        <v>4.93</v>
      </c>
      <c r="Q11" s="3">
        <v>1.1100000000000001</v>
      </c>
      <c r="R11" s="3">
        <f>P11-Q11</f>
        <v>3.8199999999999994</v>
      </c>
      <c r="S11" s="3">
        <f>AVERAGE(R10:R11)</f>
        <v>3.6949999999999994</v>
      </c>
      <c r="T11" s="3">
        <f>S11-$R$20</f>
        <v>8.5999999999999854E-2</v>
      </c>
      <c r="U11" s="3">
        <f>STDEVA(R10:R11)</f>
        <v>0.17677669529663656</v>
      </c>
      <c r="V11" s="2">
        <f>R11*$C$4/1000</f>
        <v>0.18083637198424757</v>
      </c>
      <c r="W11" s="2">
        <f>R11*$C$5/1000</f>
        <v>0.17865105825117794</v>
      </c>
      <c r="X11" s="2">
        <f>R11*$C$6/1000</f>
        <v>0.17650511906257516</v>
      </c>
      <c r="Z11" s="2">
        <f>AVERAGE(W11,K11)</f>
        <v>0.15713810359265915</v>
      </c>
    </row>
    <row r="12" spans="1:26" x14ac:dyDescent="0.25">
      <c r="C12">
        <v>3</v>
      </c>
      <c r="D12" s="3">
        <v>6.06</v>
      </c>
      <c r="E12" s="3">
        <v>3.04</v>
      </c>
      <c r="F12" s="3">
        <f>D12-E12</f>
        <v>3.0199999999999996</v>
      </c>
      <c r="G12" s="3">
        <f>AVERAGE(F10:F12)</f>
        <v>3.09</v>
      </c>
      <c r="H12" s="3">
        <f>G12-$F$20</f>
        <v>-1.4000000000000234E-2</v>
      </c>
      <c r="I12" s="3">
        <f>STDEVA(F10:F12)</f>
        <v>0.23302360395462077</v>
      </c>
      <c r="J12" s="2">
        <f>F12*$C$4/1000</f>
        <v>0.1429648804692219</v>
      </c>
      <c r="K12" s="2">
        <f>F12*$C$5/1000</f>
        <v>0.1412372240624496</v>
      </c>
      <c r="L12" s="2">
        <f>F12*$C$6/1000</f>
        <v>0.13954069622224527</v>
      </c>
      <c r="O12" s="4">
        <v>3</v>
      </c>
      <c r="P12" s="3">
        <v>5.5</v>
      </c>
      <c r="Q12" s="3">
        <v>1.95</v>
      </c>
      <c r="R12" s="3">
        <f>P12-Q12</f>
        <v>3.55</v>
      </c>
      <c r="S12" s="3">
        <f>AVERAGE(R10:R12)</f>
        <v>3.6466666666666661</v>
      </c>
      <c r="T12" s="3">
        <f>S12-$R$20</f>
        <v>3.7666666666666515E-2</v>
      </c>
      <c r="U12" s="3">
        <f>STDEVA(R10:R12)</f>
        <v>0.15044378795195651</v>
      </c>
      <c r="V12" s="2">
        <f>R12*$C$4/1000</f>
        <v>0.16805474359792641</v>
      </c>
      <c r="W12" s="2">
        <f>R12*$C$5/1000</f>
        <v>0.16602388921248215</v>
      </c>
      <c r="X12" s="2">
        <f>R12*$C$6/1000</f>
        <v>0.16402962635396381</v>
      </c>
      <c r="Z12" s="2">
        <f>AVERAGE(W12,K12)</f>
        <v>0.15363055663746589</v>
      </c>
    </row>
    <row r="13" spans="1:26" x14ac:dyDescent="0.25">
      <c r="C13">
        <v>4</v>
      </c>
      <c r="D13" s="3">
        <v>4.42</v>
      </c>
      <c r="E13" s="3">
        <v>1.39</v>
      </c>
      <c r="F13" s="3">
        <f>D13-E13</f>
        <v>3.0300000000000002</v>
      </c>
      <c r="G13" s="3">
        <f>AVERAGE(F10:F13)</f>
        <v>3.0750000000000002</v>
      </c>
      <c r="H13" s="3">
        <f>G13-$F$20</f>
        <v>-2.8999999999999915E-2</v>
      </c>
      <c r="I13" s="3">
        <f>STDEVA(F10:F13)</f>
        <v>0.19261360284258211</v>
      </c>
      <c r="J13" s="2">
        <f>F13*$C$4/1000</f>
        <v>0.14343827411315974</v>
      </c>
      <c r="K13" s="2">
        <f>F13*$C$5/1000</f>
        <v>0.14170489698980873</v>
      </c>
      <c r="L13" s="2">
        <f>F13*$C$6/1000</f>
        <v>0.14000275150774943</v>
      </c>
      <c r="O13" s="4">
        <v>4</v>
      </c>
      <c r="P13" s="3">
        <v>6.34</v>
      </c>
      <c r="Q13" s="3">
        <v>2.9</v>
      </c>
      <c r="R13" s="3">
        <f>P13-Q13</f>
        <v>3.44</v>
      </c>
      <c r="S13" s="3">
        <f>AVERAGE(R10:R13)</f>
        <v>3.5949999999999993</v>
      </c>
      <c r="T13" s="3">
        <f>S13-$R$20</f>
        <v>-1.4000000000000234E-2</v>
      </c>
      <c r="U13" s="3">
        <f>STDEVA(R10:R13)</f>
        <v>0.16051998837112649</v>
      </c>
      <c r="V13" s="2">
        <f>R13*$C$4/1000</f>
        <v>0.16284741351461041</v>
      </c>
      <c r="W13" s="2">
        <f>R13*$C$5/1000</f>
        <v>0.16087948701153201</v>
      </c>
      <c r="X13" s="2">
        <f>R13*$C$6/1000</f>
        <v>0.15894701821341847</v>
      </c>
      <c r="Z13" s="2">
        <f>AVERAGE(W13,K13)</f>
        <v>0.15129219200067037</v>
      </c>
    </row>
    <row r="14" spans="1:26" x14ac:dyDescent="0.25">
      <c r="C14">
        <v>5</v>
      </c>
      <c r="D14" s="3">
        <v>4.9000000000000004</v>
      </c>
      <c r="E14" s="3">
        <v>1.48</v>
      </c>
      <c r="F14" s="3">
        <f>D14-E14</f>
        <v>3.4200000000000004</v>
      </c>
      <c r="G14" s="3">
        <f>AVERAGE(F10:F14)</f>
        <v>3.1440000000000001</v>
      </c>
      <c r="H14" s="3">
        <f>G14-$F$20</f>
        <v>4.0000000000000036E-2</v>
      </c>
      <c r="I14" s="3">
        <f>STDEVA(F10:F14)</f>
        <v>0.22722235805483587</v>
      </c>
      <c r="J14" s="2">
        <f>F14*$C$4/1000</f>
        <v>0.16190062622673476</v>
      </c>
      <c r="K14" s="2">
        <f>F14*$C$5/1000</f>
        <v>0.1599441411568138</v>
      </c>
      <c r="L14" s="2">
        <f>F14*$C$6/1000</f>
        <v>0.15802290764241025</v>
      </c>
      <c r="O14" s="4">
        <v>5</v>
      </c>
      <c r="P14" s="3">
        <v>3.95</v>
      </c>
      <c r="Q14" s="3">
        <v>0.1</v>
      </c>
      <c r="R14" s="3">
        <f>P14-Q14</f>
        <v>3.85</v>
      </c>
      <c r="S14" s="3">
        <f>AVERAGE(R10:R14)</f>
        <v>3.6459999999999995</v>
      </c>
      <c r="T14" s="3">
        <f>S14-$R$20</f>
        <v>3.6999999999999922E-2</v>
      </c>
      <c r="U14" s="3">
        <f>STDEVA(R10:R14)</f>
        <v>0.17980545041794471</v>
      </c>
      <c r="V14" s="2">
        <f>R14*$C$4/1000</f>
        <v>0.18225655291606105</v>
      </c>
      <c r="W14" s="2">
        <f>R14*$C$5/1000</f>
        <v>0.18005407703325532</v>
      </c>
      <c r="X14" s="2">
        <f>R14*$C$6/1000</f>
        <v>0.17789128491908751</v>
      </c>
      <c r="Z14" s="2">
        <f>AVERAGE(W14,K14)</f>
        <v>0.16999910909503457</v>
      </c>
    </row>
    <row r="15" spans="1:26" x14ac:dyDescent="0.25">
      <c r="C15">
        <v>6</v>
      </c>
      <c r="D15" s="3">
        <v>5.03</v>
      </c>
      <c r="E15" s="3">
        <v>1.99</v>
      </c>
      <c r="F15" s="3">
        <f>D15-E15</f>
        <v>3.04</v>
      </c>
      <c r="G15" s="3">
        <f>AVERAGE(F10:F15)</f>
        <v>3.1266666666666669</v>
      </c>
      <c r="H15" s="3">
        <f>G15-$F$20</f>
        <v>2.2666666666666835E-2</v>
      </c>
      <c r="I15" s="3">
        <f>STDEVA(F10:F15)</f>
        <v>0.20762145040112473</v>
      </c>
      <c r="J15" s="2">
        <f>F15*$C$4/1000</f>
        <v>0.14391166775709754</v>
      </c>
      <c r="K15" s="2">
        <f>F15*$C$5/1000</f>
        <v>0.14217256991716781</v>
      </c>
      <c r="L15" s="2">
        <f>F15*$C$6/1000</f>
        <v>0.14046480679325352</v>
      </c>
      <c r="O15" s="4">
        <v>6</v>
      </c>
      <c r="P15" s="3">
        <v>4.4400000000000004</v>
      </c>
      <c r="Q15" s="3">
        <v>0.84</v>
      </c>
      <c r="R15" s="3">
        <f>P15-Q15</f>
        <v>3.6000000000000005</v>
      </c>
      <c r="S15" s="3">
        <f>AVERAGE(R10:R15)</f>
        <v>3.6383333333333332</v>
      </c>
      <c r="T15" s="3">
        <f>S15-$R$20</f>
        <v>2.9333333333333655E-2</v>
      </c>
      <c r="U15" s="3">
        <f>STDEVA(R10:R15)</f>
        <v>0.16191561588267711</v>
      </c>
      <c r="V15" s="2">
        <f>R15*$C$4/1000</f>
        <v>0.17042171181761553</v>
      </c>
      <c r="W15" s="2">
        <f>R15*$C$5/1000</f>
        <v>0.16836225384927769</v>
      </c>
      <c r="X15" s="2">
        <f>R15*$C$6/1000</f>
        <v>0.16633990278148447</v>
      </c>
      <c r="Z15" s="2">
        <f>AVERAGE(W15,K15)</f>
        <v>0.15526741188322274</v>
      </c>
    </row>
    <row r="16" spans="1:26" x14ac:dyDescent="0.25">
      <c r="C16">
        <v>7</v>
      </c>
      <c r="D16" s="3">
        <v>3.35</v>
      </c>
      <c r="E16" s="3">
        <v>0.11</v>
      </c>
      <c r="F16" s="3">
        <f>D16-E16</f>
        <v>3.24</v>
      </c>
      <c r="G16" s="3">
        <f>AVERAGE(F10:F16)</f>
        <v>3.1428571428571428</v>
      </c>
      <c r="H16" s="3">
        <f>G16-$F$20</f>
        <v>3.8857142857142701E-2</v>
      </c>
      <c r="I16" s="3">
        <f>STDEVA(F10:F16)</f>
        <v>0.19431197301541375</v>
      </c>
      <c r="J16" s="2">
        <f>F16*$C$4/1000</f>
        <v>0.15337954063585399</v>
      </c>
      <c r="K16" s="2">
        <f>F16*$C$5/1000</f>
        <v>0.15152602846434993</v>
      </c>
      <c r="L16" s="2">
        <f>F16*$C$6/1000</f>
        <v>0.14970591250333601</v>
      </c>
      <c r="O16" s="4">
        <v>7</v>
      </c>
      <c r="P16" s="3">
        <v>4.95</v>
      </c>
      <c r="Q16" s="3">
        <v>1.32</v>
      </c>
      <c r="R16" s="3">
        <f>P16-Q16</f>
        <v>3.63</v>
      </c>
      <c r="S16" s="3">
        <f>AVERAGE(R10:R16)</f>
        <v>3.6371428571428566</v>
      </c>
      <c r="T16" s="3">
        <f>S16-$R$20</f>
        <v>2.8142857142857025E-2</v>
      </c>
      <c r="U16" s="3">
        <f>STDEVA(R10:R16)</f>
        <v>0.14784161409137428</v>
      </c>
      <c r="V16" s="2">
        <f>R16*$C$4/1000</f>
        <v>0.17184189274942899</v>
      </c>
      <c r="W16" s="2">
        <f>R16*$C$5/1000</f>
        <v>0.16976527263135496</v>
      </c>
      <c r="X16" s="2">
        <f>R16*$C$6/1000</f>
        <v>0.1677260686379968</v>
      </c>
      <c r="Z16" s="2">
        <f>AVERAGE(W16,K16)</f>
        <v>0.16064565054785246</v>
      </c>
    </row>
    <row r="17" spans="3:26" x14ac:dyDescent="0.25">
      <c r="C17">
        <v>8</v>
      </c>
      <c r="D17" s="3">
        <v>6.03</v>
      </c>
      <c r="E17" s="3">
        <v>2.76</v>
      </c>
      <c r="F17" s="3">
        <f>D17-E17</f>
        <v>3.2700000000000005</v>
      </c>
      <c r="G17" s="3">
        <f>AVERAGE(F10:F17)</f>
        <v>3.1587499999999999</v>
      </c>
      <c r="H17" s="3">
        <f>G17-$F$20</f>
        <v>5.4749999999999854E-2</v>
      </c>
      <c r="I17" s="3">
        <f>STDEVA(F10:F17)</f>
        <v>0.18542903918056797</v>
      </c>
      <c r="J17" s="2">
        <f>F17*$C$4/1000</f>
        <v>0.15479972156766747</v>
      </c>
      <c r="K17" s="2">
        <f>F17*$C$5/1000</f>
        <v>0.15292904724642725</v>
      </c>
      <c r="L17" s="2">
        <f>F17*$C$6/1000</f>
        <v>0.15109207835984839</v>
      </c>
      <c r="O17" s="4">
        <v>8</v>
      </c>
      <c r="P17" s="3">
        <v>4.38</v>
      </c>
      <c r="Q17" s="3">
        <v>0.91</v>
      </c>
      <c r="R17" s="3">
        <f>P17-Q17</f>
        <v>3.4699999999999998</v>
      </c>
      <c r="S17" s="3">
        <f>AVERAGE(R10:R17)</f>
        <v>3.6162499999999995</v>
      </c>
      <c r="T17" s="3">
        <f>S17-$R$20</f>
        <v>7.2499999999999787E-3</v>
      </c>
      <c r="U17" s="3">
        <f>STDEVA(R10:R17)</f>
        <v>0.14908650413194918</v>
      </c>
      <c r="V17" s="2">
        <f>R17*$C$4/1000</f>
        <v>0.16426759444642386</v>
      </c>
      <c r="W17" s="2">
        <f>R17*$C$5/1000</f>
        <v>0.16228250579360931</v>
      </c>
      <c r="X17" s="2">
        <f>R17*$C$6/1000</f>
        <v>0.16033318406993083</v>
      </c>
      <c r="Z17" s="2">
        <f>AVERAGE(W17,K17)</f>
        <v>0.15760577652001828</v>
      </c>
    </row>
    <row r="18" spans="3:26" x14ac:dyDescent="0.25">
      <c r="C18">
        <v>9</v>
      </c>
      <c r="D18" s="3">
        <v>5.33</v>
      </c>
      <c r="E18" s="3">
        <v>2.67</v>
      </c>
      <c r="F18" s="3">
        <f>D18-E18</f>
        <v>2.66</v>
      </c>
      <c r="G18" s="3">
        <f>AVERAGE(F10:F18)</f>
        <v>3.1033333333333335</v>
      </c>
      <c r="H18" s="3">
        <f>G18-$F$20</f>
        <v>-6.6666666666659324E-4</v>
      </c>
      <c r="I18" s="3">
        <f>STDEVA(F10:F18)</f>
        <v>0.24026027553467932</v>
      </c>
      <c r="J18" s="2">
        <f>F18*$C$4/1000</f>
        <v>0.12592270928746035</v>
      </c>
      <c r="K18" s="2">
        <f>F18*$C$5/1000</f>
        <v>0.12440099867752184</v>
      </c>
      <c r="L18" s="2">
        <f>F18*$C$6/1000</f>
        <v>0.12290670594409685</v>
      </c>
      <c r="O18" s="4">
        <v>9</v>
      </c>
      <c r="P18" s="3">
        <v>5.14</v>
      </c>
      <c r="Q18" s="3">
        <v>1.44</v>
      </c>
      <c r="R18" s="3">
        <f>P18-Q18</f>
        <v>3.6999999999999997</v>
      </c>
      <c r="S18" s="3">
        <f>AVERAGE(R10:R18)</f>
        <v>3.6255555555555552</v>
      </c>
      <c r="T18" s="3">
        <f>S18-$R$20</f>
        <v>1.6555555555555657E-2</v>
      </c>
      <c r="U18" s="3">
        <f>STDEVA(R10:R18)</f>
        <v>0.14222439234455445</v>
      </c>
      <c r="V18" s="2">
        <f>R18*$C$4/1000</f>
        <v>0.1751556482569937</v>
      </c>
      <c r="W18" s="2">
        <f>R18*$C$5/1000</f>
        <v>0.17303898312286869</v>
      </c>
      <c r="X18" s="2">
        <f>R18*$C$6/1000</f>
        <v>0.17096045563652568</v>
      </c>
      <c r="Z18" s="2">
        <f>AVERAGE(W18,K18)</f>
        <v>0.14871999090019528</v>
      </c>
    </row>
    <row r="19" spans="3:26" x14ac:dyDescent="0.25">
      <c r="C19" s="5">
        <v>10</v>
      </c>
      <c r="D19" s="6">
        <v>5.26</v>
      </c>
      <c r="E19" s="6">
        <v>2.15</v>
      </c>
      <c r="F19" s="6">
        <f>D19-E19</f>
        <v>3.11</v>
      </c>
      <c r="G19" s="6">
        <f>AVERAGE(F10:F19)</f>
        <v>3.1040000000000001</v>
      </c>
      <c r="H19" s="6">
        <f>G19-$F$20</f>
        <v>0</v>
      </c>
      <c r="I19" s="6">
        <f>STDEVA(F10:F19)</f>
        <v>0.22652937018310801</v>
      </c>
      <c r="J19" s="7">
        <f>F19*$C$4/1000</f>
        <v>0.14722542326466231</v>
      </c>
      <c r="K19" s="7">
        <f>F19*$C$5/1000</f>
        <v>0.14544628040868154</v>
      </c>
      <c r="L19" s="7">
        <f>F19*$C$6/1000</f>
        <v>0.14369919379178239</v>
      </c>
      <c r="O19" s="8">
        <v>10</v>
      </c>
      <c r="P19" s="6">
        <v>4.5999999999999996</v>
      </c>
      <c r="Q19" s="6">
        <v>1.1399999999999999</v>
      </c>
      <c r="R19" s="6">
        <f>P19-Q19</f>
        <v>3.46</v>
      </c>
      <c r="S19" s="6">
        <f>AVERAGE(R10:R19)</f>
        <v>3.6089999999999995</v>
      </c>
      <c r="T19" s="6">
        <f>S19-$R$20</f>
        <v>0</v>
      </c>
      <c r="U19" s="6">
        <f>STDEVA(R10:R19)</f>
        <v>0.14394829318582106</v>
      </c>
      <c r="V19" s="7">
        <f>R19*$C$4/1000</f>
        <v>0.16379420080248605</v>
      </c>
      <c r="W19" s="7">
        <f>R19*$C$5/1000</f>
        <v>0.1618148328662502</v>
      </c>
      <c r="X19" s="7">
        <f>R19*$C$6/1000</f>
        <v>0.15987112878442669</v>
      </c>
      <c r="Z19" s="2">
        <f>AVERAGE(W19,K19)</f>
        <v>0.15363055663746589</v>
      </c>
    </row>
    <row r="20" spans="3:26" x14ac:dyDescent="0.25">
      <c r="F20" s="9">
        <f>AVERAGE(F10:F19)</f>
        <v>3.1040000000000001</v>
      </c>
      <c r="G20" s="9">
        <f>F20*46.7672</f>
        <v>145.16538880000002</v>
      </c>
      <c r="J20" s="2">
        <f>F20*$C$4/1000</f>
        <v>0.14694138707829962</v>
      </c>
      <c r="K20" s="2">
        <f>F20*$C$5/1000</f>
        <v>0.1451656766522661</v>
      </c>
      <c r="L20" s="2">
        <f>F20*$C$6/1000</f>
        <v>0.14342196062047993</v>
      </c>
      <c r="M20" s="2"/>
      <c r="N20" s="2"/>
      <c r="O20" s="2"/>
      <c r="P20" s="2"/>
      <c r="Q20" s="2"/>
      <c r="R20" s="15">
        <f>AVERAGE(R10:R19)</f>
        <v>3.6089999999999995</v>
      </c>
      <c r="S20" s="15">
        <f>R20*46.7672</f>
        <v>168.78282479999999</v>
      </c>
      <c r="T20" s="2"/>
      <c r="U20" s="2"/>
      <c r="V20" s="2">
        <f>R20*$C$4/1000</f>
        <v>0.17084776609715954</v>
      </c>
      <c r="W20" s="2">
        <f>R20*$C$5/1000</f>
        <v>0.16878315948390085</v>
      </c>
      <c r="X20" s="2">
        <f>R20*$C$6/1000</f>
        <v>0.16675575253843813</v>
      </c>
    </row>
    <row r="21" spans="3:26" x14ac:dyDescent="0.25">
      <c r="F21" s="3">
        <f>STDEVA(F10:F19)</f>
        <v>0.22652937018310801</v>
      </c>
      <c r="J21" s="2">
        <f>STDEVA(J10:J19)</f>
        <v>1.0723756400992109E-2</v>
      </c>
      <c r="K21" s="2">
        <f>STDEVA(K10:K19)</f>
        <v>1.0594165368634837E-2</v>
      </c>
      <c r="L21" s="2">
        <f>STDEVA(L10:L19)</f>
        <v>1.0466909281502524E-2</v>
      </c>
      <c r="M21" s="2"/>
      <c r="N21" s="2"/>
      <c r="O21" s="2"/>
      <c r="P21" s="2"/>
      <c r="Q21" s="2"/>
      <c r="R21" s="2">
        <f>STDEVA(R10:R19)</f>
        <v>0.14394829318582106</v>
      </c>
      <c r="S21" s="2"/>
      <c r="T21" s="2"/>
      <c r="U21" s="2"/>
      <c r="V21" s="2">
        <f>STDEVA(V10:V19)</f>
        <v>6.814420704986556E-3</v>
      </c>
      <c r="W21" s="2">
        <f>STDEVA(W10:W19)</f>
        <v>6.7320719662559599E-3</v>
      </c>
      <c r="X21" s="2">
        <f>STDEVA(X10:X19)</f>
        <v>6.6512069705805836E-3</v>
      </c>
      <c r="Z21" s="2">
        <f>STDEVA(Z10:Z19)</f>
        <v>6.0797980205193961E-3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0.1451656766522661</v>
      </c>
      <c r="E41" s="11">
        <f>$K$20</f>
        <v>0.1451656766522661</v>
      </c>
      <c r="F41">
        <f>C41*AVERAGE($K$20,$W$20)</f>
        <v>0.15697441806808349</v>
      </c>
      <c r="G41" s="14">
        <f>ABS((F41-E41)/E41)</f>
        <v>8.1346649484536071E-2</v>
      </c>
    </row>
    <row r="42" spans="3:7" x14ac:dyDescent="0.25">
      <c r="C42">
        <v>2</v>
      </c>
      <c r="D42" s="2">
        <f>$W$20</f>
        <v>0.16878315948390085</v>
      </c>
      <c r="E42" s="11">
        <f>SUM(D42,E41)</f>
        <v>0.31394883613616698</v>
      </c>
      <c r="F42">
        <f>C42*AVERAGE($K$20,$W$20)</f>
        <v>0.31394883613616698</v>
      </c>
      <c r="G42" s="14">
        <f>ABS((F42-E42)/E42)</f>
        <v>0</v>
      </c>
    </row>
    <row r="43" spans="3:7" x14ac:dyDescent="0.25">
      <c r="C43">
        <v>3</v>
      </c>
      <c r="D43" s="2">
        <f>$K$20</f>
        <v>0.1451656766522661</v>
      </c>
      <c r="E43" s="11">
        <f>SUM(D43,E42)</f>
        <v>0.45911451278843307</v>
      </c>
      <c r="F43">
        <f>C43*AVERAGE($K$20,$W$20)</f>
        <v>0.47092325420425046</v>
      </c>
      <c r="G43" s="14">
        <f>ABS((F43-E43)/E43)</f>
        <v>2.5720688601405722E-2</v>
      </c>
    </row>
    <row r="44" spans="3:7" x14ac:dyDescent="0.25">
      <c r="C44">
        <v>4</v>
      </c>
      <c r="D44" s="2">
        <f>$W$20</f>
        <v>0.16878315948390085</v>
      </c>
      <c r="E44" s="11">
        <f>SUM(D44,E43)</f>
        <v>0.62789767227233395</v>
      </c>
      <c r="F44">
        <f>C44*AVERAGE($K$20,$W$20)</f>
        <v>0.62789767227233395</v>
      </c>
      <c r="G44" s="14">
        <f>ABS((F44-E44)/E44)</f>
        <v>0</v>
      </c>
    </row>
    <row r="45" spans="3:7" x14ac:dyDescent="0.25">
      <c r="C45">
        <v>5</v>
      </c>
      <c r="D45" s="2">
        <f>$K$20</f>
        <v>0.1451656766522661</v>
      </c>
      <c r="E45" s="11">
        <f>SUM(D45,E44)</f>
        <v>0.77306334892460005</v>
      </c>
      <c r="F45">
        <f>C45*AVERAGE($K$20,$W$20)</f>
        <v>0.78487209034041738</v>
      </c>
      <c r="G45" s="14">
        <f>ABS((F45-E45)/E45)</f>
        <v>1.5275257108287888E-2</v>
      </c>
    </row>
    <row r="46" spans="3:7" x14ac:dyDescent="0.25">
      <c r="C46">
        <v>6</v>
      </c>
      <c r="D46" s="2">
        <f>$W$20</f>
        <v>0.16878315948390085</v>
      </c>
      <c r="E46" s="11">
        <f>SUM(D46,E45)</f>
        <v>0.94184650840850093</v>
      </c>
      <c r="F46">
        <f>C46*AVERAGE($K$20,$W$20)</f>
        <v>0.94184650840850093</v>
      </c>
      <c r="G46" s="14">
        <f>ABS((F46-E46)/E46)</f>
        <v>0</v>
      </c>
    </row>
    <row r="47" spans="3:7" x14ac:dyDescent="0.25">
      <c r="C47">
        <v>7</v>
      </c>
      <c r="D47" s="2">
        <f>$K$20</f>
        <v>0.1451656766522661</v>
      </c>
      <c r="E47" s="11">
        <f>SUM(D47,E46)</f>
        <v>1.087012185060767</v>
      </c>
      <c r="F47">
        <f>C47*AVERAGE($K$20,$W$20)</f>
        <v>1.0988209264765845</v>
      </c>
      <c r="G47" s="14">
        <f>ABS((F47-E47)/E47)</f>
        <v>1.0863485780665197E-2</v>
      </c>
    </row>
    <row r="48" spans="3:7" x14ac:dyDescent="0.25">
      <c r="C48">
        <v>8</v>
      </c>
      <c r="D48" s="2">
        <f>$W$20</f>
        <v>0.16878315948390085</v>
      </c>
      <c r="E48" s="11">
        <f>SUM(D48,E47)</f>
        <v>1.2557953445446679</v>
      </c>
      <c r="F48">
        <f>C48*AVERAGE($K$20,$W$20)</f>
        <v>1.2557953445446679</v>
      </c>
      <c r="G48" s="14">
        <f>ABS((F48-E48)/E48)</f>
        <v>0</v>
      </c>
    </row>
    <row r="49" spans="3:7" x14ac:dyDescent="0.25">
      <c r="C49">
        <v>9</v>
      </c>
      <c r="D49" s="2">
        <f>$K$20</f>
        <v>0.1451656766522661</v>
      </c>
      <c r="E49" s="11">
        <f>SUM(D49,E48)</f>
        <v>1.4009610211969341</v>
      </c>
      <c r="F49">
        <f>C49*AVERAGE($K$20,$W$20)</f>
        <v>1.4127697626127513</v>
      </c>
      <c r="G49" s="14">
        <f>ABS((F49-E49)/E49)</f>
        <v>8.4290292428894509E-3</v>
      </c>
    </row>
    <row r="50" spans="3:7" x14ac:dyDescent="0.25">
      <c r="C50">
        <v>10</v>
      </c>
      <c r="D50" s="2">
        <f>$W$20</f>
        <v>0.16878315948390085</v>
      </c>
      <c r="E50" s="11">
        <f>SUM(D50,E49)</f>
        <v>1.569744180680835</v>
      </c>
      <c r="F50">
        <f>C50*AVERAGE($K$20,$W$20)</f>
        <v>1.5697441806808348</v>
      </c>
      <c r="G50" s="14">
        <f>ABS((F50-E50)/E50)</f>
        <v>1.4145273329105469E-16</v>
      </c>
    </row>
    <row r="51" spans="3:7" x14ac:dyDescent="0.25">
      <c r="C51">
        <v>11</v>
      </c>
      <c r="D51" s="2">
        <f>$K$20</f>
        <v>0.1451656766522661</v>
      </c>
      <c r="E51" s="11">
        <f>SUM(D51,E50)</f>
        <v>1.714909857333101</v>
      </c>
      <c r="F51">
        <f>C51*AVERAGE($K$20,$W$20)</f>
        <v>1.7267185987489184</v>
      </c>
      <c r="G51" s="14">
        <f>ABS((F51-E51)/E51)</f>
        <v>6.8859254411083246E-3</v>
      </c>
    </row>
    <row r="52" spans="3:7" x14ac:dyDescent="0.25">
      <c r="C52">
        <v>12</v>
      </c>
      <c r="D52" s="2">
        <f>$W$20</f>
        <v>0.16878315948390085</v>
      </c>
      <c r="E52" s="11">
        <f>SUM(D52,E51)</f>
        <v>1.8836930168170019</v>
      </c>
      <c r="F52">
        <f>C52*AVERAGE($K$20,$W$20)</f>
        <v>1.8836930168170019</v>
      </c>
      <c r="G52" s="14">
        <f>ABS((F52-E52)/E52)</f>
        <v>0</v>
      </c>
    </row>
    <row r="53" spans="3:7" x14ac:dyDescent="0.25">
      <c r="C53">
        <v>13</v>
      </c>
      <c r="D53" s="2">
        <f>$K$20</f>
        <v>0.1451656766522661</v>
      </c>
      <c r="E53" s="11">
        <f>SUM(D53,E52)</f>
        <v>2.0288586934692678</v>
      </c>
      <c r="F53">
        <f>C53*AVERAGE($K$20,$W$20)</f>
        <v>2.0406674348850853</v>
      </c>
      <c r="G53" s="14">
        <f>ABS((F53-E53)/E53)</f>
        <v>5.8203863353464844E-3</v>
      </c>
    </row>
    <row r="54" spans="3:7" x14ac:dyDescent="0.25">
      <c r="C54">
        <v>14</v>
      </c>
      <c r="D54" s="2">
        <f>$W$20</f>
        <v>0.16878315948390085</v>
      </c>
      <c r="E54" s="11">
        <f>SUM(D54,E53)</f>
        <v>2.1976418529531685</v>
      </c>
      <c r="F54">
        <f>C54*AVERAGE($K$20,$W$20)</f>
        <v>2.1976418529531689</v>
      </c>
      <c r="G54" s="14">
        <f>ABS((F54-E54)/E54)</f>
        <v>2.0207533327293531E-16</v>
      </c>
    </row>
    <row r="55" spans="3:7" x14ac:dyDescent="0.25">
      <c r="C55">
        <v>15</v>
      </c>
      <c r="D55" s="2">
        <f>$K$20</f>
        <v>0.1451656766522661</v>
      </c>
      <c r="E55" s="11">
        <f>SUM(D55,E54)</f>
        <v>2.3428075296054347</v>
      </c>
      <c r="F55">
        <f>C55*AVERAGE($K$20,$W$20)</f>
        <v>2.3546162710212521</v>
      </c>
      <c r="G55" s="14">
        <f>ABS((F55-E55)/E55)</f>
        <v>5.0404231959277606E-3</v>
      </c>
    </row>
    <row r="56" spans="3:7" x14ac:dyDescent="0.25">
      <c r="C56">
        <v>16</v>
      </c>
      <c r="D56" s="2">
        <f>$W$20</f>
        <v>0.16878315948390085</v>
      </c>
      <c r="E56" s="11">
        <f>SUM(D56,E55)</f>
        <v>2.5115906890893354</v>
      </c>
      <c r="F56">
        <f>C56*AVERAGE($K$20,$W$20)</f>
        <v>2.5115906890893358</v>
      </c>
      <c r="G56" s="14">
        <f>ABS((F56-E56)/E56)</f>
        <v>1.7681591661381841E-16</v>
      </c>
    </row>
    <row r="57" spans="3:7" x14ac:dyDescent="0.25">
      <c r="C57">
        <v>17</v>
      </c>
      <c r="D57" s="2">
        <f>$K$20</f>
        <v>0.1451656766522661</v>
      </c>
      <c r="E57" s="11">
        <f>SUM(D57,E56)</f>
        <v>2.6567563657416016</v>
      </c>
      <c r="F57">
        <f>C57*AVERAGE($K$20,$W$20)</f>
        <v>2.6685651071574195</v>
      </c>
      <c r="G57" s="14">
        <f>ABS((F57-E57)/E57)</f>
        <v>4.4447965075343383E-3</v>
      </c>
    </row>
    <row r="58" spans="3:7" x14ac:dyDescent="0.25">
      <c r="C58">
        <v>18</v>
      </c>
      <c r="D58" s="2">
        <f>$W$20</f>
        <v>0.16878315948390085</v>
      </c>
      <c r="E58" s="11">
        <f>SUM(D58,E57)</f>
        <v>2.8255395252255022</v>
      </c>
      <c r="F58">
        <f>C58*AVERAGE($K$20,$W$20)</f>
        <v>2.8255395252255027</v>
      </c>
      <c r="G58" s="14">
        <f>ABS((F58-E58)/E58)</f>
        <v>1.5716970365672748E-16</v>
      </c>
    </row>
    <row r="59" spans="3:7" x14ac:dyDescent="0.25">
      <c r="C59">
        <v>19</v>
      </c>
      <c r="D59" s="2">
        <f>$K$20</f>
        <v>0.1451656766522661</v>
      </c>
      <c r="E59" s="11">
        <f>SUM(D59,E58)</f>
        <v>2.9707052018777684</v>
      </c>
      <c r="F59">
        <f>C59*AVERAGE($K$20,$W$20)</f>
        <v>2.9825139432935863</v>
      </c>
      <c r="G59" s="14">
        <f>ABS((F59-E59)/E59)</f>
        <v>3.9750633648716277E-3</v>
      </c>
    </row>
    <row r="60" spans="3:7" x14ac:dyDescent="0.25">
      <c r="C60">
        <v>20</v>
      </c>
      <c r="D60" s="2">
        <f>$W$20</f>
        <v>0.16878315948390085</v>
      </c>
      <c r="E60" s="11">
        <f>SUM(D60,E59)</f>
        <v>3.1394883613616691</v>
      </c>
      <c r="F60">
        <f>C60*AVERAGE($K$20,$W$20)</f>
        <v>3.1394883613616695</v>
      </c>
      <c r="G60" s="14">
        <f>ABS((F60-E60)/E60)</f>
        <v>1.4145273329105471E-16</v>
      </c>
    </row>
    <row r="61" spans="3:7" x14ac:dyDescent="0.25">
      <c r="C61">
        <v>21</v>
      </c>
      <c r="D61" s="2">
        <f>$K$20</f>
        <v>0.1451656766522661</v>
      </c>
      <c r="E61" s="11">
        <f>SUM(D61,E60)</f>
        <v>3.2846540380139353</v>
      </c>
      <c r="F61">
        <f>C61*AVERAGE($K$20,$W$20)</f>
        <v>3.2964627794297532</v>
      </c>
      <c r="G61" s="14">
        <f>ABS((F61-E61)/E61)</f>
        <v>3.5951248682975583E-3</v>
      </c>
    </row>
    <row r="62" spans="3:7" x14ac:dyDescent="0.25">
      <c r="C62">
        <v>22</v>
      </c>
      <c r="D62" s="2">
        <f>$W$20</f>
        <v>0.16878315948390085</v>
      </c>
      <c r="E62" s="11">
        <f>SUM(D62,E61)</f>
        <v>3.453437197497836</v>
      </c>
      <c r="F62">
        <f>C62*AVERAGE($K$20,$W$20)</f>
        <v>3.4534371974978368</v>
      </c>
      <c r="G62" s="14">
        <f>ABS((F62-E62)/E62)</f>
        <v>2.5718678780191771E-16</v>
      </c>
    </row>
    <row r="63" spans="3:7" x14ac:dyDescent="0.25">
      <c r="C63">
        <v>23</v>
      </c>
      <c r="D63" s="2">
        <f>$K$20</f>
        <v>0.1451656766522661</v>
      </c>
      <c r="E63" s="11">
        <f>SUM(D63,E62)</f>
        <v>3.5986028741501022</v>
      </c>
      <c r="F63">
        <f>C63*AVERAGE($K$20,$W$20)</f>
        <v>3.6104116155659201</v>
      </c>
      <c r="G63" s="14">
        <f>ABS((F63-E63)/E63)</f>
        <v>3.281479459888114E-3</v>
      </c>
    </row>
    <row r="64" spans="3:7" x14ac:dyDescent="0.25">
      <c r="C64">
        <v>24</v>
      </c>
      <c r="D64" s="2">
        <f>$W$20</f>
        <v>0.16878315948390085</v>
      </c>
      <c r="E64" s="11">
        <f>SUM(D64,E63)</f>
        <v>3.7673860336340028</v>
      </c>
      <c r="F64">
        <f>C64*AVERAGE($K$20,$W$20)</f>
        <v>3.7673860336340037</v>
      </c>
      <c r="G64" s="14">
        <f>ABS((F64-E64)/E64)</f>
        <v>2.3575455548509123E-16</v>
      </c>
    </row>
    <row r="65" spans="3:7" x14ac:dyDescent="0.25">
      <c r="C65">
        <v>25</v>
      </c>
      <c r="D65" s="2">
        <f>$K$20</f>
        <v>0.1451656766522661</v>
      </c>
      <c r="E65" s="11">
        <f>SUM(D65,E64)</f>
        <v>3.912551710286269</v>
      </c>
      <c r="F65">
        <f>C65*AVERAGE($K$20,$W$20)</f>
        <v>3.9243604517020874</v>
      </c>
      <c r="G65" s="14">
        <f>ABS((F65-E65)/E65)</f>
        <v>3.0181687783889578E-3</v>
      </c>
    </row>
    <row r="66" spans="3:7" x14ac:dyDescent="0.25">
      <c r="C66">
        <v>26</v>
      </c>
      <c r="D66" s="2">
        <f>$W$20</f>
        <v>0.16878315948390085</v>
      </c>
      <c r="E66" s="11">
        <f>SUM(D66,E65)</f>
        <v>4.0813348697701697</v>
      </c>
      <c r="F66">
        <f>C66*AVERAGE($K$20,$W$20)</f>
        <v>4.0813348697701706</v>
      </c>
      <c r="G66" s="14">
        <f>ABS((F66-E66)/E66)</f>
        <v>2.1761958967854574E-16</v>
      </c>
    </row>
    <row r="67" spans="3:7" x14ac:dyDescent="0.25">
      <c r="C67">
        <v>27</v>
      </c>
      <c r="D67" s="2">
        <f>$K$20</f>
        <v>0.1451656766522661</v>
      </c>
      <c r="E67" s="11">
        <f>SUM(D67,E66)</f>
        <v>4.2265005464224359</v>
      </c>
      <c r="F67">
        <f>C67*AVERAGE($K$20,$W$20)</f>
        <v>4.2383092878382538</v>
      </c>
      <c r="G67" s="14">
        <f>ABS((F67-E67)/E67)</f>
        <v>2.7939760769257489E-3</v>
      </c>
    </row>
    <row r="68" spans="3:7" x14ac:dyDescent="0.25">
      <c r="C68">
        <v>28</v>
      </c>
      <c r="D68" s="2">
        <f>$W$20</f>
        <v>0.16878315948390085</v>
      </c>
      <c r="E68" s="11">
        <f>SUM(D68,E67)</f>
        <v>4.395283705906337</v>
      </c>
      <c r="F68">
        <f>C68*AVERAGE($K$20,$W$20)</f>
        <v>4.3952837059063379</v>
      </c>
      <c r="G68" s="14">
        <f>ABS((F68-E68)/E68)</f>
        <v>2.0207533327293531E-16</v>
      </c>
    </row>
    <row r="69" spans="3:7" x14ac:dyDescent="0.25">
      <c r="C69">
        <v>29</v>
      </c>
      <c r="D69" s="2">
        <f>$K$20</f>
        <v>0.1451656766522661</v>
      </c>
      <c r="E69" s="11">
        <f>SUM(D69,E68)</f>
        <v>4.5404493825586032</v>
      </c>
      <c r="F69">
        <f>C69*AVERAGE($K$20,$W$20)</f>
        <v>4.5522581239744211</v>
      </c>
      <c r="G69" s="14">
        <f>ABS((F69-E69)/E69)</f>
        <v>2.6007869311745328E-3</v>
      </c>
    </row>
    <row r="70" spans="3:7" x14ac:dyDescent="0.25">
      <c r="C70">
        <v>30</v>
      </c>
      <c r="D70" s="2">
        <f>$W$20</f>
        <v>0.16878315948390085</v>
      </c>
      <c r="E70" s="11">
        <f>SUM(D70,E69)</f>
        <v>4.7092325420425043</v>
      </c>
      <c r="F70">
        <f>C70*AVERAGE($K$20,$W$20)</f>
        <v>4.7092325420425043</v>
      </c>
      <c r="G70" s="14">
        <f>ABS((F70-E70)/E70)</f>
        <v>0</v>
      </c>
    </row>
    <row r="71" spans="3:7" x14ac:dyDescent="0.25">
      <c r="C71">
        <v>31</v>
      </c>
      <c r="D71" s="2">
        <f>$K$20</f>
        <v>0.1451656766522661</v>
      </c>
      <c r="E71" s="11">
        <f>SUM(D71,E70)</f>
        <v>4.8543982186947705</v>
      </c>
      <c r="F71">
        <f>C71*AVERAGE($K$20,$W$20)</f>
        <v>4.8662069601105884</v>
      </c>
      <c r="G71" s="14">
        <f>ABS((F71-E71)/E71)</f>
        <v>2.4325860557424511E-3</v>
      </c>
    </row>
    <row r="72" spans="3:7" x14ac:dyDescent="0.25">
      <c r="C72">
        <v>32</v>
      </c>
      <c r="D72" s="2">
        <f>$W$20</f>
        <v>0.16878315948390085</v>
      </c>
      <c r="E72" s="11">
        <f>SUM(D72,E71)</f>
        <v>5.0231813781786716</v>
      </c>
      <c r="F72">
        <f>C72*AVERAGE($K$20,$W$20)</f>
        <v>5.0231813781786716</v>
      </c>
      <c r="G72" s="14">
        <f>ABS((F72-E72)/E72)</f>
        <v>0</v>
      </c>
    </row>
    <row r="73" spans="3:7" x14ac:dyDescent="0.25">
      <c r="C73">
        <v>33</v>
      </c>
      <c r="D73" s="2">
        <f>$K$20</f>
        <v>0.1451656766522661</v>
      </c>
      <c r="E73" s="11">
        <f>SUM(D73,E72)</f>
        <v>5.1683470548309378</v>
      </c>
      <c r="F73">
        <f>C73*AVERAGE($K$20,$W$20)</f>
        <v>5.1801557962467548</v>
      </c>
      <c r="G73" s="14">
        <f>ABS((F73-E73)/E73)</f>
        <v>2.2848197480815806E-3</v>
      </c>
    </row>
    <row r="74" spans="3:7" x14ac:dyDescent="0.25">
      <c r="C74">
        <v>34</v>
      </c>
      <c r="D74" s="2">
        <f>$W$20</f>
        <v>0.16878315948390085</v>
      </c>
      <c r="E74" s="11">
        <f>SUM(D74,E73)</f>
        <v>5.3371302143148389</v>
      </c>
      <c r="F74">
        <f>C74*AVERAGE($K$20,$W$20)</f>
        <v>5.3371302143148389</v>
      </c>
      <c r="G74" s="14">
        <f>ABS((F74-E74)/E74)</f>
        <v>0</v>
      </c>
    </row>
    <row r="75" spans="3:7" x14ac:dyDescent="0.25">
      <c r="C75">
        <v>35</v>
      </c>
      <c r="D75" s="2">
        <f>$K$20</f>
        <v>0.1451656766522661</v>
      </c>
      <c r="E75" s="11">
        <f>SUM(D75,E74)</f>
        <v>5.4822958909671051</v>
      </c>
      <c r="F75">
        <f>C75*AVERAGE($K$20,$W$20)</f>
        <v>5.4941046323829221</v>
      </c>
      <c r="G75" s="14">
        <f>ABS((F75-E75)/E75)</f>
        <v>2.1539773939005472E-3</v>
      </c>
    </row>
    <row r="76" spans="3:7" x14ac:dyDescent="0.25">
      <c r="C76">
        <v>36</v>
      </c>
      <c r="D76" s="2">
        <f>$W$20</f>
        <v>0.16878315948390085</v>
      </c>
      <c r="E76" s="11">
        <f>SUM(D76,E75)</f>
        <v>5.6510790504510062</v>
      </c>
      <c r="F76">
        <f>C76*AVERAGE($K$20,$W$20)</f>
        <v>5.6510790504510053</v>
      </c>
      <c r="G76" s="14">
        <f>ABS((F76-E76)/E76)</f>
        <v>1.5716970365672743E-16</v>
      </c>
    </row>
    <row r="77" spans="3:7" x14ac:dyDescent="0.25">
      <c r="C77">
        <v>37</v>
      </c>
      <c r="D77" s="2">
        <f>$K$20</f>
        <v>0.1451656766522661</v>
      </c>
      <c r="E77" s="11">
        <f>SUM(D77,E76)</f>
        <v>5.7962447271032724</v>
      </c>
      <c r="F77">
        <f>C77*AVERAGE($K$20,$W$20)</f>
        <v>5.8080534685190894</v>
      </c>
      <c r="G77" s="14">
        <f>ABS((F77-E77)/E77)</f>
        <v>2.0373089770691121E-3</v>
      </c>
    </row>
    <row r="78" spans="3:7" x14ac:dyDescent="0.25">
      <c r="C78">
        <v>38</v>
      </c>
      <c r="D78" s="2">
        <f>$W$20</f>
        <v>0.16878315948390085</v>
      </c>
      <c r="E78" s="11">
        <f>SUM(D78,E77)</f>
        <v>5.9650278865871735</v>
      </c>
      <c r="F78">
        <f>C78*AVERAGE($K$20,$W$20)</f>
        <v>5.9650278865871726</v>
      </c>
      <c r="G78" s="14">
        <f>ABS((F78-E78)/E78)</f>
        <v>1.4889761399058386E-16</v>
      </c>
    </row>
    <row r="79" spans="3:7" x14ac:dyDescent="0.25">
      <c r="C79">
        <v>39</v>
      </c>
      <c r="D79" s="2">
        <f>$K$20</f>
        <v>0.1451656766522661</v>
      </c>
      <c r="E79" s="11">
        <f>SUM(D79,E78)</f>
        <v>6.1101935632394397</v>
      </c>
      <c r="F79">
        <f>C79*AVERAGE($K$20,$W$20)</f>
        <v>6.1220023046552559</v>
      </c>
      <c r="G79" s="14">
        <f>ABS((F79-E79)/E79)</f>
        <v>1.9326296775376585E-3</v>
      </c>
    </row>
    <row r="80" spans="3:7" x14ac:dyDescent="0.25">
      <c r="C80">
        <v>40</v>
      </c>
      <c r="D80" s="2">
        <f>$W$20</f>
        <v>0.16878315948390085</v>
      </c>
      <c r="E80" s="11">
        <f>SUM(D80,E79)</f>
        <v>6.2789767227233408</v>
      </c>
      <c r="F80">
        <f>C80*AVERAGE($K$20,$W$20)</f>
        <v>6.2789767227233391</v>
      </c>
      <c r="G80" s="14">
        <f>ABS((F80-E80)/E80)</f>
        <v>2.8290546658210933E-16</v>
      </c>
    </row>
    <row r="81" spans="3:7" x14ac:dyDescent="0.25">
      <c r="C81">
        <v>41</v>
      </c>
      <c r="D81" s="2">
        <f>$K$20</f>
        <v>0.1451656766522661</v>
      </c>
      <c r="E81" s="11">
        <f>SUM(D81,E80)</f>
        <v>6.424142399375607</v>
      </c>
      <c r="F81">
        <f>C81*AVERAGE($K$20,$W$20)</f>
        <v>6.4359511407914232</v>
      </c>
      <c r="G81" s="14">
        <f>ABS((F81-E81)/E81)</f>
        <v>1.8381817652366895E-3</v>
      </c>
    </row>
    <row r="82" spans="3:7" x14ac:dyDescent="0.25">
      <c r="C82">
        <v>42</v>
      </c>
      <c r="D82" s="2">
        <f>$W$20</f>
        <v>0.16878315948390085</v>
      </c>
      <c r="E82" s="11">
        <f>SUM(D82,E81)</f>
        <v>6.5929255588595082</v>
      </c>
      <c r="F82">
        <f>C82*AVERAGE($K$20,$W$20)</f>
        <v>6.5929255588595064</v>
      </c>
      <c r="G82" s="14">
        <f>ABS((F82-E82)/E82)</f>
        <v>2.6943377769724696E-16</v>
      </c>
    </row>
    <row r="83" spans="3:7" x14ac:dyDescent="0.25">
      <c r="C83">
        <v>43</v>
      </c>
      <c r="D83" s="2">
        <f>$K$20</f>
        <v>0.1451656766522661</v>
      </c>
      <c r="E83" s="11">
        <f>SUM(D83,E82)</f>
        <v>6.7380912355117744</v>
      </c>
      <c r="F83">
        <f>C83*AVERAGE($K$20,$W$20)</f>
        <v>6.7498999769275896</v>
      </c>
      <c r="G83" s="14">
        <f>ABS((F83-E83)/E83)</f>
        <v>1.7525351027572313E-3</v>
      </c>
    </row>
    <row r="84" spans="3:7" x14ac:dyDescent="0.25">
      <c r="C84">
        <v>44</v>
      </c>
      <c r="D84" s="2">
        <f>$W$20</f>
        <v>0.16878315948390085</v>
      </c>
      <c r="E84" s="11">
        <f>SUM(D84,E83)</f>
        <v>6.9068743949956755</v>
      </c>
      <c r="F84">
        <f>C84*AVERAGE($K$20,$W$20)</f>
        <v>6.9068743949956737</v>
      </c>
      <c r="G84" s="14">
        <f>ABS((F84-E84)/E84)</f>
        <v>2.5718678780191756E-16</v>
      </c>
    </row>
    <row r="85" spans="3:7" x14ac:dyDescent="0.25">
      <c r="C85">
        <v>45</v>
      </c>
      <c r="D85" s="2">
        <f>$K$20</f>
        <v>0.1451656766522661</v>
      </c>
      <c r="E85" s="11">
        <f>SUM(D85,E84)</f>
        <v>7.0520400716479417</v>
      </c>
      <c r="F85">
        <f>C85*AVERAGE($K$20,$W$20)</f>
        <v>7.0638488130637569</v>
      </c>
      <c r="G85" s="14">
        <f>ABS((F85-E85)/E85)</f>
        <v>1.6745142250809311E-3</v>
      </c>
    </row>
    <row r="86" spans="3:7" x14ac:dyDescent="0.25">
      <c r="C86">
        <v>46</v>
      </c>
      <c r="D86" s="2">
        <f>$W$20</f>
        <v>0.16878315948390085</v>
      </c>
      <c r="E86" s="11">
        <f>SUM(D86,E85)</f>
        <v>7.2208232311318428</v>
      </c>
      <c r="F86">
        <f>C86*AVERAGE($K$20,$W$20)</f>
        <v>7.2208232311318401</v>
      </c>
      <c r="G86" s="14">
        <f>ABS((F86-E86)/E86)</f>
        <v>3.6900713032449037E-16</v>
      </c>
    </row>
    <row r="87" spans="3:7" x14ac:dyDescent="0.25">
      <c r="C87">
        <v>47</v>
      </c>
      <c r="D87" s="2">
        <f>$K$20</f>
        <v>0.1451656766522661</v>
      </c>
      <c r="E87" s="11">
        <f>SUM(D87,E86)</f>
        <v>7.365988907784109</v>
      </c>
      <c r="F87">
        <f>C87*AVERAGE($K$20,$W$20)</f>
        <v>7.3777976491999242</v>
      </c>
      <c r="G87" s="14">
        <f>ABS((F87-E87)/E87)</f>
        <v>1.6031440670968399E-3</v>
      </c>
    </row>
    <row r="88" spans="3:7" x14ac:dyDescent="0.25">
      <c r="C88">
        <v>48</v>
      </c>
      <c r="D88" s="2">
        <f>$W$20</f>
        <v>0.16878315948390085</v>
      </c>
      <c r="E88" s="11">
        <f>SUM(D88,E87)</f>
        <v>7.5347720672680101</v>
      </c>
      <c r="F88">
        <f>C88*AVERAGE($K$20,$W$20)</f>
        <v>7.5347720672680074</v>
      </c>
      <c r="G88" s="14">
        <f>ABS((F88-E88)/E88)</f>
        <v>3.5363183322763663E-16</v>
      </c>
    </row>
    <row r="89" spans="3:7" x14ac:dyDescent="0.25">
      <c r="C89">
        <v>49</v>
      </c>
      <c r="D89" s="2">
        <f>$K$20</f>
        <v>0.1451656766522661</v>
      </c>
      <c r="E89" s="11">
        <f>SUM(D89,E88)</f>
        <v>7.6799377439202763</v>
      </c>
      <c r="F89">
        <f>C89*AVERAGE($K$20,$W$20)</f>
        <v>7.6917464853360906</v>
      </c>
      <c r="G89" s="14">
        <f>ABS((F89-E89)/E89)</f>
        <v>1.5376090027764322E-3</v>
      </c>
    </row>
    <row r="90" spans="3:7" x14ac:dyDescent="0.25">
      <c r="C90">
        <v>50</v>
      </c>
      <c r="D90" s="2">
        <f>$W$20</f>
        <v>0.16878315948390085</v>
      </c>
      <c r="E90" s="11">
        <f>SUM(D90,E89)</f>
        <v>7.8487209034041774</v>
      </c>
      <c r="F90">
        <f>C90*AVERAGE($K$20,$W$20)</f>
        <v>7.8487209034041747</v>
      </c>
      <c r="G90" s="14">
        <f>ABS((F90-E90)/E90)</f>
        <v>3.3948655989853114E-16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4.91</v>
      </c>
      <c r="E10" s="3">
        <v>0.7</v>
      </c>
      <c r="F10" s="3">
        <f>D10-E10</f>
        <v>4.21</v>
      </c>
      <c r="G10" s="3">
        <f>AVERAGE(F10)</f>
        <v>4.21</v>
      </c>
      <c r="H10" s="3">
        <f>G10-$F$20</f>
        <v>0.1720000000000006</v>
      </c>
      <c r="J10" s="2">
        <f>F10*$C$4/1000</f>
        <v>0.19929872409782259</v>
      </c>
      <c r="K10" s="2">
        <f>F10*$C$5/1000</f>
        <v>0.19689030241818306</v>
      </c>
      <c r="L10" s="2">
        <f>F10*$C$6/1000</f>
        <v>0.19452527519723598</v>
      </c>
      <c r="O10" s="4">
        <v>1</v>
      </c>
      <c r="P10" s="3">
        <v>5.57</v>
      </c>
      <c r="Q10" s="3">
        <v>2.87</v>
      </c>
      <c r="R10" s="3">
        <f>P10-Q10</f>
        <v>2.7</v>
      </c>
      <c r="S10" s="3">
        <f>AVERAGE(R10)</f>
        <v>2.7</v>
      </c>
      <c r="T10" s="3">
        <f>S10-$R$20</f>
        <v>-0.36299999999999955</v>
      </c>
      <c r="V10" s="2">
        <f>R10*$C$4/1000</f>
        <v>0.12781628386321164</v>
      </c>
      <c r="W10" s="2">
        <f>R10*$C$5/1000</f>
        <v>0.12627169038695826</v>
      </c>
      <c r="X10" s="2">
        <f>R10*$C$6/1000</f>
        <v>0.12475492708611334</v>
      </c>
      <c r="Z10" s="2">
        <f>AVERAGE(W10,K10)</f>
        <v>0.16158099640257068</v>
      </c>
    </row>
    <row r="11" spans="1:26" x14ac:dyDescent="0.25">
      <c r="C11">
        <v>2</v>
      </c>
      <c r="D11" s="3">
        <v>4.9400000000000004</v>
      </c>
      <c r="E11" s="3">
        <v>0.91</v>
      </c>
      <c r="F11" s="3">
        <f>D11-E11</f>
        <v>4.03</v>
      </c>
      <c r="G11" s="3">
        <f>AVERAGE(F10:F11)</f>
        <v>4.12</v>
      </c>
      <c r="H11" s="3">
        <f>G11-$F$20</f>
        <v>8.2000000000000739E-2</v>
      </c>
      <c r="I11" s="3">
        <f>STDEVA(F10:F11)</f>
        <v>0.12727922061357835</v>
      </c>
      <c r="J11" s="2">
        <f>F11*$C$4/1000</f>
        <v>0.19077763850694182</v>
      </c>
      <c r="K11" s="2">
        <f>F11*$C$5/1000</f>
        <v>0.18847218972571919</v>
      </c>
      <c r="L11" s="2">
        <f>F11*$C$6/1000</f>
        <v>0.18620828005816176</v>
      </c>
      <c r="O11" s="4">
        <v>2</v>
      </c>
      <c r="P11" s="3">
        <v>5.83</v>
      </c>
      <c r="Q11" s="3">
        <v>3.29</v>
      </c>
      <c r="R11" s="3">
        <f>P11-Q11</f>
        <v>2.54</v>
      </c>
      <c r="S11" s="3">
        <f>AVERAGE(R10:R11)</f>
        <v>2.62</v>
      </c>
      <c r="T11" s="3">
        <f>S11-$R$20</f>
        <v>-0.44299999999999962</v>
      </c>
      <c r="U11" s="3">
        <f>STDEVA(R10:R11)</f>
        <v>0.1131370849898477</v>
      </c>
      <c r="V11" s="2">
        <f>R11*$C$4/1000</f>
        <v>0.12024198556020652</v>
      </c>
      <c r="W11" s="2">
        <f>R11*$C$5/1000</f>
        <v>0.11878892354921258</v>
      </c>
      <c r="X11" s="2">
        <f>R11*$C$6/1000</f>
        <v>0.11736204251804735</v>
      </c>
      <c r="Z11" s="2">
        <f>AVERAGE(W11,K11)</f>
        <v>0.15363055663746589</v>
      </c>
    </row>
    <row r="12" spans="1:26" x14ac:dyDescent="0.25">
      <c r="C12">
        <v>3</v>
      </c>
      <c r="D12" s="3">
        <v>5.73</v>
      </c>
      <c r="E12" s="3">
        <v>1.49</v>
      </c>
      <c r="F12" s="3">
        <f>D12-E12</f>
        <v>4.24</v>
      </c>
      <c r="G12" s="3">
        <f>AVERAGE(F10:F12)</f>
        <v>4.16</v>
      </c>
      <c r="H12" s="3">
        <f>G12-$F$20</f>
        <v>0.12200000000000077</v>
      </c>
      <c r="I12" s="3">
        <f>STDEVA(F10:F12)</f>
        <v>0.11357816691600539</v>
      </c>
      <c r="J12" s="2">
        <f>F12*$C$4/1000</f>
        <v>0.2007189050296361</v>
      </c>
      <c r="K12" s="2">
        <f>F12*$C$5/1000</f>
        <v>0.19829332120026039</v>
      </c>
      <c r="L12" s="2">
        <f>F12*$C$6/1000</f>
        <v>0.19591144105374836</v>
      </c>
      <c r="O12" s="4">
        <v>3</v>
      </c>
      <c r="P12" s="3">
        <v>3.92</v>
      </c>
      <c r="Q12" s="3">
        <v>1.01</v>
      </c>
      <c r="R12" s="3">
        <f>P12-Q12</f>
        <v>2.91</v>
      </c>
      <c r="S12" s="3">
        <f>AVERAGE(R10:R12)</f>
        <v>2.7166666666666668</v>
      </c>
      <c r="T12" s="3">
        <f>S12-$R$20</f>
        <v>-0.34633333333333294</v>
      </c>
      <c r="U12" s="3">
        <f>STDEVA(R10:R12)</f>
        <v>0.18556220879622379</v>
      </c>
      <c r="V12" s="2">
        <f>R12*$C$4/1000</f>
        <v>0.1377575503859059</v>
      </c>
      <c r="W12" s="2">
        <f>R12*$C$5/1000</f>
        <v>0.13609282186149946</v>
      </c>
      <c r="X12" s="2">
        <f>R12*$C$6/1000</f>
        <v>0.13445808808169993</v>
      </c>
      <c r="Z12" s="2">
        <f>AVERAGE(W12,K12)</f>
        <v>0.16719307153087992</v>
      </c>
    </row>
    <row r="13" spans="1:26" x14ac:dyDescent="0.25">
      <c r="C13">
        <v>4</v>
      </c>
      <c r="D13" s="3">
        <v>5.9</v>
      </c>
      <c r="E13" s="3">
        <v>1.78</v>
      </c>
      <c r="F13" s="3">
        <f>D13-E13</f>
        <v>4.12</v>
      </c>
      <c r="G13" s="3">
        <f>AVERAGE(F10:F13)</f>
        <v>4.1500000000000004</v>
      </c>
      <c r="H13" s="3">
        <f>G13-$F$20</f>
        <v>0.11200000000000099</v>
      </c>
      <c r="I13" s="3">
        <f>STDEVA(F10:F13)</f>
        <v>9.4868329805051319E-2</v>
      </c>
      <c r="J13" s="2">
        <f>F13*$C$4/1000</f>
        <v>0.19503818130238221</v>
      </c>
      <c r="K13" s="2">
        <f>F13*$C$5/1000</f>
        <v>0.19268124607195114</v>
      </c>
      <c r="L13" s="2">
        <f>F13*$C$6/1000</f>
        <v>0.19036677762769888</v>
      </c>
      <c r="O13" s="4">
        <v>4</v>
      </c>
      <c r="P13" s="3">
        <v>6.7</v>
      </c>
      <c r="Q13" s="3">
        <v>4</v>
      </c>
      <c r="R13" s="3">
        <f>P13-Q13</f>
        <v>2.7</v>
      </c>
      <c r="S13" s="3">
        <f>AVERAGE(R10:R13)</f>
        <v>2.7125000000000004</v>
      </c>
      <c r="T13" s="3">
        <f>S13-$R$20</f>
        <v>-0.35049999999999937</v>
      </c>
      <c r="U13" s="3">
        <f>STDEVA(R10:R13)</f>
        <v>0.15173990905493523</v>
      </c>
      <c r="V13" s="2">
        <f>R13*$C$4/1000</f>
        <v>0.12781628386321164</v>
      </c>
      <c r="W13" s="2">
        <f>R13*$C$5/1000</f>
        <v>0.12627169038695826</v>
      </c>
      <c r="X13" s="2">
        <f>R13*$C$6/1000</f>
        <v>0.12475492708611334</v>
      </c>
      <c r="Z13" s="2">
        <f>AVERAGE(W13,K13)</f>
        <v>0.15947646822945472</v>
      </c>
    </row>
    <row r="14" spans="1:26" x14ac:dyDescent="0.25">
      <c r="C14">
        <v>5</v>
      </c>
      <c r="D14" s="3">
        <v>6.45</v>
      </c>
      <c r="E14" s="3">
        <v>2.37</v>
      </c>
      <c r="F14" s="3">
        <f>D14-E14</f>
        <v>4.08</v>
      </c>
      <c r="G14" s="3">
        <f>AVERAGE(F10:F14)</f>
        <v>4.1360000000000001</v>
      </c>
      <c r="H14" s="3">
        <f>G14-$F$20</f>
        <v>9.8000000000000753E-2</v>
      </c>
      <c r="I14" s="3">
        <f>STDEVA(F10:F14)</f>
        <v>8.7920418561333036E-2</v>
      </c>
      <c r="J14" s="2">
        <f>F14*$C$4/1000</f>
        <v>0.19314460672663095</v>
      </c>
      <c r="K14" s="2">
        <f>F14*$C$5/1000</f>
        <v>0.19081055436251471</v>
      </c>
      <c r="L14" s="2">
        <f>F14*$C$6/1000</f>
        <v>0.18851855648568239</v>
      </c>
      <c r="O14" s="4">
        <v>5</v>
      </c>
      <c r="P14" s="3">
        <v>4.8</v>
      </c>
      <c r="Q14" s="3">
        <v>1.52</v>
      </c>
      <c r="R14" s="3">
        <f>P14-Q14</f>
        <v>3.28</v>
      </c>
      <c r="S14" s="3">
        <f>AVERAGE(R10:R14)</f>
        <v>2.8260000000000001</v>
      </c>
      <c r="T14" s="3">
        <f>S14-$R$20</f>
        <v>-0.23699999999999966</v>
      </c>
      <c r="U14" s="3">
        <f>STDEVA(R10:R14)</f>
        <v>0.2857971308463399</v>
      </c>
      <c r="V14" s="2">
        <f>R14*$C$4/1000</f>
        <v>0.15527311521160525</v>
      </c>
      <c r="W14" s="2">
        <f>R14*$C$5/1000</f>
        <v>0.15339672017378633</v>
      </c>
      <c r="X14" s="2">
        <f>R14*$C$6/1000</f>
        <v>0.1515541336453525</v>
      </c>
      <c r="Z14" s="2">
        <f>AVERAGE(W14,K14)</f>
        <v>0.17210363726815053</v>
      </c>
    </row>
    <row r="15" spans="1:26" x14ac:dyDescent="0.25">
      <c r="C15">
        <v>6</v>
      </c>
      <c r="D15" s="3">
        <v>6.43</v>
      </c>
      <c r="E15" s="3">
        <v>2.48</v>
      </c>
      <c r="F15" s="3">
        <f>D15-E15</f>
        <v>3.9499999999999997</v>
      </c>
      <c r="G15" s="3">
        <f>AVERAGE(F10:F15)</f>
        <v>4.1049999999999995</v>
      </c>
      <c r="H15" s="3">
        <f>G15-$F$20</f>
        <v>6.7000000000000171E-2</v>
      </c>
      <c r="I15" s="3">
        <f>STDEVA(F10:F15)</f>
        <v>0.10931605554537732</v>
      </c>
      <c r="J15" s="2">
        <f>F15*$C$4/1000</f>
        <v>0.18699048935543924</v>
      </c>
      <c r="K15" s="2">
        <f>F15*$C$5/1000</f>
        <v>0.18473080630684632</v>
      </c>
      <c r="L15" s="2">
        <f>F15*$C$6/1000</f>
        <v>0.18251183777412877</v>
      </c>
      <c r="O15" s="4">
        <v>6</v>
      </c>
      <c r="P15" s="3">
        <v>4.9400000000000004</v>
      </c>
      <c r="Q15" s="3">
        <v>1.59</v>
      </c>
      <c r="R15" s="3">
        <f>P15-Q15</f>
        <v>3.3500000000000005</v>
      </c>
      <c r="S15" s="3">
        <f>AVERAGE(R10:R15)</f>
        <v>2.9133333333333336</v>
      </c>
      <c r="T15" s="3">
        <f>S15-$R$20</f>
        <v>-0.14966666666666617</v>
      </c>
      <c r="U15" s="3">
        <f>STDEVA(R10:R15)</f>
        <v>0.33332666659999749</v>
      </c>
      <c r="V15" s="2">
        <f>R15*$C$4/1000</f>
        <v>0.15858687071917005</v>
      </c>
      <c r="W15" s="2">
        <f>R15*$C$5/1000</f>
        <v>0.15667043066530006</v>
      </c>
      <c r="X15" s="2">
        <f>R15*$C$6/1000</f>
        <v>0.15478852064388138</v>
      </c>
      <c r="Z15" s="2">
        <f>AVERAGE(W15,K15)</f>
        <v>0.17070061848607321</v>
      </c>
    </row>
    <row r="16" spans="1:26" x14ac:dyDescent="0.25">
      <c r="C16">
        <v>7</v>
      </c>
      <c r="D16" s="3">
        <v>6.48</v>
      </c>
      <c r="E16" s="3">
        <v>2.64</v>
      </c>
      <c r="F16" s="3">
        <f>D16-E16</f>
        <v>3.8400000000000003</v>
      </c>
      <c r="G16" s="3">
        <f>AVERAGE(F10:F16)</f>
        <v>4.0671428571428567</v>
      </c>
      <c r="H16" s="3">
        <f>G16-$F$20</f>
        <v>2.9142857142857359E-2</v>
      </c>
      <c r="I16" s="3">
        <f>STDEVA(F10:F16)</f>
        <v>0.14138768047632788</v>
      </c>
      <c r="J16" s="2">
        <f>F16*$C$4/1000</f>
        <v>0.18178315927212324</v>
      </c>
      <c r="K16" s="2">
        <f>F16*$C$5/1000</f>
        <v>0.17958640410589621</v>
      </c>
      <c r="L16" s="2">
        <f>F16*$C$6/1000</f>
        <v>0.17742922963358343</v>
      </c>
      <c r="O16" s="4">
        <v>7</v>
      </c>
      <c r="P16" s="3">
        <v>5.07</v>
      </c>
      <c r="Q16" s="3">
        <v>1.87</v>
      </c>
      <c r="R16" s="3">
        <f>P16-Q16</f>
        <v>3.2</v>
      </c>
      <c r="S16" s="3">
        <f>AVERAGE(R10:R16)</f>
        <v>2.9542857142857142</v>
      </c>
      <c r="T16" s="3">
        <f>S16-$R$20</f>
        <v>-0.10871428571428554</v>
      </c>
      <c r="U16" s="3">
        <f>STDEVA(R10:R16)</f>
        <v>0.32299933657605562</v>
      </c>
      <c r="V16" s="2">
        <f>R16*$C$4/1000</f>
        <v>0.1514859660601027</v>
      </c>
      <c r="W16" s="2">
        <f>R16*$C$5/1000</f>
        <v>0.14965533675491349</v>
      </c>
      <c r="X16" s="2">
        <f>R16*$C$6/1000</f>
        <v>0.14785769136131952</v>
      </c>
      <c r="Z16" s="2">
        <f>AVERAGE(W16,K16)</f>
        <v>0.16462087043040485</v>
      </c>
    </row>
    <row r="17" spans="3:26" x14ac:dyDescent="0.25">
      <c r="C17">
        <v>8</v>
      </c>
      <c r="D17" s="3">
        <v>6.77</v>
      </c>
      <c r="E17" s="3">
        <v>2.79</v>
      </c>
      <c r="F17" s="3">
        <f>D17-E17</f>
        <v>3.9799999999999995</v>
      </c>
      <c r="G17" s="3">
        <f>AVERAGE(F10:F17)</f>
        <v>4.0562499999999995</v>
      </c>
      <c r="H17" s="3">
        <f>G17-$F$20</f>
        <v>1.8250000000000099E-2</v>
      </c>
      <c r="I17" s="3">
        <f>STDEVA(F10:F17)</f>
        <v>0.13447649821224741</v>
      </c>
      <c r="J17" s="2">
        <f>F17*$C$4/1000</f>
        <v>0.18841067028725272</v>
      </c>
      <c r="K17" s="2">
        <f>F17*$C$5/1000</f>
        <v>0.18613382508892362</v>
      </c>
      <c r="L17" s="2">
        <f>F17*$C$6/1000</f>
        <v>0.18389800363064113</v>
      </c>
      <c r="O17" s="4">
        <v>8</v>
      </c>
      <c r="P17" s="3">
        <v>5.23</v>
      </c>
      <c r="Q17" s="3">
        <v>2.2599999999999998</v>
      </c>
      <c r="R17" s="3">
        <f>P17-Q17</f>
        <v>2.9700000000000006</v>
      </c>
      <c r="S17" s="3">
        <f>AVERAGE(R10:R17)</f>
        <v>2.9562499999999998</v>
      </c>
      <c r="T17" s="3">
        <f>S17-$R$20</f>
        <v>-0.1067499999999999</v>
      </c>
      <c r="U17" s="3">
        <f>STDEVA(R10:R17)</f>
        <v>0.29909088441953086</v>
      </c>
      <c r="V17" s="2">
        <f>R17*$C$4/1000</f>
        <v>0.14059791224953283</v>
      </c>
      <c r="W17" s="2">
        <f>R17*$C$5/1000</f>
        <v>0.13889885942565411</v>
      </c>
      <c r="X17" s="2">
        <f>R17*$C$6/1000</f>
        <v>0.1372304197947247</v>
      </c>
      <c r="Z17" s="2">
        <f>AVERAGE(W17,K17)</f>
        <v>0.16251634225728886</v>
      </c>
    </row>
    <row r="18" spans="3:26" x14ac:dyDescent="0.25">
      <c r="C18">
        <v>9</v>
      </c>
      <c r="D18" s="3">
        <v>4.71</v>
      </c>
      <c r="E18" s="3">
        <v>1.0900000000000001</v>
      </c>
      <c r="F18" s="3">
        <f>D18-E18</f>
        <v>3.62</v>
      </c>
      <c r="G18" s="3">
        <f>AVERAGE(F10:F18)</f>
        <v>4.0077777777777772</v>
      </c>
      <c r="H18" s="3">
        <f>G18-$F$20</f>
        <v>-3.022222222222215E-2</v>
      </c>
      <c r="I18" s="3">
        <f>STDEVA(F10:F18)</f>
        <v>0.19227439882741656</v>
      </c>
      <c r="J18" s="2">
        <f>F18*$C$4/1000</f>
        <v>0.17136849910549118</v>
      </c>
      <c r="K18" s="2">
        <f>F18*$C$5/1000</f>
        <v>0.16929759970399591</v>
      </c>
      <c r="L18" s="2">
        <f>F18*$C$6/1000</f>
        <v>0.16726401335249269</v>
      </c>
      <c r="O18" s="4">
        <v>9</v>
      </c>
      <c r="P18" s="3">
        <v>5.97</v>
      </c>
      <c r="Q18" s="3">
        <v>2.06</v>
      </c>
      <c r="R18" s="3">
        <f>P18-Q18</f>
        <v>3.9099999999999997</v>
      </c>
      <c r="S18" s="3">
        <f>AVERAGE(R10:R18)</f>
        <v>3.0622222222222222</v>
      </c>
      <c r="T18" s="3">
        <f>S18-$R$20</f>
        <v>-7.7777777777754409E-4</v>
      </c>
      <c r="U18" s="3">
        <f>STDEVA(R10:R18)</f>
        <v>0.42349078436779009</v>
      </c>
      <c r="V18" s="2">
        <f>R18*$C$4/1000</f>
        <v>0.18509691477968795</v>
      </c>
      <c r="W18" s="2">
        <f>R18*$C$5/1000</f>
        <v>0.18286011459740992</v>
      </c>
      <c r="X18" s="2">
        <f>R18*$C$6/1000</f>
        <v>0.18066361663211225</v>
      </c>
      <c r="Z18" s="2">
        <f>AVERAGE(W18,K18)</f>
        <v>0.17607885715070293</v>
      </c>
    </row>
    <row r="19" spans="3:26" x14ac:dyDescent="0.25">
      <c r="C19" s="5">
        <v>10</v>
      </c>
      <c r="D19" s="6">
        <v>4.59</v>
      </c>
      <c r="E19" s="6">
        <v>0.28000000000000003</v>
      </c>
      <c r="F19" s="6">
        <f>D19-E19</f>
        <v>4.3099999999999996</v>
      </c>
      <c r="G19" s="6">
        <f>AVERAGE(F10:F19)</f>
        <v>4.0379999999999994</v>
      </c>
      <c r="H19" s="6">
        <f>G19-$F$20</f>
        <v>0</v>
      </c>
      <c r="I19" s="6">
        <f>STDEVA(F10:F19)</f>
        <v>0.20492817169817215</v>
      </c>
      <c r="J19" s="7">
        <f>F19*$C$4/1000</f>
        <v>0.20403266053720079</v>
      </c>
      <c r="K19" s="7">
        <f>F19*$C$5/1000</f>
        <v>0.20156703169177412</v>
      </c>
      <c r="L19" s="7">
        <f>F19*$C$6/1000</f>
        <v>0.19914582805227718</v>
      </c>
      <c r="O19" s="8">
        <v>10</v>
      </c>
      <c r="P19" s="6">
        <v>5.16</v>
      </c>
      <c r="Q19" s="6">
        <v>2.09</v>
      </c>
      <c r="R19" s="6">
        <f>P19-Q19</f>
        <v>3.0700000000000003</v>
      </c>
      <c r="S19" s="6">
        <f>AVERAGE(R10:R19)</f>
        <v>3.0629999999999997</v>
      </c>
      <c r="T19" s="6">
        <f>S19-$R$20</f>
        <v>0</v>
      </c>
      <c r="U19" s="6">
        <f>STDEVA(R10:R19)</f>
        <v>0.39927851599270248</v>
      </c>
      <c r="V19" s="7">
        <f>R19*$C$4/1000</f>
        <v>0.14533184868891103</v>
      </c>
      <c r="W19" s="7">
        <f>R19*$C$5/1000</f>
        <v>0.14357558869924514</v>
      </c>
      <c r="X19" s="7">
        <f>R19*$C$6/1000</f>
        <v>0.1418509726497659</v>
      </c>
      <c r="Z19" s="2">
        <f>AVERAGE(W19,K19)</f>
        <v>0.17257131019550964</v>
      </c>
    </row>
    <row r="20" spans="3:26" x14ac:dyDescent="0.25">
      <c r="F20" s="9">
        <f>AVERAGE(F10:F19)</f>
        <v>4.0379999999999994</v>
      </c>
      <c r="G20" s="9">
        <f>F20*46.7672</f>
        <v>188.84595359999997</v>
      </c>
      <c r="J20" s="2">
        <f>F20*$C$4/1000</f>
        <v>0.19115635342209206</v>
      </c>
      <c r="K20" s="2">
        <f>F20*$C$5/1000</f>
        <v>0.18884632806760643</v>
      </c>
      <c r="L20" s="2">
        <f>F20*$C$6/1000</f>
        <v>0.18657792428656503</v>
      </c>
      <c r="M20" s="2"/>
      <c r="N20" s="2"/>
      <c r="O20" s="2"/>
      <c r="P20" s="2"/>
      <c r="Q20" s="2"/>
      <c r="R20" s="15">
        <f>AVERAGE(R10:R19)</f>
        <v>3.0629999999999997</v>
      </c>
      <c r="S20" s="15">
        <f>R20*46.7672</f>
        <v>143.24793359999998</v>
      </c>
      <c r="T20" s="2"/>
      <c r="U20" s="2"/>
      <c r="V20" s="2">
        <f>R20*$C$4/1000</f>
        <v>0.14500047313815451</v>
      </c>
      <c r="W20" s="2">
        <f>R20*$C$5/1000</f>
        <v>0.14324821765009374</v>
      </c>
      <c r="X20" s="2">
        <f>R20*$C$6/1000</f>
        <v>0.14152753394991299</v>
      </c>
    </row>
    <row r="21" spans="3:26" x14ac:dyDescent="0.25">
      <c r="F21" s="3">
        <f>STDEVA(F10:F19)</f>
        <v>0.20492817169817215</v>
      </c>
      <c r="J21" s="2">
        <f>STDEVA(J10:J19)</f>
        <v>9.7011693945713139E-3</v>
      </c>
      <c r="K21" s="2">
        <f>STDEVA(K10:K19)</f>
        <v>9.5839357956433394E-3</v>
      </c>
      <c r="L21" s="2">
        <f>STDEVA(L10:L19)</f>
        <v>9.4688144881836956E-3</v>
      </c>
      <c r="M21" s="2"/>
      <c r="N21" s="2"/>
      <c r="O21" s="2"/>
      <c r="P21" s="2"/>
      <c r="Q21" s="2"/>
      <c r="R21" s="2">
        <f>STDEVA(R10:R19)</f>
        <v>0.39927851599270248</v>
      </c>
      <c r="S21" s="2"/>
      <c r="T21" s="2"/>
      <c r="U21" s="2"/>
      <c r="V21" s="2">
        <f>STDEVA(V10:V19)</f>
        <v>1.8901591163187025E-2</v>
      </c>
      <c r="W21" s="2">
        <f>STDEVA(W10:W19)</f>
        <v>1.8673175240590513E-2</v>
      </c>
      <c r="X21" s="2">
        <f>STDEVA(X10:X19)</f>
        <v>1.8448874870266974E-2</v>
      </c>
      <c r="Z21" s="2">
        <f>STDEVA(Z10:Z19)</f>
        <v>6.9493549815875435E-3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0.18884632806760643</v>
      </c>
      <c r="E41" s="11">
        <f>$K$20</f>
        <v>0.18884632806760643</v>
      </c>
      <c r="F41">
        <f>C41*AVERAGE($K$20,$W$20)</f>
        <v>0.16604727285885007</v>
      </c>
      <c r="G41" s="14">
        <f>ABS((F41-E41)/E41)</f>
        <v>0.12072808320950972</v>
      </c>
    </row>
    <row r="42" spans="3:7" x14ac:dyDescent="0.25">
      <c r="C42">
        <v>2</v>
      </c>
      <c r="D42" s="2">
        <f>$W$20</f>
        <v>0.14324821765009374</v>
      </c>
      <c r="E42" s="11">
        <f>SUM(D42,E41)</f>
        <v>0.33209454571770014</v>
      </c>
      <c r="F42">
        <f>C42*AVERAGE($K$20,$W$20)</f>
        <v>0.33209454571770014</v>
      </c>
      <c r="G42" s="14">
        <f>ABS((F42-E42)/E42)</f>
        <v>0</v>
      </c>
    </row>
    <row r="43" spans="3:7" x14ac:dyDescent="0.25">
      <c r="C43">
        <v>3</v>
      </c>
      <c r="D43" s="2">
        <f>$K$20</f>
        <v>0.18884632806760643</v>
      </c>
      <c r="E43" s="11">
        <f>SUM(D43,E42)</f>
        <v>0.52094087378530651</v>
      </c>
      <c r="F43">
        <f>C43*AVERAGE($K$20,$W$20)</f>
        <v>0.49814181857655021</v>
      </c>
      <c r="G43" s="14">
        <f>ABS((F43-E43)/E43)</f>
        <v>4.3765149474818126E-2</v>
      </c>
    </row>
    <row r="44" spans="3:7" x14ac:dyDescent="0.25">
      <c r="C44">
        <v>4</v>
      </c>
      <c r="D44" s="2">
        <f>$W$20</f>
        <v>0.14324821765009374</v>
      </c>
      <c r="E44" s="11">
        <f>SUM(D44,E43)</f>
        <v>0.66418909143540028</v>
      </c>
      <c r="F44">
        <f>C44*AVERAGE($K$20,$W$20)</f>
        <v>0.66418909143540028</v>
      </c>
      <c r="G44" s="14">
        <f>ABS((F44-E44)/E44)</f>
        <v>0</v>
      </c>
    </row>
    <row r="45" spans="3:7" x14ac:dyDescent="0.25">
      <c r="C45">
        <v>5</v>
      </c>
      <c r="D45" s="2">
        <f>$K$20</f>
        <v>0.18884632806760643</v>
      </c>
      <c r="E45" s="11">
        <f>SUM(D45,E44)</f>
        <v>0.85303541950300676</v>
      </c>
      <c r="F45">
        <f>C45*AVERAGE($K$20,$W$20)</f>
        <v>0.8302363642942503</v>
      </c>
      <c r="G45" s="14">
        <f>ABS((F45-E45)/E45)</f>
        <v>2.6726973684210668E-2</v>
      </c>
    </row>
    <row r="46" spans="3:7" x14ac:dyDescent="0.25">
      <c r="C46">
        <v>6</v>
      </c>
      <c r="D46" s="2">
        <f>$W$20</f>
        <v>0.14324821765009374</v>
      </c>
      <c r="E46" s="11">
        <f>SUM(D46,E45)</f>
        <v>0.99628363715310053</v>
      </c>
      <c r="F46">
        <f>C46*AVERAGE($K$20,$W$20)</f>
        <v>0.99628363715310042</v>
      </c>
      <c r="G46" s="14">
        <f>ABS((F46-E46)/E46)</f>
        <v>1.114364407105631E-16</v>
      </c>
    </row>
    <row r="47" spans="3:7" x14ac:dyDescent="0.25">
      <c r="C47">
        <v>7</v>
      </c>
      <c r="D47" s="2">
        <f>$K$20</f>
        <v>0.18884632806760643</v>
      </c>
      <c r="E47" s="11">
        <f>SUM(D47,E46)</f>
        <v>1.185129965220707</v>
      </c>
      <c r="F47">
        <f>C47*AVERAGE($K$20,$W$20)</f>
        <v>1.1623309100119505</v>
      </c>
      <c r="G47" s="14">
        <f>ABS((F47-E47)/E47)</f>
        <v>1.9237599147626478E-2</v>
      </c>
    </row>
    <row r="48" spans="3:7" x14ac:dyDescent="0.25">
      <c r="C48">
        <v>8</v>
      </c>
      <c r="D48" s="2">
        <f>$W$20</f>
        <v>0.14324821765009374</v>
      </c>
      <c r="E48" s="11">
        <f>SUM(D48,E47)</f>
        <v>1.3283781828708008</v>
      </c>
      <c r="F48">
        <f>C48*AVERAGE($K$20,$W$20)</f>
        <v>1.3283781828708006</v>
      </c>
      <c r="G48" s="14">
        <f>ABS((F48-E48)/E48)</f>
        <v>1.6715466106584465E-16</v>
      </c>
    </row>
    <row r="49" spans="3:7" x14ac:dyDescent="0.25">
      <c r="C49">
        <v>9</v>
      </c>
      <c r="D49" s="2">
        <f>$K$20</f>
        <v>0.18884632806760643</v>
      </c>
      <c r="E49" s="11">
        <f>SUM(D49,E48)</f>
        <v>1.5172245109384073</v>
      </c>
      <c r="F49">
        <f>C49*AVERAGE($K$20,$W$20)</f>
        <v>1.4944254557296506</v>
      </c>
      <c r="G49" s="14">
        <f>ABS((F49-E49)/E49)</f>
        <v>1.502681708895898E-2</v>
      </c>
    </row>
    <row r="50" spans="3:7" x14ac:dyDescent="0.25">
      <c r="C50">
        <v>10</v>
      </c>
      <c r="D50" s="2">
        <f>$W$20</f>
        <v>0.14324821765009374</v>
      </c>
      <c r="E50" s="11">
        <f>SUM(D50,E49)</f>
        <v>1.660472728588501</v>
      </c>
      <c r="F50">
        <f>C50*AVERAGE($K$20,$W$20)</f>
        <v>1.6604727285885006</v>
      </c>
      <c r="G50" s="14">
        <f>ABS((F50-E50)/E50)</f>
        <v>2.6744745770535144E-16</v>
      </c>
    </row>
    <row r="51" spans="3:7" x14ac:dyDescent="0.25">
      <c r="C51">
        <v>11</v>
      </c>
      <c r="D51" s="2">
        <f>$K$20</f>
        <v>0.18884632806760643</v>
      </c>
      <c r="E51" s="11">
        <f>SUM(D51,E50)</f>
        <v>1.8493190566561075</v>
      </c>
      <c r="F51">
        <f>C51*AVERAGE($K$20,$W$20)</f>
        <v>1.8265200014473508</v>
      </c>
      <c r="G51" s="14">
        <f>ABS((F51-E51)/E51)</f>
        <v>1.2328351414915593E-2</v>
      </c>
    </row>
    <row r="52" spans="3:7" x14ac:dyDescent="0.25">
      <c r="C52">
        <v>12</v>
      </c>
      <c r="D52" s="2">
        <f>$W$20</f>
        <v>0.14324821765009374</v>
      </c>
      <c r="E52" s="11">
        <f>SUM(D52,E51)</f>
        <v>1.9925672743062013</v>
      </c>
      <c r="F52">
        <f>C52*AVERAGE($K$20,$W$20)</f>
        <v>1.9925672743062008</v>
      </c>
      <c r="G52" s="14">
        <f>ABS((F52-E52)/E52)</f>
        <v>2.228728814211262E-16</v>
      </c>
    </row>
    <row r="53" spans="3:7" x14ac:dyDescent="0.25">
      <c r="C53">
        <v>13</v>
      </c>
      <c r="D53" s="2">
        <f>$K$20</f>
        <v>0.18884632806760643</v>
      </c>
      <c r="E53" s="11">
        <f>SUM(D53,E52)</f>
        <v>2.1814136023738078</v>
      </c>
      <c r="F53">
        <f>C53*AVERAGE($K$20,$W$20)</f>
        <v>2.1586145471650511</v>
      </c>
      <c r="G53" s="14">
        <f>ABS((F53-E53)/E53)</f>
        <v>1.0451505016722564E-2</v>
      </c>
    </row>
    <row r="54" spans="3:7" x14ac:dyDescent="0.25">
      <c r="C54">
        <v>14</v>
      </c>
      <c r="D54" s="2">
        <f>$W$20</f>
        <v>0.14324821765009374</v>
      </c>
      <c r="E54" s="11">
        <f>SUM(D54,E53)</f>
        <v>2.3246618200239015</v>
      </c>
      <c r="F54">
        <f>C54*AVERAGE($K$20,$W$20)</f>
        <v>2.3246618200239011</v>
      </c>
      <c r="G54" s="14">
        <f>ABS((F54-E54)/E54)</f>
        <v>1.9103389836096529E-16</v>
      </c>
    </row>
    <row r="55" spans="3:7" x14ac:dyDescent="0.25">
      <c r="C55">
        <v>15</v>
      </c>
      <c r="D55" s="2">
        <f>$K$20</f>
        <v>0.18884632806760643</v>
      </c>
      <c r="E55" s="11">
        <f>SUM(D55,E54)</f>
        <v>2.5135081480915078</v>
      </c>
      <c r="F55">
        <f>C55*AVERAGE($K$20,$W$20)</f>
        <v>2.4907090928827511</v>
      </c>
      <c r="G55" s="14">
        <f>ABS((F55-E55)/E55)</f>
        <v>9.0706112196484757E-3</v>
      </c>
    </row>
    <row r="56" spans="3:7" x14ac:dyDescent="0.25">
      <c r="C56">
        <v>16</v>
      </c>
      <c r="D56" s="2">
        <f>$W$20</f>
        <v>0.14324821765009374</v>
      </c>
      <c r="E56" s="11">
        <f>SUM(D56,E55)</f>
        <v>2.6567563657416016</v>
      </c>
      <c r="F56">
        <f>C56*AVERAGE($K$20,$W$20)</f>
        <v>2.6567563657416011</v>
      </c>
      <c r="G56" s="14">
        <f>ABS((F56-E56)/E56)</f>
        <v>1.6715466106584465E-16</v>
      </c>
    </row>
    <row r="57" spans="3:7" x14ac:dyDescent="0.25">
      <c r="C57">
        <v>17</v>
      </c>
      <c r="D57" s="2">
        <f>$K$20</f>
        <v>0.18884632806760643</v>
      </c>
      <c r="E57" s="11">
        <f>SUM(D57,E56)</f>
        <v>2.8456026938092078</v>
      </c>
      <c r="F57">
        <f>C57*AVERAGE($K$20,$W$20)</f>
        <v>2.8228036386004511</v>
      </c>
      <c r="G57" s="14">
        <f>ABS((F57-E57)/E57)</f>
        <v>8.0120303717583288E-3</v>
      </c>
    </row>
    <row r="58" spans="3:7" x14ac:dyDescent="0.25">
      <c r="C58">
        <v>18</v>
      </c>
      <c r="D58" s="2">
        <f>$W$20</f>
        <v>0.14324821765009374</v>
      </c>
      <c r="E58" s="11">
        <f>SUM(D58,E57)</f>
        <v>2.9888509114593016</v>
      </c>
      <c r="F58">
        <f>C58*AVERAGE($K$20,$W$20)</f>
        <v>2.9888509114593012</v>
      </c>
      <c r="G58" s="14">
        <f>ABS((F58-E58)/E58)</f>
        <v>1.4858192094741748E-16</v>
      </c>
    </row>
    <row r="59" spans="3:7" x14ac:dyDescent="0.25">
      <c r="C59">
        <v>19</v>
      </c>
      <c r="D59" s="2">
        <f>$K$20</f>
        <v>0.18884632806760643</v>
      </c>
      <c r="E59" s="11">
        <f>SUM(D59,E58)</f>
        <v>3.1776972395269079</v>
      </c>
      <c r="F59">
        <f>C59*AVERAGE($K$20,$W$20)</f>
        <v>3.1548981843181512</v>
      </c>
      <c r="G59" s="14">
        <f>ABS((F59-E59)/E59)</f>
        <v>7.1747097002076224E-3</v>
      </c>
    </row>
    <row r="60" spans="3:7" x14ac:dyDescent="0.25">
      <c r="C60">
        <v>20</v>
      </c>
      <c r="D60" s="2">
        <f>$W$20</f>
        <v>0.14324821765009374</v>
      </c>
      <c r="E60" s="11">
        <f>SUM(D60,E59)</f>
        <v>3.3209454571770016</v>
      </c>
      <c r="F60">
        <f>C60*AVERAGE($K$20,$W$20)</f>
        <v>3.3209454571770012</v>
      </c>
      <c r="G60" s="14">
        <f>ABS((F60-E60)/E60)</f>
        <v>1.3372372885267574E-16</v>
      </c>
    </row>
    <row r="61" spans="3:7" x14ac:dyDescent="0.25">
      <c r="C61">
        <v>21</v>
      </c>
      <c r="D61" s="2">
        <f>$K$20</f>
        <v>0.18884632806760643</v>
      </c>
      <c r="E61" s="11">
        <f>SUM(D61,E60)</f>
        <v>3.5097917852446079</v>
      </c>
      <c r="F61">
        <f>C61*AVERAGE($K$20,$W$20)</f>
        <v>3.4869927300358516</v>
      </c>
      <c r="G61" s="14">
        <f>ABS((F61-E61)/E61)</f>
        <v>6.4958426606971254E-3</v>
      </c>
    </row>
    <row r="62" spans="3:7" x14ac:dyDescent="0.25">
      <c r="C62">
        <v>22</v>
      </c>
      <c r="D62" s="2">
        <f>$W$20</f>
        <v>0.14324821765009374</v>
      </c>
      <c r="E62" s="11">
        <f>SUM(D62,E61)</f>
        <v>3.6530400028947017</v>
      </c>
      <c r="F62">
        <f>C62*AVERAGE($K$20,$W$20)</f>
        <v>3.6530400028947017</v>
      </c>
      <c r="G62" s="14">
        <f>ABS((F62-E62)/E62)</f>
        <v>0</v>
      </c>
    </row>
    <row r="63" spans="3:7" x14ac:dyDescent="0.25">
      <c r="C63">
        <v>23</v>
      </c>
      <c r="D63" s="2">
        <f>$K$20</f>
        <v>0.18884632806760643</v>
      </c>
      <c r="E63" s="11">
        <f>SUM(D63,E62)</f>
        <v>3.8418863309623079</v>
      </c>
      <c r="F63">
        <f>C63*AVERAGE($K$20,$W$20)</f>
        <v>3.8190872757535517</v>
      </c>
      <c r="G63" s="14">
        <f>ABS((F63-E63)/E63)</f>
        <v>5.9343388233575314E-3</v>
      </c>
    </row>
    <row r="64" spans="3:7" x14ac:dyDescent="0.25">
      <c r="C64">
        <v>24</v>
      </c>
      <c r="D64" s="2">
        <f>$W$20</f>
        <v>0.14324821765009374</v>
      </c>
      <c r="E64" s="11">
        <f>SUM(D64,E63)</f>
        <v>3.9851345486124017</v>
      </c>
      <c r="F64">
        <f>C64*AVERAGE($K$20,$W$20)</f>
        <v>3.9851345486124017</v>
      </c>
      <c r="G64" s="14">
        <f>ABS((F64-E64)/E64)</f>
        <v>0</v>
      </c>
    </row>
    <row r="65" spans="3:7" x14ac:dyDescent="0.25">
      <c r="C65">
        <v>25</v>
      </c>
      <c r="D65" s="2">
        <f>$K$20</f>
        <v>0.18884632806760643</v>
      </c>
      <c r="E65" s="11">
        <f>SUM(D65,E64)</f>
        <v>4.1739808766800079</v>
      </c>
      <c r="F65">
        <f>C65*AVERAGE($K$20,$W$20)</f>
        <v>4.1511818214712521</v>
      </c>
      <c r="G65" s="14">
        <f>ABS((F65-E65)/E65)</f>
        <v>5.4621848739494494E-3</v>
      </c>
    </row>
    <row r="66" spans="3:7" x14ac:dyDescent="0.25">
      <c r="C66">
        <v>26</v>
      </c>
      <c r="D66" s="2">
        <f>$W$20</f>
        <v>0.14324821765009374</v>
      </c>
      <c r="E66" s="11">
        <f>SUM(D66,E65)</f>
        <v>4.3172290943301013</v>
      </c>
      <c r="F66">
        <f>C66*AVERAGE($K$20,$W$20)</f>
        <v>4.3172290943301022</v>
      </c>
      <c r="G66" s="14">
        <f>ABS((F66-E66)/E66)</f>
        <v>2.0572881361950116E-16</v>
      </c>
    </row>
    <row r="67" spans="3:7" x14ac:dyDescent="0.25">
      <c r="C67">
        <v>27</v>
      </c>
      <c r="D67" s="2">
        <f>$K$20</f>
        <v>0.18884632806760643</v>
      </c>
      <c r="E67" s="11">
        <f>SUM(D67,E66)</f>
        <v>4.506075422397708</v>
      </c>
      <c r="F67">
        <f>C67*AVERAGE($K$20,$W$20)</f>
        <v>4.4832763671889522</v>
      </c>
      <c r="G67" s="14">
        <f>ABS((F67-E67)/E67)</f>
        <v>5.0596257433756621E-3</v>
      </c>
    </row>
    <row r="68" spans="3:7" x14ac:dyDescent="0.25">
      <c r="C68">
        <v>28</v>
      </c>
      <c r="D68" s="2">
        <f>$W$20</f>
        <v>0.14324821765009374</v>
      </c>
      <c r="E68" s="11">
        <f>SUM(D68,E67)</f>
        <v>4.6493236400478013</v>
      </c>
      <c r="F68">
        <f>C68*AVERAGE($K$20,$W$20)</f>
        <v>4.6493236400478022</v>
      </c>
      <c r="G68" s="14">
        <f>ABS((F68-E68)/E68)</f>
        <v>1.9103389836096536E-16</v>
      </c>
    </row>
    <row r="69" spans="3:7" x14ac:dyDescent="0.25">
      <c r="C69">
        <v>29</v>
      </c>
      <c r="D69" s="2">
        <f>$K$20</f>
        <v>0.18884632806760643</v>
      </c>
      <c r="E69" s="11">
        <f>SUM(D69,E68)</f>
        <v>4.838169968115408</v>
      </c>
      <c r="F69">
        <f>C69*AVERAGE($K$20,$W$20)</f>
        <v>4.8153709129066522</v>
      </c>
      <c r="G69" s="14">
        <f>ABS((F69-E69)/E69)</f>
        <v>4.7123303561070681E-3</v>
      </c>
    </row>
    <row r="70" spans="3:7" x14ac:dyDescent="0.25">
      <c r="C70">
        <v>30</v>
      </c>
      <c r="D70" s="2">
        <f>$W$20</f>
        <v>0.14324821765009374</v>
      </c>
      <c r="E70" s="11">
        <f>SUM(D70,E69)</f>
        <v>4.9814181857655013</v>
      </c>
      <c r="F70">
        <f>C70*AVERAGE($K$20,$W$20)</f>
        <v>4.9814181857655022</v>
      </c>
      <c r="G70" s="14">
        <f>ABS((F70-E70)/E70)</f>
        <v>1.7829830513690101E-16</v>
      </c>
    </row>
    <row r="71" spans="3:7" x14ac:dyDescent="0.25">
      <c r="C71">
        <v>31</v>
      </c>
      <c r="D71" s="2">
        <f>$K$20</f>
        <v>0.18884632806760643</v>
      </c>
      <c r="E71" s="11">
        <f>SUM(D71,E70)</f>
        <v>5.170264513833108</v>
      </c>
      <c r="F71">
        <f>C71*AVERAGE($K$20,$W$20)</f>
        <v>5.1474654586243522</v>
      </c>
      <c r="G71" s="14">
        <f>ABS((F71-E71)/E71)</f>
        <v>4.4096496702937813E-3</v>
      </c>
    </row>
    <row r="72" spans="3:7" x14ac:dyDescent="0.25">
      <c r="C72">
        <v>32</v>
      </c>
      <c r="D72" s="2">
        <f>$W$20</f>
        <v>0.14324821765009374</v>
      </c>
      <c r="E72" s="11">
        <f>SUM(D72,E71)</f>
        <v>5.3135127314832014</v>
      </c>
      <c r="F72">
        <f>C72*AVERAGE($K$20,$W$20)</f>
        <v>5.3135127314832022</v>
      </c>
      <c r="G72" s="14">
        <f>ABS((F72-E72)/E72)</f>
        <v>1.671546610658447E-16</v>
      </c>
    </row>
    <row r="73" spans="3:7" x14ac:dyDescent="0.25">
      <c r="C73">
        <v>33</v>
      </c>
      <c r="D73" s="2">
        <f>$K$20</f>
        <v>0.18884632806760643</v>
      </c>
      <c r="E73" s="11">
        <f>SUM(D73,E72)</f>
        <v>5.5023590595508081</v>
      </c>
      <c r="F73">
        <f>C73*AVERAGE($K$20,$W$20)</f>
        <v>5.4795600043420523</v>
      </c>
      <c r="G73" s="14">
        <f>ABS((F73-E73)/E73)</f>
        <v>4.1435055331734442E-3</v>
      </c>
    </row>
    <row r="74" spans="3:7" x14ac:dyDescent="0.25">
      <c r="C74">
        <v>34</v>
      </c>
      <c r="D74" s="2">
        <f>$W$20</f>
        <v>0.14324821765009374</v>
      </c>
      <c r="E74" s="11">
        <f>SUM(D74,E73)</f>
        <v>5.6456072772009014</v>
      </c>
      <c r="F74">
        <f>C74*AVERAGE($K$20,$W$20)</f>
        <v>5.6456072772009023</v>
      </c>
      <c r="G74" s="14">
        <f>ABS((F74-E74)/E74)</f>
        <v>1.5732203394432443E-16</v>
      </c>
    </row>
    <row r="75" spans="3:7" x14ac:dyDescent="0.25">
      <c r="C75">
        <v>35</v>
      </c>
      <c r="D75" s="2">
        <f>$K$20</f>
        <v>0.18884632806760643</v>
      </c>
      <c r="E75" s="11">
        <f>SUM(D75,E74)</f>
        <v>5.8344536052685081</v>
      </c>
      <c r="F75">
        <f>C75*AVERAGE($K$20,$W$20)</f>
        <v>5.8116545500597523</v>
      </c>
      <c r="G75" s="14">
        <f>ABS((F75-E75)/E75)</f>
        <v>3.9076590116627662E-3</v>
      </c>
    </row>
    <row r="76" spans="3:7" x14ac:dyDescent="0.25">
      <c r="C76">
        <v>36</v>
      </c>
      <c r="D76" s="2">
        <f>$W$20</f>
        <v>0.14324821765009374</v>
      </c>
      <c r="E76" s="11">
        <f>SUM(D76,E75)</f>
        <v>5.9777018229186014</v>
      </c>
      <c r="F76">
        <f>C76*AVERAGE($K$20,$W$20)</f>
        <v>5.9777018229186023</v>
      </c>
      <c r="G76" s="14">
        <f>ABS((F76-E76)/E76)</f>
        <v>1.4858192094741752E-16</v>
      </c>
    </row>
    <row r="77" spans="3:7" x14ac:dyDescent="0.25">
      <c r="C77">
        <v>37</v>
      </c>
      <c r="D77" s="2">
        <f>$K$20</f>
        <v>0.18884632806760643</v>
      </c>
      <c r="E77" s="11">
        <f>SUM(D77,E76)</f>
        <v>6.1665481509862081</v>
      </c>
      <c r="F77">
        <f>C77*AVERAGE($K$20,$W$20)</f>
        <v>6.1437490957774523</v>
      </c>
      <c r="G77" s="14">
        <f>ABS((F77-E77)/E77)</f>
        <v>3.6972151437931412E-3</v>
      </c>
    </row>
    <row r="78" spans="3:7" x14ac:dyDescent="0.25">
      <c r="C78">
        <v>38</v>
      </c>
      <c r="D78" s="2">
        <f>$W$20</f>
        <v>0.14324821765009374</v>
      </c>
      <c r="E78" s="11">
        <f>SUM(D78,E77)</f>
        <v>6.3097963686363014</v>
      </c>
      <c r="F78">
        <f>C78*AVERAGE($K$20,$W$20)</f>
        <v>6.3097963686363023</v>
      </c>
      <c r="G78" s="14">
        <f>ABS((F78-E78)/E78)</f>
        <v>1.4076181984492186E-16</v>
      </c>
    </row>
    <row r="79" spans="3:7" x14ac:dyDescent="0.25">
      <c r="C79">
        <v>39</v>
      </c>
      <c r="D79" s="2">
        <f>$K$20</f>
        <v>0.18884632806760643</v>
      </c>
      <c r="E79" s="11">
        <f>SUM(D79,E78)</f>
        <v>6.4986426967039082</v>
      </c>
      <c r="F79">
        <f>C79*AVERAGE($K$20,$W$20)</f>
        <v>6.4758436414951523</v>
      </c>
      <c r="G79" s="14">
        <f>ABS((F79-E79)/E79)</f>
        <v>3.5082795397136414E-3</v>
      </c>
    </row>
    <row r="80" spans="3:7" x14ac:dyDescent="0.25">
      <c r="C80">
        <v>40</v>
      </c>
      <c r="D80" s="2">
        <f>$W$20</f>
        <v>0.14324821765009374</v>
      </c>
      <c r="E80" s="11">
        <f>SUM(D80,E79)</f>
        <v>6.6418909143540015</v>
      </c>
      <c r="F80">
        <f>C80*AVERAGE($K$20,$W$20)</f>
        <v>6.6418909143540024</v>
      </c>
      <c r="G80" s="14">
        <f>ABS((F80-E80)/E80)</f>
        <v>1.3372372885267577E-16</v>
      </c>
    </row>
    <row r="81" spans="3:7" x14ac:dyDescent="0.25">
      <c r="C81">
        <v>41</v>
      </c>
      <c r="D81" s="2">
        <f>$K$20</f>
        <v>0.18884632806760643</v>
      </c>
      <c r="E81" s="11">
        <f>SUM(D81,E80)</f>
        <v>6.8307372424216082</v>
      </c>
      <c r="F81">
        <f>C81*AVERAGE($K$20,$W$20)</f>
        <v>6.8079381872128533</v>
      </c>
      <c r="G81" s="14">
        <f>ABS((F81-E81)/E81)</f>
        <v>3.3377151542535806E-3</v>
      </c>
    </row>
    <row r="82" spans="3:7" x14ac:dyDescent="0.25">
      <c r="C82">
        <v>42</v>
      </c>
      <c r="D82" s="2">
        <f>$W$20</f>
        <v>0.14324821765009374</v>
      </c>
      <c r="E82" s="11">
        <f>SUM(D82,E81)</f>
        <v>6.9739854600717015</v>
      </c>
      <c r="F82">
        <f>C82*AVERAGE($K$20,$W$20)</f>
        <v>6.9739854600717033</v>
      </c>
      <c r="G82" s="14">
        <f>ABS((F82-E82)/E82)</f>
        <v>2.5471186448128718E-16</v>
      </c>
    </row>
    <row r="83" spans="3:7" x14ac:dyDescent="0.25">
      <c r="C83">
        <v>43</v>
      </c>
      <c r="D83" s="2">
        <f>$K$20</f>
        <v>0.18884632806760643</v>
      </c>
      <c r="E83" s="11">
        <f>SUM(D83,E82)</f>
        <v>7.1628317881393082</v>
      </c>
      <c r="F83">
        <f>C83*AVERAGE($K$20,$W$20)</f>
        <v>7.1400327329305533</v>
      </c>
      <c r="G83" s="14">
        <f>ABS((F83-E83)/E83)</f>
        <v>3.1829667208585159E-3</v>
      </c>
    </row>
    <row r="84" spans="3:7" x14ac:dyDescent="0.25">
      <c r="C84">
        <v>44</v>
      </c>
      <c r="D84" s="2">
        <f>$W$20</f>
        <v>0.14324821765009374</v>
      </c>
      <c r="E84" s="11">
        <f>SUM(D84,E83)</f>
        <v>7.3060800057894015</v>
      </c>
      <c r="F84">
        <f>C84*AVERAGE($K$20,$W$20)</f>
        <v>7.3060800057894033</v>
      </c>
      <c r="G84" s="14">
        <f>ABS((F84-E84)/E84)</f>
        <v>2.4313405245941047E-16</v>
      </c>
    </row>
    <row r="85" spans="3:7" x14ac:dyDescent="0.25">
      <c r="C85">
        <v>45</v>
      </c>
      <c r="D85" s="2">
        <f>$K$20</f>
        <v>0.18884632806760643</v>
      </c>
      <c r="E85" s="11">
        <f>SUM(D85,E84)</f>
        <v>7.4949263338570082</v>
      </c>
      <c r="F85">
        <f>C85*AVERAGE($K$20,$W$20)</f>
        <v>7.4721272786482533</v>
      </c>
      <c r="G85" s="14">
        <f>ABS((F85-E85)/E85)</f>
        <v>3.0419318607261291E-3</v>
      </c>
    </row>
    <row r="86" spans="3:7" x14ac:dyDescent="0.25">
      <c r="C86">
        <v>46</v>
      </c>
      <c r="D86" s="2">
        <f>$W$20</f>
        <v>0.14324821765009374</v>
      </c>
      <c r="E86" s="11">
        <f>SUM(D86,E85)</f>
        <v>7.6381745515071016</v>
      </c>
      <c r="F86">
        <f>C86*AVERAGE($K$20,$W$20)</f>
        <v>7.6381745515071033</v>
      </c>
      <c r="G86" s="14">
        <f>ABS((F86-E86)/E86)</f>
        <v>2.3256300670030569E-16</v>
      </c>
    </row>
    <row r="87" spans="3:7" x14ac:dyDescent="0.25">
      <c r="C87">
        <v>47</v>
      </c>
      <c r="D87" s="2">
        <f>$K$20</f>
        <v>0.18884632806760643</v>
      </c>
      <c r="E87" s="11">
        <f>SUM(D87,E86)</f>
        <v>7.8270208795747083</v>
      </c>
      <c r="F87">
        <f>C87*AVERAGE($K$20,$W$20)</f>
        <v>7.8042218243659534</v>
      </c>
      <c r="G87" s="14">
        <f>ABS((F87-E87)/E87)</f>
        <v>2.9128650043915216E-3</v>
      </c>
    </row>
    <row r="88" spans="3:7" x14ac:dyDescent="0.25">
      <c r="C88">
        <v>48</v>
      </c>
      <c r="D88" s="2">
        <f>$W$20</f>
        <v>0.14324821765009374</v>
      </c>
      <c r="E88" s="11">
        <f>SUM(D88,E87)</f>
        <v>7.9702690972248016</v>
      </c>
      <c r="F88">
        <f>C88*AVERAGE($K$20,$W$20)</f>
        <v>7.9702690972248034</v>
      </c>
      <c r="G88" s="14">
        <f>ABS((F88-E88)/E88)</f>
        <v>2.228728814211263E-16</v>
      </c>
    </row>
    <row r="89" spans="3:7" x14ac:dyDescent="0.25">
      <c r="C89">
        <v>49</v>
      </c>
      <c r="D89" s="2">
        <f>$K$20</f>
        <v>0.18884632806760643</v>
      </c>
      <c r="E89" s="11">
        <f>SUM(D89,E88)</f>
        <v>8.1591154252924074</v>
      </c>
      <c r="F89">
        <f>C89*AVERAGE($K$20,$W$20)</f>
        <v>8.1363163700836534</v>
      </c>
      <c r="G89" s="14">
        <f>ABS((F89-E89)/E89)</f>
        <v>2.7943047769712057E-3</v>
      </c>
    </row>
    <row r="90" spans="3:7" x14ac:dyDescent="0.25">
      <c r="C90">
        <v>50</v>
      </c>
      <c r="D90" s="2">
        <f>$W$20</f>
        <v>0.14324821765009374</v>
      </c>
      <c r="E90" s="11">
        <f>SUM(D90,E89)</f>
        <v>8.3023636429425007</v>
      </c>
      <c r="F90">
        <f>C90*AVERAGE($K$20,$W$20)</f>
        <v>8.3023636429425043</v>
      </c>
      <c r="G90" s="14">
        <f>ABS((F90-E90)/E90)</f>
        <v>4.2791593232856253E-16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0"/>
  <sheetViews>
    <sheetView workbookViewId="0">
      <selection activeCell="Z8" sqref="Z8:Z21"/>
    </sheetView>
  </sheetViews>
  <sheetFormatPr baseColWidth="10" defaultColWidth="9.140625" defaultRowHeight="15" x14ac:dyDescent="0.25"/>
  <cols>
    <col min="1" max="1" width="17.28515625" bestFit="1" customWidth="1"/>
    <col min="2" max="2" width="13.42578125" customWidth="1"/>
    <col min="7" max="7" width="15.5703125" bestFit="1" customWidth="1"/>
    <col min="8" max="8" width="12" bestFit="1" customWidth="1"/>
    <col min="10" max="12" width="9.5703125" bestFit="1" customWidth="1"/>
  </cols>
  <sheetData>
    <row r="3" spans="1:26" x14ac:dyDescent="0.25">
      <c r="A3" t="s">
        <v>0</v>
      </c>
      <c r="B3" t="s">
        <v>1</v>
      </c>
      <c r="C3" t="s">
        <v>2</v>
      </c>
    </row>
    <row r="4" spans="1:26" x14ac:dyDescent="0.25">
      <c r="A4">
        <v>16.399999999999999</v>
      </c>
      <c r="B4" s="1">
        <f>(PI()*(A4/100)^2)/4</f>
        <v>2.1124069002737764E-2</v>
      </c>
      <c r="C4" s="2">
        <f>1/B4</f>
        <v>47.339364393782091</v>
      </c>
    </row>
    <row r="5" spans="1:26" x14ac:dyDescent="0.25">
      <c r="A5">
        <v>16.5</v>
      </c>
      <c r="B5" s="1">
        <f>(PI()*(A5/100)^2)/4</f>
        <v>2.1382464998495533E-2</v>
      </c>
      <c r="C5" s="2">
        <f>1/B5</f>
        <v>46.767292735910466</v>
      </c>
    </row>
    <row r="6" spans="1:26" x14ac:dyDescent="0.25">
      <c r="A6">
        <v>16.600000000000001</v>
      </c>
      <c r="B6" s="1">
        <f>(PI()*(A6/100)^2)/4</f>
        <v>2.1642431790580088E-2</v>
      </c>
      <c r="C6" s="2">
        <f>1/B6</f>
        <v>46.205528550412346</v>
      </c>
    </row>
    <row r="8" spans="1:26" x14ac:dyDescent="0.25">
      <c r="D8" t="s">
        <v>3</v>
      </c>
      <c r="P8" t="s">
        <v>4</v>
      </c>
      <c r="Z8" t="s">
        <v>5</v>
      </c>
    </row>
    <row r="9" spans="1:26" x14ac:dyDescent="0.25">
      <c r="A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J9">
        <f>A4</f>
        <v>16.399999999999999</v>
      </c>
      <c r="K9">
        <f>A5</f>
        <v>16.5</v>
      </c>
      <c r="L9">
        <f>A6</f>
        <v>16.600000000000001</v>
      </c>
      <c r="P9" t="s">
        <v>7</v>
      </c>
      <c r="Q9" t="s">
        <v>8</v>
      </c>
      <c r="R9" t="s">
        <v>9</v>
      </c>
      <c r="S9" t="s">
        <v>10</v>
      </c>
      <c r="T9" t="s">
        <v>11</v>
      </c>
      <c r="V9">
        <f>A4</f>
        <v>16.399999999999999</v>
      </c>
      <c r="W9">
        <f>A5</f>
        <v>16.5</v>
      </c>
      <c r="X9">
        <f>A6</f>
        <v>16.600000000000001</v>
      </c>
    </row>
    <row r="10" spans="1:26" x14ac:dyDescent="0.25">
      <c r="C10">
        <v>1</v>
      </c>
      <c r="D10" s="3">
        <v>4.91</v>
      </c>
      <c r="E10" s="3">
        <v>1.54</v>
      </c>
      <c r="F10" s="3">
        <f>D10-E10</f>
        <v>3.37</v>
      </c>
      <c r="G10" s="3">
        <f>AVERAGE(F10)</f>
        <v>3.37</v>
      </c>
      <c r="H10" s="3">
        <f>G10-$F$20</f>
        <v>0.3490000000000002</v>
      </c>
      <c r="J10" s="2">
        <f>F10*$C$4/1000</f>
        <v>0.15953365800704566</v>
      </c>
      <c r="K10" s="2">
        <f>F10*$C$5/1000</f>
        <v>0.15760577652001828</v>
      </c>
      <c r="L10" s="2">
        <f>F10*$C$6/1000</f>
        <v>0.1557126312148896</v>
      </c>
      <c r="O10" s="4">
        <v>1</v>
      </c>
      <c r="P10" s="3">
        <v>4</v>
      </c>
      <c r="Q10" s="3">
        <v>0.4</v>
      </c>
      <c r="R10" s="3">
        <f>P10-Q10</f>
        <v>3.6</v>
      </c>
      <c r="S10" s="3">
        <f>AVERAGE(R10)</f>
        <v>3.6</v>
      </c>
      <c r="T10" s="3">
        <f>S10-$R$20</f>
        <v>-4.8999999999999932E-2</v>
      </c>
      <c r="V10" s="2">
        <f>R10*$C$4/1000</f>
        <v>0.17042171181761553</v>
      </c>
      <c r="W10" s="2">
        <f>R10*$C$5/1000</f>
        <v>0.16836225384927769</v>
      </c>
      <c r="X10" s="2">
        <f>R10*$C$6/1000</f>
        <v>0.16633990278148444</v>
      </c>
      <c r="Z10" s="2">
        <f>AVERAGE(W10,K10)</f>
        <v>0.162984015184648</v>
      </c>
    </row>
    <row r="11" spans="1:26" x14ac:dyDescent="0.25">
      <c r="C11">
        <v>2</v>
      </c>
      <c r="D11" s="3">
        <v>5.36</v>
      </c>
      <c r="E11" s="3">
        <v>2.5099999999999998</v>
      </c>
      <c r="F11" s="3">
        <f>D11-E11</f>
        <v>2.8500000000000005</v>
      </c>
      <c r="G11" s="3">
        <f>AVERAGE(F10:F11)</f>
        <v>3.1100000000000003</v>
      </c>
      <c r="H11" s="3">
        <f>G11-$F$20</f>
        <v>8.9000000000000412E-2</v>
      </c>
      <c r="I11" s="3">
        <f>STDEVA(F10:F11)</f>
        <v>0.36769552621700441</v>
      </c>
      <c r="J11" s="2">
        <f>F11*$C$4/1000</f>
        <v>0.13491718852227899</v>
      </c>
      <c r="K11" s="2">
        <f>F11*$C$5/1000</f>
        <v>0.13328678429734486</v>
      </c>
      <c r="L11" s="2">
        <f>F11*$C$6/1000</f>
        <v>0.13168575636867522</v>
      </c>
      <c r="O11" s="4">
        <v>2</v>
      </c>
      <c r="P11" s="3">
        <v>4.9800000000000004</v>
      </c>
      <c r="Q11" s="3">
        <v>1.07</v>
      </c>
      <c r="R11" s="3">
        <f>P11-Q11</f>
        <v>3.91</v>
      </c>
      <c r="S11" s="3">
        <f>AVERAGE(R10:R11)</f>
        <v>3.7549999999999999</v>
      </c>
      <c r="T11" s="3">
        <f>S11-$R$20</f>
        <v>0.10599999999999987</v>
      </c>
      <c r="U11" s="3">
        <f>STDEVA(R10:R11)</f>
        <v>0.21920310216782976</v>
      </c>
      <c r="V11" s="2">
        <f>R11*$C$4/1000</f>
        <v>0.18509691477968798</v>
      </c>
      <c r="W11" s="2">
        <f>R11*$C$5/1000</f>
        <v>0.18286011459740995</v>
      </c>
      <c r="X11" s="2">
        <f>R11*$C$6/1000</f>
        <v>0.18066361663211228</v>
      </c>
      <c r="Z11" s="2">
        <f>AVERAGE(W11,K11)</f>
        <v>0.15807344944737739</v>
      </c>
    </row>
    <row r="12" spans="1:26" x14ac:dyDescent="0.25">
      <c r="C12">
        <v>3</v>
      </c>
      <c r="D12" s="3">
        <v>6.02</v>
      </c>
      <c r="E12" s="3">
        <v>3.41</v>
      </c>
      <c r="F12" s="3">
        <f>D12-E12</f>
        <v>2.6099999999999994</v>
      </c>
      <c r="G12" s="3">
        <f>AVERAGE(F10:F12)</f>
        <v>2.9433333333333334</v>
      </c>
      <c r="H12" s="3">
        <f>G12-$F$20</f>
        <v>-7.7666666666666551E-2</v>
      </c>
      <c r="I12" s="3">
        <f>STDEVA(F10:F12)</f>
        <v>0.38850139424889391</v>
      </c>
      <c r="J12" s="2">
        <f>F12*$C$4/1000</f>
        <v>0.12355574106777124</v>
      </c>
      <c r="K12" s="2">
        <f>F12*$C$5/1000</f>
        <v>0.1220626340407263</v>
      </c>
      <c r="L12" s="2">
        <f>F12*$C$6/1000</f>
        <v>0.12059642951657619</v>
      </c>
      <c r="O12" s="4">
        <v>3</v>
      </c>
      <c r="P12" s="3">
        <v>5.85</v>
      </c>
      <c r="Q12" s="3">
        <v>2.06</v>
      </c>
      <c r="R12" s="3">
        <f>P12-Q12</f>
        <v>3.7899999999999996</v>
      </c>
      <c r="S12" s="3">
        <f>AVERAGE(R10:R12)</f>
        <v>3.7666666666666662</v>
      </c>
      <c r="T12" s="3">
        <f>S12-$R$20</f>
        <v>0.11766666666666614</v>
      </c>
      <c r="U12" s="3">
        <f>STDEVA(R10:R12)</f>
        <v>0.15631165450257806</v>
      </c>
      <c r="V12" s="2">
        <f>R12*$C$4/1000</f>
        <v>0.17941619105243409</v>
      </c>
      <c r="W12" s="2">
        <f>R12*$C$5/1000</f>
        <v>0.17724803946910067</v>
      </c>
      <c r="X12" s="2">
        <f>R12*$C$6/1000</f>
        <v>0.17511895320606277</v>
      </c>
      <c r="Z12" s="2">
        <f>AVERAGE(W12,K12)</f>
        <v>0.14965533675491349</v>
      </c>
    </row>
    <row r="13" spans="1:26" x14ac:dyDescent="0.25">
      <c r="C13">
        <v>4</v>
      </c>
      <c r="D13" s="3">
        <v>4.51</v>
      </c>
      <c r="E13" s="3">
        <v>1.72</v>
      </c>
      <c r="F13" s="3">
        <f>D13-E13</f>
        <v>2.79</v>
      </c>
      <c r="G13" s="3">
        <f>AVERAGE(F10:F13)</f>
        <v>2.9050000000000002</v>
      </c>
      <c r="H13" s="3">
        <f>G13-$F$20</f>
        <v>-0.11599999999999966</v>
      </c>
      <c r="I13" s="3">
        <f>STDEVA(F10:F13)</f>
        <v>0.32634337744161457</v>
      </c>
      <c r="J13" s="2">
        <f>F13*$C$4/1000</f>
        <v>0.13207682665865203</v>
      </c>
      <c r="K13" s="2">
        <f>F13*$C$5/1000</f>
        <v>0.13048074673319021</v>
      </c>
      <c r="L13" s="2">
        <f>F13*$C$6/1000</f>
        <v>0.12891342465565045</v>
      </c>
      <c r="O13" s="4">
        <v>4</v>
      </c>
      <c r="P13" s="3">
        <v>6.69</v>
      </c>
      <c r="Q13" s="3">
        <v>3.23</v>
      </c>
      <c r="R13" s="3">
        <f>P13-Q13</f>
        <v>3.4600000000000004</v>
      </c>
      <c r="S13" s="3">
        <f>AVERAGE(R10:R13)</f>
        <v>3.69</v>
      </c>
      <c r="T13" s="3">
        <f>S13-$R$20</f>
        <v>4.0999999999999925E-2</v>
      </c>
      <c r="U13" s="3">
        <f>STDEVA(R10:R13)</f>
        <v>0.19949937343259985</v>
      </c>
      <c r="V13" s="2">
        <f>R13*$C$4/1000</f>
        <v>0.16379420080248605</v>
      </c>
      <c r="W13" s="2">
        <f>R13*$C$5/1000</f>
        <v>0.16181483286625023</v>
      </c>
      <c r="X13" s="2">
        <f>R13*$C$6/1000</f>
        <v>0.15987112878442672</v>
      </c>
      <c r="Z13" s="2">
        <f>AVERAGE(W13,K13)</f>
        <v>0.14614778979972021</v>
      </c>
    </row>
    <row r="14" spans="1:26" x14ac:dyDescent="0.25">
      <c r="C14">
        <v>5</v>
      </c>
      <c r="D14" s="3">
        <v>5.72</v>
      </c>
      <c r="E14" s="3">
        <v>2.39</v>
      </c>
      <c r="F14" s="3">
        <f>D14-E14</f>
        <v>3.3299999999999996</v>
      </c>
      <c r="G14" s="3">
        <f>AVERAGE(F10:F14)</f>
        <v>2.99</v>
      </c>
      <c r="H14" s="3">
        <f>G14-$F$20</f>
        <v>-3.0999999999999694E-2</v>
      </c>
      <c r="I14" s="3">
        <f>STDEVA(F10:F14)</f>
        <v>0.34058772731852494</v>
      </c>
      <c r="J14" s="2">
        <f>F14*$C$4/1000</f>
        <v>0.15764008343129435</v>
      </c>
      <c r="K14" s="2">
        <f>F14*$C$5/1000</f>
        <v>0.15573508481058185</v>
      </c>
      <c r="L14" s="2">
        <f>F14*$C$6/1000</f>
        <v>0.15386441007287308</v>
      </c>
      <c r="O14" s="4">
        <v>5</v>
      </c>
      <c r="P14" s="3">
        <v>4.83</v>
      </c>
      <c r="Q14" s="3">
        <v>1.08</v>
      </c>
      <c r="R14" s="3">
        <f>P14-Q14</f>
        <v>3.75</v>
      </c>
      <c r="S14" s="3">
        <f>AVERAGE(R10:R14)</f>
        <v>3.7019999999999995</v>
      </c>
      <c r="T14" s="3">
        <f>S14-$R$20</f>
        <v>5.2999999999999492E-2</v>
      </c>
      <c r="U14" s="3">
        <f>STDEVA(R10:R14)</f>
        <v>0.17484278652549537</v>
      </c>
      <c r="V14" s="2">
        <f>R14*$C$4/1000</f>
        <v>0.17752261647668285</v>
      </c>
      <c r="W14" s="2">
        <f>R14*$C$5/1000</f>
        <v>0.17537734775966424</v>
      </c>
      <c r="X14" s="2">
        <f>R14*$C$6/1000</f>
        <v>0.17327073206404628</v>
      </c>
      <c r="Z14" s="2">
        <f>AVERAGE(W14,K14)</f>
        <v>0.16555621628512304</v>
      </c>
    </row>
    <row r="15" spans="1:26" x14ac:dyDescent="0.25">
      <c r="C15">
        <v>6</v>
      </c>
      <c r="D15" s="3">
        <v>6.02</v>
      </c>
      <c r="E15" s="3">
        <v>2.9</v>
      </c>
      <c r="F15" s="3">
        <f>D15-E15</f>
        <v>3.1199999999999997</v>
      </c>
      <c r="G15" s="3">
        <f>AVERAGE(F10:F15)</f>
        <v>3.0116666666666667</v>
      </c>
      <c r="H15" s="3">
        <f>G15-$F$20</f>
        <v>-9.3333333333331936E-3</v>
      </c>
      <c r="I15" s="3">
        <f>STDEVA(F10:F15)</f>
        <v>0.30921944742636526</v>
      </c>
      <c r="J15" s="2">
        <f>F15*$C$4/1000</f>
        <v>0.14769881690860012</v>
      </c>
      <c r="K15" s="2">
        <f>F15*$C$5/1000</f>
        <v>0.14591395333604062</v>
      </c>
      <c r="L15" s="2">
        <f>F15*$C$6/1000</f>
        <v>0.1441612490772865</v>
      </c>
      <c r="O15" s="4">
        <v>6</v>
      </c>
      <c r="P15" s="3">
        <v>5.36</v>
      </c>
      <c r="Q15" s="3">
        <v>1.87</v>
      </c>
      <c r="R15" s="3">
        <f>P15-Q15</f>
        <v>3.49</v>
      </c>
      <c r="S15" s="3">
        <f>AVERAGE(R10:R15)</f>
        <v>3.6666666666666665</v>
      </c>
      <c r="T15" s="3">
        <f>S15-$R$20</f>
        <v>1.7666666666666497E-2</v>
      </c>
      <c r="U15" s="3">
        <f>STDEVA(R10:R15)</f>
        <v>0.17873630483666883</v>
      </c>
      <c r="V15" s="2">
        <f>R15*$C$4/1000</f>
        <v>0.1652143817342995</v>
      </c>
      <c r="W15" s="2">
        <f>R15*$C$5/1000</f>
        <v>0.16321785164832753</v>
      </c>
      <c r="X15" s="2">
        <f>R15*$C$6/1000</f>
        <v>0.1612572946409391</v>
      </c>
      <c r="Z15" s="2">
        <f>AVERAGE(W15,K15)</f>
        <v>0.15456590249218408</v>
      </c>
    </row>
    <row r="16" spans="1:26" x14ac:dyDescent="0.25">
      <c r="C16">
        <v>7</v>
      </c>
      <c r="D16" s="3">
        <v>6.8</v>
      </c>
      <c r="E16" s="3">
        <v>3.77</v>
      </c>
      <c r="F16" s="3">
        <f>D16-E16</f>
        <v>3.03</v>
      </c>
      <c r="G16" s="3">
        <f>AVERAGE(F10:F16)</f>
        <v>3.0142857142857147</v>
      </c>
      <c r="H16" s="3">
        <f>G16-$F$20</f>
        <v>-6.7142857142852286E-3</v>
      </c>
      <c r="I16" s="3">
        <f>STDEVA(F10:F16)</f>
        <v>0.28236248233179179</v>
      </c>
      <c r="J16" s="2">
        <f>F16*$C$4/1000</f>
        <v>0.14343827411315974</v>
      </c>
      <c r="K16" s="2">
        <f>F16*$C$5/1000</f>
        <v>0.1417048969898087</v>
      </c>
      <c r="L16" s="2">
        <f>F16*$C$6/1000</f>
        <v>0.14000275150774941</v>
      </c>
      <c r="O16" s="4">
        <v>7</v>
      </c>
      <c r="P16" s="3">
        <v>6.2</v>
      </c>
      <c r="Q16" s="3">
        <v>2.31</v>
      </c>
      <c r="R16" s="3">
        <f>P16-Q16</f>
        <v>3.89</v>
      </c>
      <c r="S16" s="3">
        <f>AVERAGE(R10:R16)</f>
        <v>3.6985714285714288</v>
      </c>
      <c r="T16" s="3">
        <f>S16-$R$20</f>
        <v>4.9571428571428822E-2</v>
      </c>
      <c r="U16" s="3">
        <f>STDEVA(R10:R16)</f>
        <v>0.18370525046285152</v>
      </c>
      <c r="V16" s="2">
        <f>R16*$C$4/1000</f>
        <v>0.18415012749181234</v>
      </c>
      <c r="W16" s="2">
        <f>R16*$C$5/1000</f>
        <v>0.18192476874269173</v>
      </c>
      <c r="X16" s="2">
        <f>R16*$C$6/1000</f>
        <v>0.17973950606110403</v>
      </c>
      <c r="Z16" s="2">
        <f>AVERAGE(W16,K16)</f>
        <v>0.1618148328662502</v>
      </c>
    </row>
    <row r="17" spans="3:26" x14ac:dyDescent="0.25">
      <c r="C17">
        <v>8</v>
      </c>
      <c r="D17" s="3">
        <v>4.8099999999999996</v>
      </c>
      <c r="E17" s="3">
        <v>1.45</v>
      </c>
      <c r="F17" s="3">
        <f>D17-E17</f>
        <v>3.3599999999999994</v>
      </c>
      <c r="G17" s="3">
        <f>AVERAGE(F10:F17)</f>
        <v>3.0575000000000001</v>
      </c>
      <c r="H17" s="3">
        <f>G17-$F$20</f>
        <v>3.6500000000000199E-2</v>
      </c>
      <c r="I17" s="3">
        <f>STDEVA(F10:F17)</f>
        <v>0.28858026860575792</v>
      </c>
      <c r="J17" s="2">
        <f>F17*$C$4/1000</f>
        <v>0.1590602643631078</v>
      </c>
      <c r="K17" s="2">
        <f>F17*$C$5/1000</f>
        <v>0.15713810359265915</v>
      </c>
      <c r="L17" s="2">
        <f>F17*$C$6/1000</f>
        <v>0.15525057592938546</v>
      </c>
      <c r="O17" s="4">
        <v>8</v>
      </c>
      <c r="P17" s="3">
        <v>6.38</v>
      </c>
      <c r="Q17" s="3">
        <v>2.96</v>
      </c>
      <c r="R17" s="3">
        <f>P17-Q17</f>
        <v>3.42</v>
      </c>
      <c r="S17" s="3">
        <f>AVERAGE(R10:R17)</f>
        <v>3.6637500000000003</v>
      </c>
      <c r="T17" s="3">
        <f>S17-$R$20</f>
        <v>1.4750000000000263E-2</v>
      </c>
      <c r="U17" s="3">
        <f>STDEVA(R10:R17)</f>
        <v>0.19653698307007178</v>
      </c>
      <c r="V17" s="2">
        <f>R17*$C$4/1000</f>
        <v>0.16190062622673473</v>
      </c>
      <c r="W17" s="2">
        <f>R17*$C$5/1000</f>
        <v>0.1599441411568138</v>
      </c>
      <c r="X17" s="2">
        <f>R17*$C$6/1000</f>
        <v>0.15802290764241023</v>
      </c>
      <c r="Z17" s="2">
        <f>AVERAGE(W17,K17)</f>
        <v>0.15854112237473647</v>
      </c>
    </row>
    <row r="18" spans="3:26" x14ac:dyDescent="0.25">
      <c r="C18">
        <v>9</v>
      </c>
      <c r="D18" s="3">
        <v>5.42</v>
      </c>
      <c r="E18" s="3">
        <v>2.56</v>
      </c>
      <c r="F18" s="3">
        <f>D18-E18</f>
        <v>2.86</v>
      </c>
      <c r="G18" s="3">
        <f>AVERAGE(F10:F18)</f>
        <v>3.0355555555555558</v>
      </c>
      <c r="H18" s="3">
        <f>G18-$F$20</f>
        <v>1.4555555555555877E-2</v>
      </c>
      <c r="I18" s="3">
        <f>STDEVA(F10:F18)</f>
        <v>0.27785387846452264</v>
      </c>
      <c r="J18" s="2">
        <f>F18*$C$4/1000</f>
        <v>0.13539058216621677</v>
      </c>
      <c r="K18" s="2">
        <f>F18*$C$5/1000</f>
        <v>0.13375445722470394</v>
      </c>
      <c r="L18" s="2">
        <f>F18*$C$6/1000</f>
        <v>0.1321478116541793</v>
      </c>
      <c r="O18" s="4">
        <v>9</v>
      </c>
      <c r="P18" s="3">
        <v>5.05</v>
      </c>
      <c r="Q18" s="3">
        <v>1.32</v>
      </c>
      <c r="R18" s="3">
        <f>P18-Q18</f>
        <v>3.7299999999999995</v>
      </c>
      <c r="S18" s="3">
        <f>AVERAGE(R10:R18)</f>
        <v>3.6711111111111112</v>
      </c>
      <c r="T18" s="3">
        <f>S18-$R$20</f>
        <v>2.2111111111111192E-2</v>
      </c>
      <c r="U18" s="3">
        <f>STDEVA(R10:R18)</f>
        <v>0.18516509150245108</v>
      </c>
      <c r="V18" s="2">
        <f>R18*$C$4/1000</f>
        <v>0.17657582918880718</v>
      </c>
      <c r="W18" s="2">
        <f>R18*$C$5/1000</f>
        <v>0.17444200190494602</v>
      </c>
      <c r="X18" s="2">
        <f>R18*$C$6/1000</f>
        <v>0.17234662149303803</v>
      </c>
      <c r="Z18" s="2">
        <f>AVERAGE(W18,K18)</f>
        <v>0.154098229564825</v>
      </c>
    </row>
    <row r="19" spans="3:26" x14ac:dyDescent="0.25">
      <c r="C19" s="5">
        <v>10</v>
      </c>
      <c r="D19" s="6">
        <v>6.27</v>
      </c>
      <c r="E19" s="6">
        <v>3.38</v>
      </c>
      <c r="F19" s="6">
        <f>D19-E19</f>
        <v>2.8899999999999997</v>
      </c>
      <c r="G19" s="6">
        <f>AVERAGE(F10:F19)</f>
        <v>3.0209999999999999</v>
      </c>
      <c r="H19" s="6">
        <f>G19-$F$20</f>
        <v>0</v>
      </c>
      <c r="I19" s="6">
        <f>STDEVA(F10:F19)</f>
        <v>0.26597618941050588</v>
      </c>
      <c r="J19" s="7">
        <f>F19*$C$4/1000</f>
        <v>0.13681076309803022</v>
      </c>
      <c r="K19" s="7">
        <f>F19*$C$5/1000</f>
        <v>0.13515747600678121</v>
      </c>
      <c r="L19" s="7">
        <f>F19*$C$6/1000</f>
        <v>0.13353397751069168</v>
      </c>
      <c r="O19" s="8">
        <v>10</v>
      </c>
      <c r="P19" s="6">
        <v>5.86</v>
      </c>
      <c r="Q19" s="6">
        <v>2.41</v>
      </c>
      <c r="R19" s="6">
        <f>P19-Q19</f>
        <v>3.45</v>
      </c>
      <c r="S19" s="6">
        <f>AVERAGE(R10:R19)</f>
        <v>3.649</v>
      </c>
      <c r="T19" s="6">
        <f>S19-$R$20</f>
        <v>0</v>
      </c>
      <c r="U19" s="6">
        <f>STDEVA(R10:R19)</f>
        <v>0.18805731986699034</v>
      </c>
      <c r="V19" s="7">
        <f>R19*$C$4/1000</f>
        <v>0.16332080715854824</v>
      </c>
      <c r="W19" s="7">
        <f>R19*$C$5/1000</f>
        <v>0.16134715993889112</v>
      </c>
      <c r="X19" s="7">
        <f>R19*$C$6/1000</f>
        <v>0.15940907349892258</v>
      </c>
      <c r="Z19" s="2">
        <f>AVERAGE(W19,K19)</f>
        <v>0.14825231797283617</v>
      </c>
    </row>
    <row r="20" spans="3:26" x14ac:dyDescent="0.25">
      <c r="F20" s="9">
        <f>AVERAGE(F10:F19)</f>
        <v>3.0209999999999999</v>
      </c>
      <c r="G20" s="9">
        <f>F20*46.7672</f>
        <v>141.2837112</v>
      </c>
      <c r="J20" s="2">
        <f>F20*$C$4/1000</f>
        <v>0.1430122198336157</v>
      </c>
      <c r="K20" s="2">
        <f>F20*$C$5/1000</f>
        <v>0.14128399135518552</v>
      </c>
      <c r="L20" s="2">
        <f>F20*$C$6/1000</f>
        <v>0.13958690175079572</v>
      </c>
      <c r="M20" s="2"/>
      <c r="N20" s="2"/>
      <c r="O20" s="2"/>
      <c r="P20" s="2"/>
      <c r="Q20" s="2"/>
      <c r="R20" s="15">
        <f>AVERAGE(R10:R19)</f>
        <v>3.649</v>
      </c>
      <c r="S20" s="15">
        <f>R20*46.7672</f>
        <v>170.65351280000002</v>
      </c>
      <c r="T20" s="2"/>
      <c r="U20" s="2"/>
      <c r="V20" s="2">
        <f>R20*$C$4/1000</f>
        <v>0.17274134067291086</v>
      </c>
      <c r="W20" s="2">
        <f>R20*$C$5/1000</f>
        <v>0.17065385119333729</v>
      </c>
      <c r="X20" s="2">
        <f>R20*$C$6/1000</f>
        <v>0.16860397368045466</v>
      </c>
    </row>
    <row r="21" spans="3:26" x14ac:dyDescent="0.25">
      <c r="F21" s="3">
        <f>STDEVA(F10:F19)</f>
        <v>0.26597618941050588</v>
      </c>
      <c r="J21" s="2">
        <f>STDEVA(J10:J19)</f>
        <v>1.2591143750573547E-2</v>
      </c>
      <c r="K21" s="2">
        <f>STDEVA(K10:K19)</f>
        <v>1.2438986310943098E-2</v>
      </c>
      <c r="L21" s="2">
        <f>STDEVA(L10:L19)</f>
        <v>1.2289570413537008E-2</v>
      </c>
      <c r="M21" s="2"/>
      <c r="N21" s="2"/>
      <c r="O21" s="2"/>
      <c r="P21" s="2"/>
      <c r="Q21" s="2"/>
      <c r="R21" s="2">
        <f>STDEVA(R10:R19)</f>
        <v>0.18805731986699034</v>
      </c>
      <c r="S21" s="2"/>
      <c r="T21" s="2"/>
      <c r="U21" s="2"/>
      <c r="V21" s="2">
        <f>STDEVA(V10:V19)</f>
        <v>8.902513992101492E-3</v>
      </c>
      <c r="W21" s="2">
        <f>STDEVA(W10:W19)</f>
        <v>8.7949317293502926E-3</v>
      </c>
      <c r="X21" s="2">
        <f>STDEVA(X10:X19)</f>
        <v>8.689287862228251E-3</v>
      </c>
      <c r="Z21" s="2">
        <f>STDEVA(Z10:Z19)</f>
        <v>6.5631767077999042E-3</v>
      </c>
    </row>
    <row r="39" spans="3:7" x14ac:dyDescent="0.25">
      <c r="C39" t="s">
        <v>12</v>
      </c>
    </row>
    <row r="40" spans="3:7" x14ac:dyDescent="0.25">
      <c r="C40" t="s">
        <v>13</v>
      </c>
      <c r="D40" t="s">
        <v>14</v>
      </c>
      <c r="E40" t="s">
        <v>15</v>
      </c>
      <c r="F40" t="s">
        <v>16</v>
      </c>
      <c r="G40" t="s">
        <v>9</v>
      </c>
    </row>
    <row r="41" spans="3:7" x14ac:dyDescent="0.25">
      <c r="C41">
        <v>1</v>
      </c>
      <c r="D41" s="2">
        <f>$K$20</f>
        <v>0.14128399135518552</v>
      </c>
      <c r="E41" s="11">
        <f>$K$20</f>
        <v>0.14128399135518552</v>
      </c>
      <c r="F41">
        <f>C41*AVERAGE($K$20,$W$20)</f>
        <v>0.1559689212742614</v>
      </c>
      <c r="G41" s="14">
        <f>ABS((F41-E41)/E41)</f>
        <v>0.10393909301555775</v>
      </c>
    </row>
    <row r="42" spans="3:7" x14ac:dyDescent="0.25">
      <c r="C42">
        <v>2</v>
      </c>
      <c r="D42" s="2">
        <f>$W$20</f>
        <v>0.17065385119333729</v>
      </c>
      <c r="E42" s="11">
        <f>SUM(D42,E41)</f>
        <v>0.3119378425485228</v>
      </c>
      <c r="F42">
        <f>C42*AVERAGE($K$20,$W$20)</f>
        <v>0.3119378425485228</v>
      </c>
      <c r="G42" s="14">
        <f>ABS((F42-E42)/E42)</f>
        <v>0</v>
      </c>
    </row>
    <row r="43" spans="3:7" x14ac:dyDescent="0.25">
      <c r="C43">
        <v>3</v>
      </c>
      <c r="D43" s="2">
        <f>$K$20</f>
        <v>0.14128399135518552</v>
      </c>
      <c r="E43" s="11">
        <f>SUM(D43,E42)</f>
        <v>0.45322183390370829</v>
      </c>
      <c r="F43">
        <f>C43*AVERAGE($K$20,$W$20)</f>
        <v>0.46790676382278418</v>
      </c>
      <c r="G43" s="14">
        <f>ABS((F43-E43)/E43)</f>
        <v>3.2401196986895052E-2</v>
      </c>
    </row>
    <row r="44" spans="3:7" x14ac:dyDescent="0.25">
      <c r="C44">
        <v>4</v>
      </c>
      <c r="D44" s="2">
        <f>$W$20</f>
        <v>0.17065385119333729</v>
      </c>
      <c r="E44" s="11">
        <f>SUM(D44,E43)</f>
        <v>0.62387568509704561</v>
      </c>
      <c r="F44">
        <f>C44*AVERAGE($K$20,$W$20)</f>
        <v>0.62387568509704561</v>
      </c>
      <c r="G44" s="14">
        <f>ABS((F44-E44)/E44)</f>
        <v>0</v>
      </c>
    </row>
    <row r="45" spans="3:7" x14ac:dyDescent="0.25">
      <c r="C45">
        <v>5</v>
      </c>
      <c r="D45" s="2">
        <f>$K$20</f>
        <v>0.14128399135518552</v>
      </c>
      <c r="E45" s="11">
        <f>SUM(D45,E44)</f>
        <v>0.76515967645223115</v>
      </c>
      <c r="F45">
        <f>C45*AVERAGE($K$20,$W$20)</f>
        <v>0.77984460637130704</v>
      </c>
      <c r="G45" s="14">
        <f>ABS((F45-E45)/E45)</f>
        <v>1.9191980930260984E-2</v>
      </c>
    </row>
    <row r="46" spans="3:7" x14ac:dyDescent="0.25">
      <c r="C46">
        <v>6</v>
      </c>
      <c r="D46" s="2">
        <f>$W$20</f>
        <v>0.17065385119333729</v>
      </c>
      <c r="E46" s="11">
        <f>SUM(D46,E45)</f>
        <v>0.93581352764556847</v>
      </c>
      <c r="F46">
        <f>C46*AVERAGE($K$20,$W$20)</f>
        <v>0.93581352764556835</v>
      </c>
      <c r="G46" s="14">
        <f>ABS((F46-E46)/E46)</f>
        <v>1.186372062197464E-16</v>
      </c>
    </row>
    <row r="47" spans="3:7" x14ac:dyDescent="0.25">
      <c r="C47">
        <v>7</v>
      </c>
      <c r="D47" s="2">
        <f>$K$20</f>
        <v>0.14128399135518552</v>
      </c>
      <c r="E47" s="11">
        <f>SUM(D47,E46)</f>
        <v>1.0770975190007539</v>
      </c>
      <c r="F47">
        <f>C47*AVERAGE($K$20,$W$20)</f>
        <v>1.0917824489198298</v>
      </c>
      <c r="G47" s="14">
        <f>ABS((F47-E47)/E47)</f>
        <v>1.3633797924536492E-2</v>
      </c>
    </row>
    <row r="48" spans="3:7" x14ac:dyDescent="0.25">
      <c r="C48">
        <v>8</v>
      </c>
      <c r="D48" s="2">
        <f>$W$20</f>
        <v>0.17065385119333729</v>
      </c>
      <c r="E48" s="11">
        <f>SUM(D48,E47)</f>
        <v>1.2477513701940912</v>
      </c>
      <c r="F48">
        <f>C48*AVERAGE($K$20,$W$20)</f>
        <v>1.2477513701940912</v>
      </c>
      <c r="G48" s="14">
        <f>ABS((F48-E48)/E48)</f>
        <v>0</v>
      </c>
    </row>
    <row r="49" spans="3:7" x14ac:dyDescent="0.25">
      <c r="C49">
        <v>9</v>
      </c>
      <c r="D49" s="2">
        <f>$K$20</f>
        <v>0.14128399135518552</v>
      </c>
      <c r="E49" s="11">
        <f>SUM(D49,E48)</f>
        <v>1.3890353615492768</v>
      </c>
      <c r="F49">
        <f>C49*AVERAGE($K$20,$W$20)</f>
        <v>1.4037202914683526</v>
      </c>
      <c r="G49" s="14">
        <f>ABS((F49-E49)/E49)</f>
        <v>1.0572034611629236E-2</v>
      </c>
    </row>
    <row r="50" spans="3:7" x14ac:dyDescent="0.25">
      <c r="C50">
        <v>10</v>
      </c>
      <c r="D50" s="2">
        <f>$W$20</f>
        <v>0.17065385119333729</v>
      </c>
      <c r="E50" s="11">
        <f>SUM(D50,E49)</f>
        <v>1.5596892127426141</v>
      </c>
      <c r="F50">
        <f>C50*AVERAGE($K$20,$W$20)</f>
        <v>1.5596892127426141</v>
      </c>
      <c r="G50" s="14">
        <f>ABS((F50-E50)/E50)</f>
        <v>0</v>
      </c>
    </row>
    <row r="51" spans="3:7" x14ac:dyDescent="0.25">
      <c r="C51">
        <v>11</v>
      </c>
      <c r="D51" s="2">
        <f>$K$20</f>
        <v>0.14128399135518552</v>
      </c>
      <c r="E51" s="11">
        <f>SUM(D51,E50)</f>
        <v>1.7009732040977996</v>
      </c>
      <c r="F51">
        <f>C51*AVERAGE($K$20,$W$20)</f>
        <v>1.7156581340168755</v>
      </c>
      <c r="G51" s="14">
        <f>ABS((F51-E51)/E51)</f>
        <v>8.6332517665172782E-3</v>
      </c>
    </row>
    <row r="52" spans="3:7" x14ac:dyDescent="0.25">
      <c r="C52">
        <v>12</v>
      </c>
      <c r="D52" s="2">
        <f>$W$20</f>
        <v>0.17065385119333729</v>
      </c>
      <c r="E52" s="11">
        <f>SUM(D52,E51)</f>
        <v>1.8716270552911369</v>
      </c>
      <c r="F52">
        <f>C52*AVERAGE($K$20,$W$20)</f>
        <v>1.8716270552911367</v>
      </c>
      <c r="G52" s="14">
        <f>ABS((F52-E52)/E52)</f>
        <v>1.186372062197464E-16</v>
      </c>
    </row>
    <row r="53" spans="3:7" x14ac:dyDescent="0.25">
      <c r="C53">
        <v>13</v>
      </c>
      <c r="D53" s="2">
        <f>$K$20</f>
        <v>0.14128399135518552</v>
      </c>
      <c r="E53" s="11">
        <f>SUM(D53,E52)</f>
        <v>2.0129110466463223</v>
      </c>
      <c r="F53">
        <f>C53*AVERAGE($K$20,$W$20)</f>
        <v>2.0275959765653981</v>
      </c>
      <c r="G53" s="14">
        <f>ABS((F53-E53)/E53)</f>
        <v>7.2953695313770581E-3</v>
      </c>
    </row>
    <row r="54" spans="3:7" x14ac:dyDescent="0.25">
      <c r="C54">
        <v>14</v>
      </c>
      <c r="D54" s="2">
        <f>$W$20</f>
        <v>0.17065385119333729</v>
      </c>
      <c r="E54" s="11">
        <f>SUM(D54,E53)</f>
        <v>2.1835648978396596</v>
      </c>
      <c r="F54">
        <f>C54*AVERAGE($K$20,$W$20)</f>
        <v>2.1835648978396596</v>
      </c>
      <c r="G54" s="14">
        <f>ABS((F54-E54)/E54)</f>
        <v>0</v>
      </c>
    </row>
    <row r="55" spans="3:7" x14ac:dyDescent="0.25">
      <c r="C55">
        <v>15</v>
      </c>
      <c r="D55" s="2">
        <f>$K$20</f>
        <v>0.14128399135518552</v>
      </c>
      <c r="E55" s="11">
        <f>SUM(D55,E54)</f>
        <v>2.3248488891948451</v>
      </c>
      <c r="F55">
        <f>C55*AVERAGE($K$20,$W$20)</f>
        <v>2.339533819113921</v>
      </c>
      <c r="G55" s="14">
        <f>ABS((F55-E55)/E55)</f>
        <v>6.316509424473456E-3</v>
      </c>
    </row>
    <row r="56" spans="3:7" x14ac:dyDescent="0.25">
      <c r="C56">
        <v>16</v>
      </c>
      <c r="D56" s="2">
        <f>$W$20</f>
        <v>0.17065385119333729</v>
      </c>
      <c r="E56" s="11">
        <f>SUM(D56,E55)</f>
        <v>2.4955027403881824</v>
      </c>
      <c r="F56">
        <f>C56*AVERAGE($K$20,$W$20)</f>
        <v>2.4955027403881824</v>
      </c>
      <c r="G56" s="14">
        <f>ABS((F56-E56)/E56)</f>
        <v>0</v>
      </c>
    </row>
    <row r="57" spans="3:7" x14ac:dyDescent="0.25">
      <c r="C57">
        <v>17</v>
      </c>
      <c r="D57" s="2">
        <f>$K$20</f>
        <v>0.14128399135518552</v>
      </c>
      <c r="E57" s="11">
        <f>SUM(D57,E56)</f>
        <v>2.636786731743368</v>
      </c>
      <c r="F57">
        <f>C57*AVERAGE($K$20,$W$20)</f>
        <v>2.6514716616624439</v>
      </c>
      <c r="G57" s="14">
        <f>ABS((F57-E57)/E57)</f>
        <v>5.5692520529965761E-3</v>
      </c>
    </row>
    <row r="58" spans="3:7" x14ac:dyDescent="0.25">
      <c r="C58">
        <v>18</v>
      </c>
      <c r="D58" s="2">
        <f>$W$20</f>
        <v>0.17065385119333729</v>
      </c>
      <c r="E58" s="11">
        <f>SUM(D58,E57)</f>
        <v>2.8074405829367053</v>
      </c>
      <c r="F58">
        <f>C58*AVERAGE($K$20,$W$20)</f>
        <v>2.8074405829367053</v>
      </c>
      <c r="G58" s="14">
        <f>ABS((F58-E58)/E58)</f>
        <v>0</v>
      </c>
    </row>
    <row r="59" spans="3:7" x14ac:dyDescent="0.25">
      <c r="C59">
        <v>19</v>
      </c>
      <c r="D59" s="2">
        <f>$K$20</f>
        <v>0.14128399135518552</v>
      </c>
      <c r="E59" s="11">
        <f>SUM(D59,E58)</f>
        <v>2.9487245742918908</v>
      </c>
      <c r="F59">
        <f>C59*AVERAGE($K$20,$W$20)</f>
        <v>2.9634095042109667</v>
      </c>
      <c r="G59" s="14">
        <f>ABS((F59-E59)/E59)</f>
        <v>4.980095478263627E-3</v>
      </c>
    </row>
    <row r="60" spans="3:7" x14ac:dyDescent="0.25">
      <c r="C60">
        <v>20</v>
      </c>
      <c r="D60" s="2">
        <f>$W$20</f>
        <v>0.17065385119333729</v>
      </c>
      <c r="E60" s="11">
        <f>SUM(D60,E59)</f>
        <v>3.1193784254852281</v>
      </c>
      <c r="F60">
        <f>C60*AVERAGE($K$20,$W$20)</f>
        <v>3.1193784254852281</v>
      </c>
      <c r="G60" s="14">
        <f>ABS((F60-E60)/E60)</f>
        <v>0</v>
      </c>
    </row>
    <row r="61" spans="3:7" x14ac:dyDescent="0.25">
      <c r="C61">
        <v>21</v>
      </c>
      <c r="D61" s="2">
        <f>$K$20</f>
        <v>0.14128399135518552</v>
      </c>
      <c r="E61" s="11">
        <f>SUM(D61,E60)</f>
        <v>3.2606624168404137</v>
      </c>
      <c r="F61">
        <f>C61*AVERAGE($K$20,$W$20)</f>
        <v>3.2753473467594896</v>
      </c>
      <c r="G61" s="14">
        <f>ABS((F61-E61)/E61)</f>
        <v>4.5036646060727754E-3</v>
      </c>
    </row>
    <row r="62" spans="3:7" x14ac:dyDescent="0.25">
      <c r="C62">
        <v>22</v>
      </c>
      <c r="D62" s="2">
        <f>$W$20</f>
        <v>0.17065385119333729</v>
      </c>
      <c r="E62" s="11">
        <f>SUM(D62,E61)</f>
        <v>3.431316268033751</v>
      </c>
      <c r="F62">
        <f>C62*AVERAGE($K$20,$W$20)</f>
        <v>3.431316268033751</v>
      </c>
      <c r="G62" s="14">
        <f>ABS((F62-E62)/E62)</f>
        <v>0</v>
      </c>
    </row>
    <row r="63" spans="3:7" x14ac:dyDescent="0.25">
      <c r="C63">
        <v>23</v>
      </c>
      <c r="D63" s="2">
        <f>$K$20</f>
        <v>0.14128399135518552</v>
      </c>
      <c r="E63" s="11">
        <f>SUM(D63,E62)</f>
        <v>3.5726002593889365</v>
      </c>
      <c r="F63">
        <f>C63*AVERAGE($K$20,$W$20)</f>
        <v>3.5872851893080124</v>
      </c>
      <c r="G63" s="14">
        <f>ABS((F63-E63)/E63)</f>
        <v>4.1104318571559472E-3</v>
      </c>
    </row>
    <row r="64" spans="3:7" x14ac:dyDescent="0.25">
      <c r="C64">
        <v>24</v>
      </c>
      <c r="D64" s="2">
        <f>$W$20</f>
        <v>0.17065385119333729</v>
      </c>
      <c r="E64" s="11">
        <f>SUM(D64,E63)</f>
        <v>3.7432541105822739</v>
      </c>
      <c r="F64">
        <f>C64*AVERAGE($K$20,$W$20)</f>
        <v>3.7432541105822734</v>
      </c>
      <c r="G64" s="14">
        <f>ABS((F64-E64)/E64)</f>
        <v>1.186372062197464E-16</v>
      </c>
    </row>
    <row r="65" spans="3:7" x14ac:dyDescent="0.25">
      <c r="C65">
        <v>25</v>
      </c>
      <c r="D65" s="2">
        <f>$K$20</f>
        <v>0.14128399135518552</v>
      </c>
      <c r="E65" s="11">
        <f>SUM(D65,E64)</f>
        <v>3.8845381019374594</v>
      </c>
      <c r="F65">
        <f>C65*AVERAGE($K$20,$W$20)</f>
        <v>3.8992230318565348</v>
      </c>
      <c r="G65" s="14">
        <f>ABS((F65-E65)/E65)</f>
        <v>3.7803541975173719E-3</v>
      </c>
    </row>
    <row r="66" spans="3:7" x14ac:dyDescent="0.25">
      <c r="C66">
        <v>26</v>
      </c>
      <c r="D66" s="2">
        <f>$W$20</f>
        <v>0.17065385119333729</v>
      </c>
      <c r="E66" s="11">
        <f>SUM(D66,E65)</f>
        <v>4.0551919531307963</v>
      </c>
      <c r="F66">
        <f>C66*AVERAGE($K$20,$W$20)</f>
        <v>4.0551919531307963</v>
      </c>
      <c r="G66" s="14">
        <f>ABS((F66-E66)/E66)</f>
        <v>0</v>
      </c>
    </row>
    <row r="67" spans="3:7" x14ac:dyDescent="0.25">
      <c r="C67">
        <v>27</v>
      </c>
      <c r="D67" s="2">
        <f>$K$20</f>
        <v>0.14128399135518552</v>
      </c>
      <c r="E67" s="11">
        <f>SUM(D67,E66)</f>
        <v>4.1964759444859814</v>
      </c>
      <c r="F67">
        <f>C67*AVERAGE($K$20,$W$20)</f>
        <v>4.2111608744050582</v>
      </c>
      <c r="G67" s="14">
        <f>ABS((F67-E67)/E67)</f>
        <v>3.4993480513982791E-3</v>
      </c>
    </row>
    <row r="68" spans="3:7" x14ac:dyDescent="0.25">
      <c r="C68">
        <v>28</v>
      </c>
      <c r="D68" s="2">
        <f>$W$20</f>
        <v>0.17065385119333729</v>
      </c>
      <c r="E68" s="11">
        <f>SUM(D68,E67)</f>
        <v>4.3671297956793182</v>
      </c>
      <c r="F68">
        <f>C68*AVERAGE($K$20,$W$20)</f>
        <v>4.3671297956793191</v>
      </c>
      <c r="G68" s="14">
        <f>ABS((F68-E68)/E68)</f>
        <v>2.033780678052796E-16</v>
      </c>
    </row>
    <row r="69" spans="3:7" x14ac:dyDescent="0.25">
      <c r="C69">
        <v>29</v>
      </c>
      <c r="D69" s="2">
        <f>$K$20</f>
        <v>0.14128399135518552</v>
      </c>
      <c r="E69" s="11">
        <f>SUM(D69,E68)</f>
        <v>4.5084137870345034</v>
      </c>
      <c r="F69">
        <f>C69*AVERAGE($K$20,$W$20)</f>
        <v>4.523098716953581</v>
      </c>
      <c r="G69" s="14">
        <f>ABS((F69-E69)/E69)</f>
        <v>3.2572276221204972E-3</v>
      </c>
    </row>
    <row r="70" spans="3:7" x14ac:dyDescent="0.25">
      <c r="C70">
        <v>30</v>
      </c>
      <c r="D70" s="2">
        <f>$W$20</f>
        <v>0.17065385119333729</v>
      </c>
      <c r="E70" s="11">
        <f>SUM(D70,E69)</f>
        <v>4.6790676382278402</v>
      </c>
      <c r="F70">
        <f>C70*AVERAGE($K$20,$W$20)</f>
        <v>4.679067638227842</v>
      </c>
      <c r="G70" s="14">
        <f>ABS((F70-E70)/E70)</f>
        <v>3.7963905990318864E-16</v>
      </c>
    </row>
    <row r="71" spans="3:7" x14ac:dyDescent="0.25">
      <c r="C71">
        <v>31</v>
      </c>
      <c r="D71" s="2">
        <f>$K$20</f>
        <v>0.14128399135518552</v>
      </c>
      <c r="E71" s="11">
        <f>SUM(D71,E70)</f>
        <v>4.8203516295830253</v>
      </c>
      <c r="F71">
        <f>C71*AVERAGE($K$20,$W$20)</f>
        <v>4.8350365595021039</v>
      </c>
      <c r="G71" s="14">
        <f>ABS((F71-E71)/E71)</f>
        <v>3.0464437135572283E-3</v>
      </c>
    </row>
    <row r="72" spans="3:7" x14ac:dyDescent="0.25">
      <c r="C72">
        <v>32</v>
      </c>
      <c r="D72" s="2">
        <f>$W$20</f>
        <v>0.17065385119333729</v>
      </c>
      <c r="E72" s="11">
        <f>SUM(D72,E71)</f>
        <v>4.9910054807763622</v>
      </c>
      <c r="F72">
        <f>C72*AVERAGE($K$20,$W$20)</f>
        <v>4.9910054807763649</v>
      </c>
      <c r="G72" s="14">
        <f>ABS((F72-E72)/E72)</f>
        <v>5.3386742798885908E-16</v>
      </c>
    </row>
    <row r="73" spans="3:7" x14ac:dyDescent="0.25">
      <c r="C73">
        <v>33</v>
      </c>
      <c r="D73" s="2">
        <f>$K$20</f>
        <v>0.14128399135518552</v>
      </c>
      <c r="E73" s="11">
        <f>SUM(D73,E72)</f>
        <v>5.1322894721315473</v>
      </c>
      <c r="F73">
        <f>C73*AVERAGE($K$20,$W$20)</f>
        <v>5.1469744020506258</v>
      </c>
      <c r="G73" s="14">
        <f>ABS((F73-E73)/E73)</f>
        <v>2.8612824741897479E-3</v>
      </c>
    </row>
    <row r="74" spans="3:7" x14ac:dyDescent="0.25">
      <c r="C74">
        <v>34</v>
      </c>
      <c r="D74" s="2">
        <f>$W$20</f>
        <v>0.17065385119333729</v>
      </c>
      <c r="E74" s="11">
        <f>SUM(D74,E73)</f>
        <v>5.3029433233248842</v>
      </c>
      <c r="F74">
        <f>C74*AVERAGE($K$20,$W$20)</f>
        <v>5.3029433233248877</v>
      </c>
      <c r="G74" s="14">
        <f>ABS((F74-E74)/E74)</f>
        <v>6.6995128218209777E-16</v>
      </c>
    </row>
    <row r="75" spans="3:7" x14ac:dyDescent="0.25">
      <c r="C75">
        <v>35</v>
      </c>
      <c r="D75" s="2">
        <f>$K$20</f>
        <v>0.14128399135518552</v>
      </c>
      <c r="E75" s="11">
        <f>SUM(D75,E74)</f>
        <v>5.4442273146800693</v>
      </c>
      <c r="F75">
        <f>C75*AVERAGE($K$20,$W$20)</f>
        <v>5.4589122445991487</v>
      </c>
      <c r="G75" s="14">
        <f>ABS((F75-E75)/E75)</f>
        <v>2.6973395984922054E-3</v>
      </c>
    </row>
    <row r="76" spans="3:7" x14ac:dyDescent="0.25">
      <c r="C76">
        <v>36</v>
      </c>
      <c r="D76" s="2">
        <f>$W$20</f>
        <v>0.17065385119333729</v>
      </c>
      <c r="E76" s="11">
        <f>SUM(D76,E75)</f>
        <v>5.6148811658734061</v>
      </c>
      <c r="F76">
        <f>C76*AVERAGE($K$20,$W$20)</f>
        <v>5.6148811658734106</v>
      </c>
      <c r="G76" s="14">
        <f>ABS((F76-E76)/E76)</f>
        <v>7.909147081316433E-16</v>
      </c>
    </row>
    <row r="77" spans="3:7" x14ac:dyDescent="0.25">
      <c r="C77">
        <v>37</v>
      </c>
      <c r="D77" s="2">
        <f>$K$20</f>
        <v>0.14128399135518552</v>
      </c>
      <c r="E77" s="11">
        <f>SUM(D77,E76)</f>
        <v>5.7561651572285912</v>
      </c>
      <c r="F77">
        <f>C77*AVERAGE($K$20,$W$20)</f>
        <v>5.7708500871476716</v>
      </c>
      <c r="G77" s="14">
        <f>ABS((F77-E77)/E77)</f>
        <v>2.5511654926438296E-3</v>
      </c>
    </row>
    <row r="78" spans="3:7" x14ac:dyDescent="0.25">
      <c r="C78">
        <v>38</v>
      </c>
      <c r="D78" s="2">
        <f>$W$20</f>
        <v>0.17065385119333729</v>
      </c>
      <c r="E78" s="11">
        <f>SUM(D78,E77)</f>
        <v>5.9268190084219281</v>
      </c>
      <c r="F78">
        <f>C78*AVERAGE($K$20,$W$20)</f>
        <v>5.9268190084219334</v>
      </c>
      <c r="G78" s="14">
        <f>ABS((F78-E78)/E78)</f>
        <v>8.9914514187597347E-16</v>
      </c>
    </row>
    <row r="79" spans="3:7" x14ac:dyDescent="0.25">
      <c r="C79">
        <v>39</v>
      </c>
      <c r="D79" s="2">
        <f>$K$20</f>
        <v>0.14128399135518552</v>
      </c>
      <c r="E79" s="11">
        <f>SUM(D79,E78)</f>
        <v>6.0681029997771132</v>
      </c>
      <c r="F79">
        <f>C79*AVERAGE($K$20,$W$20)</f>
        <v>6.0827879296961944</v>
      </c>
      <c r="G79" s="14">
        <f>ABS((F79-E79)/E79)</f>
        <v>2.4200198842406935E-3</v>
      </c>
    </row>
    <row r="80" spans="3:7" x14ac:dyDescent="0.25">
      <c r="C80">
        <v>40</v>
      </c>
      <c r="D80" s="2">
        <f>$W$20</f>
        <v>0.17065385119333729</v>
      </c>
      <c r="E80" s="11">
        <f>SUM(D80,E79)</f>
        <v>6.2387568509704501</v>
      </c>
      <c r="F80">
        <f>C80*AVERAGE($K$20,$W$20)</f>
        <v>6.2387568509704563</v>
      </c>
      <c r="G80" s="14">
        <f>ABS((F80-E80)/E80)</f>
        <v>9.9655253224587076E-16</v>
      </c>
    </row>
    <row r="81" spans="3:7" x14ac:dyDescent="0.25">
      <c r="C81">
        <v>41</v>
      </c>
      <c r="D81" s="2">
        <f>$K$20</f>
        <v>0.14128399135518552</v>
      </c>
      <c r="E81" s="11">
        <f>SUM(D81,E80)</f>
        <v>6.3800408423256352</v>
      </c>
      <c r="F81">
        <f>C81*AVERAGE($K$20,$W$20)</f>
        <v>6.3947257722447173</v>
      </c>
      <c r="G81" s="14">
        <f>ABS((F81-E81)/E81)</f>
        <v>2.3016984188661072E-3</v>
      </c>
    </row>
    <row r="82" spans="3:7" x14ac:dyDescent="0.25">
      <c r="C82">
        <v>42</v>
      </c>
      <c r="D82" s="2">
        <f>$W$20</f>
        <v>0.17065385119333729</v>
      </c>
      <c r="E82" s="11">
        <f>SUM(D82,E81)</f>
        <v>6.550694693518972</v>
      </c>
      <c r="F82">
        <f>C82*AVERAGE($K$20,$W$20)</f>
        <v>6.5506946935189792</v>
      </c>
      <c r="G82" s="14">
        <f>ABS((F82-E82)/E82)</f>
        <v>1.0846830282948254E-15</v>
      </c>
    </row>
    <row r="83" spans="3:7" x14ac:dyDescent="0.25">
      <c r="C83">
        <v>43</v>
      </c>
      <c r="D83" s="2">
        <f>$K$20</f>
        <v>0.14128399135518552</v>
      </c>
      <c r="E83" s="11">
        <f>SUM(D83,E82)</f>
        <v>6.6919786848741571</v>
      </c>
      <c r="F83">
        <f>C83*AVERAGE($K$20,$W$20)</f>
        <v>6.7066636147932401</v>
      </c>
      <c r="G83" s="14">
        <f>ABS((F83-E83)/E83)</f>
        <v>2.1944077545069376E-3</v>
      </c>
    </row>
    <row r="84" spans="3:7" x14ac:dyDescent="0.25">
      <c r="C84">
        <v>44</v>
      </c>
      <c r="D84" s="2">
        <f>$W$20</f>
        <v>0.17065385119333729</v>
      </c>
      <c r="E84" s="11">
        <f>SUM(D84,E83)</f>
        <v>6.862632536067494</v>
      </c>
      <c r="F84">
        <f>C84*AVERAGE($K$20,$W$20)</f>
        <v>6.862632536067502</v>
      </c>
      <c r="G84" s="14">
        <f>ABS((F84-E84)/E84)</f>
        <v>1.1648016610666025E-15</v>
      </c>
    </row>
    <row r="85" spans="3:7" x14ac:dyDescent="0.25">
      <c r="C85">
        <v>45</v>
      </c>
      <c r="D85" s="2">
        <f>$K$20</f>
        <v>0.14128399135518552</v>
      </c>
      <c r="E85" s="11">
        <f>SUM(D85,E84)</f>
        <v>7.0039165274226791</v>
      </c>
      <c r="F85">
        <f>C85*AVERAGE($K$20,$W$20)</f>
        <v>7.018601457341763</v>
      </c>
      <c r="G85" s="14">
        <f>ABS((F85-E85)/E85)</f>
        <v>2.0966740339619211E-3</v>
      </c>
    </row>
    <row r="86" spans="3:7" x14ac:dyDescent="0.25">
      <c r="C86">
        <v>46</v>
      </c>
      <c r="D86" s="2">
        <f>$W$20</f>
        <v>0.17065385119333729</v>
      </c>
      <c r="E86" s="11">
        <f>SUM(D86,E85)</f>
        <v>7.174570378616016</v>
      </c>
      <c r="F86">
        <f>C86*AVERAGE($K$20,$W$20)</f>
        <v>7.1745703786160249</v>
      </c>
      <c r="G86" s="14">
        <f>ABS((F86-E86)/E86)</f>
        <v>1.2379534562060509E-15</v>
      </c>
    </row>
    <row r="87" spans="3:7" x14ac:dyDescent="0.25">
      <c r="C87">
        <v>47</v>
      </c>
      <c r="D87" s="2">
        <f>$K$20</f>
        <v>0.14128399135518552</v>
      </c>
      <c r="E87" s="11">
        <f>SUM(D87,E86)</f>
        <v>7.3158543699712011</v>
      </c>
      <c r="F87">
        <f>C87*AVERAGE($K$20,$W$20)</f>
        <v>7.3305392998902859</v>
      </c>
      <c r="G87" s="14">
        <f>ABS((F87-E87)/E87)</f>
        <v>2.0072747729042851E-3</v>
      </c>
    </row>
    <row r="88" spans="3:7" x14ac:dyDescent="0.25">
      <c r="C88">
        <v>48</v>
      </c>
      <c r="D88" s="2">
        <f>$W$20</f>
        <v>0.17065385119333729</v>
      </c>
      <c r="E88" s="11">
        <f>SUM(D88,E87)</f>
        <v>7.486508221164538</v>
      </c>
      <c r="F88">
        <f>C88*AVERAGE($K$20,$W$20)</f>
        <v>7.4865082211645468</v>
      </c>
      <c r="G88" s="14">
        <f>ABS((F88-E88)/E88)</f>
        <v>1.1863720621974655E-15</v>
      </c>
    </row>
    <row r="89" spans="3:7" x14ac:dyDescent="0.25">
      <c r="C89">
        <v>49</v>
      </c>
      <c r="D89" s="2">
        <f>$K$20</f>
        <v>0.14128399135518552</v>
      </c>
      <c r="E89" s="11">
        <f>SUM(D89,E88)</f>
        <v>7.6277922125197231</v>
      </c>
      <c r="F89">
        <f>C89*AVERAGE($K$20,$W$20)</f>
        <v>7.6424771424388087</v>
      </c>
      <c r="G89" s="14">
        <f>ABS((F89-E89)/E89)</f>
        <v>1.9251874605318744E-3</v>
      </c>
    </row>
    <row r="90" spans="3:7" x14ac:dyDescent="0.25">
      <c r="C90">
        <v>50</v>
      </c>
      <c r="D90" s="2">
        <f>$W$20</f>
        <v>0.17065385119333729</v>
      </c>
      <c r="E90" s="11">
        <f>SUM(D90,E89)</f>
        <v>7.7984460637130599</v>
      </c>
      <c r="F90">
        <f>C90*AVERAGE($K$20,$W$20)</f>
        <v>7.7984460637130697</v>
      </c>
      <c r="G90" s="14">
        <f>ABS((F90-E90)/E90)</f>
        <v>1.2528088976805237E-15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67</vt:i4>
      </vt:variant>
    </vt:vector>
  </HeadingPairs>
  <TitlesOfParts>
    <vt:vector size="67" baseType="lpstr">
      <vt:lpstr>readme</vt:lpstr>
      <vt:lpstr>TA1</vt:lpstr>
      <vt:lpstr>TA2</vt:lpstr>
      <vt:lpstr>TA3</vt:lpstr>
      <vt:lpstr>TA4</vt:lpstr>
      <vt:lpstr>TA5</vt:lpstr>
      <vt:lpstr>TA6</vt:lpstr>
      <vt:lpstr>TA7</vt:lpstr>
      <vt:lpstr>TA8</vt:lpstr>
      <vt:lpstr>TA9</vt:lpstr>
      <vt:lpstr>TA10</vt:lpstr>
      <vt:lpstr>TA11</vt:lpstr>
      <vt:lpstr>TA12</vt:lpstr>
      <vt:lpstr>TA13</vt:lpstr>
      <vt:lpstr>TA14</vt:lpstr>
      <vt:lpstr>TA15</vt:lpstr>
      <vt:lpstr>TA16</vt:lpstr>
      <vt:lpstr>TA17</vt:lpstr>
      <vt:lpstr>TA18</vt:lpstr>
      <vt:lpstr>TA19</vt:lpstr>
      <vt:lpstr>TA20</vt:lpstr>
      <vt:lpstr>TA21</vt:lpstr>
      <vt:lpstr>TA22</vt:lpstr>
      <vt:lpstr>TA23</vt:lpstr>
      <vt:lpstr>TA24</vt:lpstr>
      <vt:lpstr>TA25</vt:lpstr>
      <vt:lpstr>TA26</vt:lpstr>
      <vt:lpstr>TA27</vt:lpstr>
      <vt:lpstr>TA28</vt:lpstr>
      <vt:lpstr>TA29</vt:lpstr>
      <vt:lpstr>TA30</vt:lpstr>
      <vt:lpstr>TA31</vt:lpstr>
      <vt:lpstr>TA32</vt:lpstr>
      <vt:lpstr>TA33</vt:lpstr>
      <vt:lpstr>TA34</vt:lpstr>
      <vt:lpstr>TA35</vt:lpstr>
      <vt:lpstr>TA36</vt:lpstr>
      <vt:lpstr>TA37</vt:lpstr>
      <vt:lpstr>T_01</vt:lpstr>
      <vt:lpstr>T_02</vt:lpstr>
      <vt:lpstr>T_03</vt:lpstr>
      <vt:lpstr>T_04</vt:lpstr>
      <vt:lpstr>T_05</vt:lpstr>
      <vt:lpstr>T_06</vt:lpstr>
      <vt:lpstr>T_07</vt:lpstr>
      <vt:lpstr>T_08</vt:lpstr>
      <vt:lpstr>T_09</vt:lpstr>
      <vt:lpstr>T_10</vt:lpstr>
      <vt:lpstr>T_11</vt:lpstr>
      <vt:lpstr>T_12</vt:lpstr>
      <vt:lpstr>T_13</vt:lpstr>
      <vt:lpstr>T_14</vt:lpstr>
      <vt:lpstr>T_15</vt:lpstr>
      <vt:lpstr>T_16</vt:lpstr>
      <vt:lpstr>T_17</vt:lpstr>
      <vt:lpstr>T_18</vt:lpstr>
      <vt:lpstr>T_19</vt:lpstr>
      <vt:lpstr>T_20</vt:lpstr>
      <vt:lpstr>TB1</vt:lpstr>
      <vt:lpstr>TB2</vt:lpstr>
      <vt:lpstr>TB3</vt:lpstr>
      <vt:lpstr>TB4</vt:lpstr>
      <vt:lpstr>TB5</vt:lpstr>
      <vt:lpstr>TB6</vt:lpstr>
      <vt:lpstr>TB7</vt:lpstr>
      <vt:lpstr>TB8</vt:lpstr>
      <vt:lpstr>TB9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2023-05-10T20:41:04Z</dcterms:modified>
</cp:coreProperties>
</file>