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codeName="ThisWorkbook"/>
  <mc:AlternateContent xmlns:mc="http://schemas.openxmlformats.org/markup-compatibility/2006">
    <mc:Choice Requires="x15">
      <x15ac:absPath xmlns:x15ac="http://schemas.microsoft.com/office/spreadsheetml/2010/11/ac" url="/Volumes/data/Documentos/Tesis docs/"/>
    </mc:Choice>
  </mc:AlternateContent>
  <bookViews>
    <workbookView xWindow="0" yWindow="440" windowWidth="27320" windowHeight="14040" firstSheet="1" activeTab="1"/>
  </bookViews>
  <sheets>
    <sheet name="Excel2LaTeX" sheetId="3" state="hidden" r:id="rId1"/>
    <sheet name="Resultados" sheetId="1" r:id="rId2"/>
    <sheet name="DATOS DEL GRÁFICO" sheetId="2" state="hidden" r:id="rId3"/>
  </sheet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3" l="1"/>
  <c r="M5" i="1"/>
  <c r="M4" i="1"/>
  <c r="L4" i="1"/>
  <c r="L5" i="1"/>
  <c r="L7" i="1"/>
  <c r="A2" i="3"/>
  <c r="G3" i="1"/>
  <c r="F3" i="1"/>
  <c r="F4" i="1"/>
  <c r="F5" i="1"/>
  <c r="D5" i="1"/>
  <c r="G5" i="1"/>
  <c r="H5" i="1"/>
  <c r="E5" i="1"/>
  <c r="C3" i="1"/>
  <c r="C4" i="1"/>
  <c r="C5" i="1"/>
  <c r="G4" i="1"/>
  <c r="H4" i="1"/>
  <c r="H3" i="1"/>
  <c r="D6" i="2"/>
  <c r="C6" i="2"/>
  <c r="D7" i="2"/>
  <c r="C7" i="2"/>
  <c r="C5" i="2"/>
  <c r="D5" i="2"/>
  <c r="M7" i="1"/>
</calcChain>
</file>

<file path=xl/sharedStrings.xml><?xml version="1.0" encoding="utf-8"?>
<sst xmlns="http://schemas.openxmlformats.org/spreadsheetml/2006/main" count="30" uniqueCount="27">
  <si>
    <t>Flujo de efectivo</t>
  </si>
  <si>
    <t>Estimados</t>
  </si>
  <si>
    <t>Real</t>
  </si>
  <si>
    <t>Ingresos mensuales</t>
  </si>
  <si>
    <t>Gastos mensuales</t>
  </si>
  <si>
    <t>Total</t>
  </si>
  <si>
    <t>DATOS DEL GRÁFICO</t>
  </si>
  <si>
    <t>Falsos positivos</t>
  </si>
  <si>
    <t>RangeAddress</t>
  </si>
  <si>
    <t>Options</t>
  </si>
  <si>
    <t>CellWidth</t>
  </si>
  <si>
    <t>Indent</t>
  </si>
  <si>
    <t>FileName</t>
  </si>
  <si>
    <t>Resultados.tex</t>
  </si>
  <si>
    <t>Poses negativas</t>
  </si>
  <si>
    <t>Poses positivas</t>
  </si>
  <si>
    <t>Porcent. de aciertos</t>
  </si>
  <si>
    <t>Porcent. de errores</t>
  </si>
  <si>
    <t>Verdaderos positivos</t>
  </si>
  <si>
    <t>Total Poses</t>
  </si>
  <si>
    <t>Tiempo de video en segs.</t>
  </si>
  <si>
    <t>Poses Positivas</t>
  </si>
  <si>
    <t>Poses Negativas</t>
  </si>
  <si>
    <t>Prediccion</t>
  </si>
  <si>
    <t>Actual</t>
  </si>
  <si>
    <t>Exactitud</t>
  </si>
  <si>
    <t>Presición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</si>
</sst>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b/>
      <sz val="13"/>
      <color theme="2" tint="-0.24994659260841701"/>
      <name val="Calibri"/>
      <family val="2"/>
      <scheme val="minor"/>
    </font>
    <font>
      <b/>
      <sz val="16"/>
      <color theme="5"/>
      <name val="Calibri"/>
      <family val="2"/>
      <scheme val="major"/>
    </font>
    <font>
      <b/>
      <sz val="31"/>
      <color theme="4"/>
      <name val="Calibri"/>
      <family val="2"/>
      <scheme val="major"/>
    </font>
    <font>
      <b/>
      <sz val="25"/>
      <color theme="4"/>
      <name val="Calibri"/>
      <family val="2"/>
      <scheme val="major"/>
    </font>
    <font>
      <b/>
      <sz val="25"/>
      <color theme="5"/>
      <name val="Calibri"/>
      <family val="2"/>
      <scheme val="major"/>
    </font>
    <font>
      <b/>
      <sz val="25"/>
      <color theme="6"/>
      <name val="Calibri"/>
      <family val="2"/>
      <scheme val="major"/>
    </font>
    <font>
      <b/>
      <sz val="13"/>
      <name val="Calibri"/>
      <family val="2"/>
      <scheme val="minor"/>
    </font>
    <font>
      <b/>
      <sz val="9"/>
      <color theme="2" tint="-0.74999237037263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rgb="FFE2FBFB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>
      <alignment vertical="center"/>
    </xf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22">
    <xf numFmtId="0" fontId="0" fillId="0" borderId="0" xfId="0">
      <alignment vertical="center"/>
    </xf>
    <xf numFmtId="0" fontId="2" fillId="0" borderId="0" xfId="1" applyAlignment="1">
      <alignment vertical="center"/>
    </xf>
    <xf numFmtId="0" fontId="6" fillId="0" borderId="0" xfId="0" applyFont="1">
      <alignment vertical="center"/>
    </xf>
    <xf numFmtId="0" fontId="0" fillId="0" borderId="0" xfId="0" applyBorder="1">
      <alignment vertical="center"/>
    </xf>
    <xf numFmtId="0" fontId="0" fillId="0" borderId="0" xfId="0" applyBorder="1" applyAlignment="1">
      <alignment vertical="top" wrapText="1"/>
    </xf>
    <xf numFmtId="0" fontId="7" fillId="0" borderId="0" xfId="0" applyFont="1" applyBorder="1" applyAlignment="1">
      <alignment horizontal="center" vertical="top" wrapText="1"/>
    </xf>
    <xf numFmtId="0" fontId="7" fillId="2" borderId="0" xfId="0" applyFont="1" applyFill="1" applyBorder="1" applyAlignment="1">
      <alignment horizontal="center" vertical="top" wrapText="1"/>
    </xf>
    <xf numFmtId="0" fontId="7" fillId="0" borderId="0" xfId="0" applyFont="1" applyFill="1" applyBorder="1">
      <alignment vertical="center"/>
    </xf>
    <xf numFmtId="0" fontId="7" fillId="0" borderId="0" xfId="0" applyFont="1" applyFill="1" applyBorder="1" applyAlignment="1">
      <alignment horizontal="center" vertical="center"/>
    </xf>
    <xf numFmtId="2" fontId="7" fillId="0" borderId="0" xfId="0" applyNumberFormat="1" applyFont="1" applyFill="1" applyBorder="1" applyAlignment="1">
      <alignment horizontal="center" vertical="center"/>
    </xf>
    <xf numFmtId="0" fontId="7" fillId="3" borderId="0" xfId="0" applyFont="1" applyFill="1" applyBorder="1">
      <alignment vertical="center"/>
    </xf>
    <xf numFmtId="0" fontId="7" fillId="3" borderId="0" xfId="0" applyFont="1" applyFill="1" applyBorder="1" applyAlignment="1">
      <alignment horizontal="center" vertical="center"/>
    </xf>
    <xf numFmtId="2" fontId="7" fillId="3" borderId="0" xfId="0" applyNumberFormat="1" applyFont="1" applyFill="1" applyBorder="1" applyAlignment="1">
      <alignment horizontal="center" vertical="center"/>
    </xf>
    <xf numFmtId="0" fontId="0" fillId="3" borderId="0" xfId="0" applyFill="1" applyBorder="1">
      <alignment vertical="center"/>
    </xf>
    <xf numFmtId="2" fontId="0" fillId="0" borderId="0" xfId="0" applyNumberFormat="1" applyBorder="1" applyAlignment="1">
      <alignment horizontal="center" vertical="center"/>
    </xf>
    <xf numFmtId="0" fontId="0" fillId="3" borderId="0" xfId="0" applyFill="1" applyBorder="1" applyAlignment="1">
      <alignment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horizontal="center" vertical="center" wrapText="1"/>
    </xf>
    <xf numFmtId="1" fontId="7" fillId="0" borderId="0" xfId="0" applyNumberFormat="1" applyFont="1" applyFill="1" applyBorder="1" applyAlignment="1">
      <alignment horizontal="center" vertical="center"/>
    </xf>
    <xf numFmtId="1" fontId="7" fillId="3" borderId="0" xfId="0" applyNumberFormat="1" applyFont="1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 textRotation="90"/>
    </xf>
  </cellXfs>
  <cellStyles count="6">
    <cellStyle name="Encabezado 4" xfId="5" builtinId="19" customBuiltin="1"/>
    <cellStyle name="Normal" xfId="0" builtinId="0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</cellStyles>
  <dxfs count="9">
    <dxf>
      <font>
        <b/>
        <i val="0"/>
        <color theme="2" tint="-0.499984740745262"/>
      </font>
    </dxf>
    <dxf>
      <font>
        <b/>
        <i val="0"/>
        <color theme="5"/>
      </font>
    </dxf>
    <dxf>
      <font>
        <b/>
        <i val="0"/>
        <color theme="2" tint="-0.24994659260841701"/>
      </font>
    </dxf>
    <dxf>
      <font>
        <b/>
        <i val="0"/>
        <color theme="2" tint="-0.499984740745262"/>
      </font>
    </dxf>
    <dxf>
      <font>
        <b/>
        <i val="0"/>
        <color theme="6"/>
      </font>
    </dxf>
    <dxf>
      <font>
        <b/>
        <i val="0"/>
        <color theme="2" tint="-0.24994659260841701"/>
      </font>
    </dxf>
    <dxf>
      <font>
        <b/>
        <i val="0"/>
        <color theme="2" tint="-0.499984740745262"/>
      </font>
    </dxf>
    <dxf>
      <font>
        <b/>
        <i val="0"/>
        <color theme="4"/>
      </font>
    </dxf>
    <dxf>
      <font>
        <b/>
        <i val="0"/>
        <color theme="2" tint="-0.24994659260841701"/>
      </font>
    </dxf>
  </dxfs>
  <tableStyles count="3" defaultPivotStyle="PivotStyleLight16">
    <tableStyle name="Flujo de efectivo de presupuesto familiar" pivot="0" count="3">
      <tableStyleElement type="wholeTable" dxfId="8"/>
      <tableStyleElement type="headerRow" dxfId="7"/>
      <tableStyleElement type="totalRow" dxfId="6"/>
    </tableStyle>
    <tableStyle name="Gastos de presupuesto familiar" pivot="0" count="3">
      <tableStyleElement type="wholeTable" dxfId="5"/>
      <tableStyleElement type="headerRow" dxfId="4"/>
      <tableStyleElement type="totalRow" dxfId="3"/>
    </tableStyle>
    <tableStyle name="Ingresos de presupuesto familiar" pivot="0" count="3">
      <tableStyleElement type="wholeTable" dxfId="2"/>
      <tableStyleElement type="headerRow" dxfId="1"/>
      <tableStyleElement type="totalRow" dxfId="0"/>
    </tableStyle>
  </tableStyles>
  <colors>
    <mruColors>
      <color rgb="FFE2FBFB"/>
      <color rgb="FFF9868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Family budget">
      <a:dk1>
        <a:sysClr val="windowText" lastClr="000000"/>
      </a:dk1>
      <a:lt1>
        <a:sysClr val="window" lastClr="FFFFFF"/>
      </a:lt1>
      <a:dk2>
        <a:srgbClr val="032027"/>
      </a:dk2>
      <a:lt2>
        <a:srgbClr val="F1F0EE"/>
      </a:lt2>
      <a:accent1>
        <a:srgbClr val="0EAACF"/>
      </a:accent1>
      <a:accent2>
        <a:srgbClr val="A1D23A"/>
      </a:accent2>
      <a:accent3>
        <a:srgbClr val="F6893A"/>
      </a:accent3>
      <a:accent4>
        <a:srgbClr val="995487"/>
      </a:accent4>
      <a:accent5>
        <a:srgbClr val="BFA26E"/>
      </a:accent5>
      <a:accent6>
        <a:srgbClr val="DE5959"/>
      </a:accent6>
      <a:hlink>
        <a:srgbClr val="E85787"/>
      </a:hlink>
      <a:folHlink>
        <a:srgbClr val="0EAACF"/>
      </a:folHlink>
    </a:clrScheme>
    <a:fontScheme name="Family budget">
      <a:majorFont>
        <a:latin typeface="Calibri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/>
  </sheetViews>
  <sheetFormatPr baseColWidth="10" defaultRowHeight="17" x14ac:dyDescent="0.2"/>
  <sheetData>
    <row r="1" spans="1:5" x14ac:dyDescent="0.2">
      <c r="A1" t="s">
        <v>8</v>
      </c>
      <c r="B1" t="s">
        <v>9</v>
      </c>
      <c r="C1" t="s">
        <v>10</v>
      </c>
      <c r="D1" t="s">
        <v>11</v>
      </c>
      <c r="E1" t="s">
        <v>12</v>
      </c>
    </row>
    <row r="2" spans="1:5" x14ac:dyDescent="0.2">
      <c r="A2">
        <f>COUNT(Resultados!$B$2:$H$5)</f>
        <v>18</v>
      </c>
      <c r="B2">
        <v>7</v>
      </c>
      <c r="C2">
        <v>5</v>
      </c>
      <c r="D2">
        <v>0</v>
      </c>
      <c r="E2" t="s">
        <v>13</v>
      </c>
    </row>
    <row r="3" spans="1:5" x14ac:dyDescent="0.2">
      <c r="A3">
        <f>COUNT(Resultados!$F$10)</f>
        <v>0</v>
      </c>
      <c r="B3">
        <v>7</v>
      </c>
      <c r="C3">
        <v>5</v>
      </c>
      <c r="D3">
        <v>0</v>
      </c>
      <c r="E3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tabColor theme="4"/>
    <pageSetUpPr autoPageBreaks="0" fitToPage="1"/>
  </sheetPr>
  <dimension ref="B2:M7"/>
  <sheetViews>
    <sheetView showGridLines="0" tabSelected="1" zoomScale="125" zoomScaleNormal="125" zoomScalePageLayoutView="125" workbookViewId="0">
      <selection activeCell="J2" sqref="J2:M7"/>
    </sheetView>
  </sheetViews>
  <sheetFormatPr baseColWidth="10" defaultColWidth="11.42578125" defaultRowHeight="16" customHeight="1" x14ac:dyDescent="0.2"/>
  <cols>
    <col min="1" max="1" width="2.5703125" style="3" customWidth="1"/>
    <col min="2" max="2" width="12" style="3" customWidth="1"/>
    <col min="3" max="3" width="9.42578125" style="3" customWidth="1"/>
    <col min="4" max="4" width="5" style="3" customWidth="1"/>
    <col min="5" max="5" width="7.28515625" style="3" customWidth="1"/>
    <col min="6" max="6" width="7.85546875" style="3" customWidth="1"/>
    <col min="7" max="7" width="9.140625" style="3" customWidth="1"/>
    <col min="8" max="8" width="8.140625" style="3" customWidth="1"/>
    <col min="9" max="9" width="11.42578125" style="3"/>
    <col min="10" max="10" width="3.28515625" style="3" customWidth="1"/>
    <col min="11" max="16384" width="11.42578125" style="3"/>
  </cols>
  <sheetData>
    <row r="2" spans="2:13" s="4" customFormat="1" ht="25" customHeight="1" x14ac:dyDescent="0.2">
      <c r="B2" s="5"/>
      <c r="C2" s="6" t="s">
        <v>20</v>
      </c>
      <c r="D2" s="6" t="s">
        <v>19</v>
      </c>
      <c r="E2" s="6" t="s">
        <v>7</v>
      </c>
      <c r="F2" s="6" t="s">
        <v>18</v>
      </c>
      <c r="G2" s="6" t="s">
        <v>16</v>
      </c>
      <c r="H2" s="6" t="s">
        <v>17</v>
      </c>
      <c r="J2" s="13"/>
      <c r="K2" s="20" t="s">
        <v>23</v>
      </c>
      <c r="L2" s="20"/>
      <c r="M2" s="20"/>
    </row>
    <row r="3" spans="2:13" ht="19" customHeight="1" x14ac:dyDescent="0.2">
      <c r="B3" s="7" t="s">
        <v>14</v>
      </c>
      <c r="C3" s="18">
        <f>(D3/25)</f>
        <v>64.44</v>
      </c>
      <c r="D3" s="8">
        <v>1611</v>
      </c>
      <c r="E3" s="8">
        <v>95</v>
      </c>
      <c r="F3" s="8">
        <f>(D3-E3)</f>
        <v>1516</v>
      </c>
      <c r="G3" s="9">
        <f>((F3*100)/D3)</f>
        <v>94.103041589075104</v>
      </c>
      <c r="H3" s="9">
        <f>(100-G3)</f>
        <v>5.8969584109248956</v>
      </c>
      <c r="J3" s="15"/>
      <c r="K3" s="16"/>
      <c r="L3" s="17" t="s">
        <v>21</v>
      </c>
      <c r="M3" s="17" t="s">
        <v>22</v>
      </c>
    </row>
    <row r="4" spans="2:13" ht="19" customHeight="1" x14ac:dyDescent="0.2">
      <c r="B4" s="7" t="s">
        <v>15</v>
      </c>
      <c r="C4" s="18">
        <f>(D4/25)</f>
        <v>31.8</v>
      </c>
      <c r="D4" s="8">
        <v>795</v>
      </c>
      <c r="E4" s="8">
        <v>81</v>
      </c>
      <c r="F4" s="8">
        <f>(D4-E4)</f>
        <v>714</v>
      </c>
      <c r="G4" s="9">
        <f>((F4*100)/D4)</f>
        <v>89.811320754716988</v>
      </c>
      <c r="H4" s="9">
        <f>(100-G4)</f>
        <v>10.188679245283012</v>
      </c>
      <c r="J4" s="21" t="s">
        <v>24</v>
      </c>
      <c r="K4" s="10" t="s">
        <v>21</v>
      </c>
      <c r="L4" s="8">
        <f>(F4)</f>
        <v>714</v>
      </c>
      <c r="M4" s="8">
        <f>(E4)</f>
        <v>81</v>
      </c>
    </row>
    <row r="5" spans="2:13" ht="25" customHeight="1" x14ac:dyDescent="0.2">
      <c r="B5" s="10" t="s">
        <v>5</v>
      </c>
      <c r="C5" s="19">
        <f>(C3+C4)</f>
        <v>96.24</v>
      </c>
      <c r="D5" s="11">
        <f t="shared" ref="D5:F5" si="0">(D3+D4)</f>
        <v>2406</v>
      </c>
      <c r="E5" s="11">
        <f t="shared" si="0"/>
        <v>176</v>
      </c>
      <c r="F5" s="11">
        <f t="shared" si="0"/>
        <v>2230</v>
      </c>
      <c r="G5" s="12">
        <f>((F5*100)/D5)</f>
        <v>92.684954280964263</v>
      </c>
      <c r="H5" s="12">
        <f>(100-G5)</f>
        <v>7.3150457190357372</v>
      </c>
      <c r="J5" s="21"/>
      <c r="K5" s="10" t="s">
        <v>22</v>
      </c>
      <c r="L5" s="8">
        <f>(E3)</f>
        <v>95</v>
      </c>
      <c r="M5" s="8">
        <f>(F3)</f>
        <v>1516</v>
      </c>
    </row>
    <row r="6" spans="2:13" ht="16" customHeight="1" x14ac:dyDescent="0.2">
      <c r="J6" s="21"/>
      <c r="K6" s="10"/>
      <c r="L6" s="11" t="s">
        <v>25</v>
      </c>
      <c r="M6" s="11" t="s">
        <v>26</v>
      </c>
    </row>
    <row r="7" spans="2:13" ht="16" customHeight="1" x14ac:dyDescent="0.2">
      <c r="J7" s="13"/>
      <c r="K7" s="13"/>
      <c r="L7" s="14">
        <f>(M5/(M5+L5))</f>
        <v>0.94103041589075109</v>
      </c>
      <c r="M7" s="14">
        <f>((M5+L4)/(L5+M4+M5+L4))</f>
        <v>0.9268495428096426</v>
      </c>
    </row>
  </sheetData>
  <mergeCells count="2">
    <mergeCell ref="K2:M2"/>
    <mergeCell ref="J4:J6"/>
  </mergeCells>
  <printOptions horizontalCentered="1"/>
  <pageMargins left="0.4" right="0.4" top="0.4" bottom="0.4" header="0.25" footer="0.25"/>
  <pageSetup paperSize="9" fitToHeight="0" orientation="portrait" r:id="rId1"/>
  <headerFooter differentFirst="1"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tabColor theme="5"/>
  </sheetPr>
  <dimension ref="B2:D7"/>
  <sheetViews>
    <sheetView showGridLines="0" workbookViewId="0"/>
  </sheetViews>
  <sheetFormatPr baseColWidth="10" defaultColWidth="8.85546875" defaultRowHeight="17" x14ac:dyDescent="0.2"/>
  <cols>
    <col min="1" max="1" width="1.7109375" customWidth="1"/>
    <col min="2" max="2" width="20" customWidth="1"/>
    <col min="3" max="4" width="12.42578125" customWidth="1"/>
  </cols>
  <sheetData>
    <row r="2" spans="2:4" ht="40" x14ac:dyDescent="0.2">
      <c r="B2" s="1" t="s">
        <v>6</v>
      </c>
      <c r="C2" s="1"/>
      <c r="D2" s="1"/>
    </row>
    <row r="4" spans="2:4" x14ac:dyDescent="0.2">
      <c r="B4" s="2"/>
      <c r="C4" s="2" t="s">
        <v>1</v>
      </c>
      <c r="D4" s="2" t="s">
        <v>2</v>
      </c>
    </row>
    <row r="5" spans="2:4" x14ac:dyDescent="0.2">
      <c r="B5" s="2" t="s">
        <v>0</v>
      </c>
      <c r="C5" s="2" t="e">
        <f>#REF!</f>
        <v>#REF!</v>
      </c>
      <c r="D5" s="2" t="e">
        <f>#REF!</f>
        <v>#REF!</v>
      </c>
    </row>
    <row r="6" spans="2:4" x14ac:dyDescent="0.2">
      <c r="B6" s="2" t="s">
        <v>3</v>
      </c>
      <c r="C6" s="2" t="e">
        <f>#REF!</f>
        <v>#REF!</v>
      </c>
      <c r="D6" s="2" t="e">
        <f>#REF!</f>
        <v>#REF!</v>
      </c>
    </row>
    <row r="7" spans="2:4" x14ac:dyDescent="0.2">
      <c r="B7" s="2" t="s">
        <v>4</v>
      </c>
      <c r="C7" s="2" t="e">
        <f>Resultados!#REF!</f>
        <v>#REF!</v>
      </c>
      <c r="D7" s="2" t="e">
        <f>Resultados!#REF!</f>
        <v>#REF!</v>
      </c>
    </row>
  </sheetData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Excel2LaTeX</vt:lpstr>
      <vt:lpstr>Resultados</vt:lpstr>
      <vt:lpstr>DATOS DEL GRÁFICO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Usuario de Microsoft Office</cp:lastModifiedBy>
  <dcterms:created xsi:type="dcterms:W3CDTF">2014-12-15T22:25:13Z</dcterms:created>
  <dcterms:modified xsi:type="dcterms:W3CDTF">2019-07-17T16:37:30Z</dcterms:modified>
</cp:coreProperties>
</file>