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2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theme/themeOverride1.xml" ContentType="application/vnd.openxmlformats-officedocument.themeOverrid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E:\DATA_SCIENCE_PRACTISE_FILES\excel\"/>
    </mc:Choice>
  </mc:AlternateContent>
  <xr:revisionPtr revIDLastSave="0" documentId="13_ncr:1_{7CADDF33-B0D8-421C-A5AA-0BA1DBB19902}" xr6:coauthVersionLast="47" xr6:coauthVersionMax="47" xr10:uidLastSave="{00000000-0000-0000-0000-000000000000}"/>
  <bookViews>
    <workbookView xWindow="-108" yWindow="-108" windowWidth="23256" windowHeight="12456" tabRatio="977" activeTab="8" xr2:uid="{00000000-000D-0000-FFFF-FFFF00000000}"/>
  </bookViews>
  <sheets>
    <sheet name="Sheet8" sheetId="13" r:id="rId1"/>
    <sheet name="IPL_Matches_2008_2021" sheetId="1" r:id="rId2"/>
    <sheet name="Sheet4" sheetId="8" r:id="rId3"/>
    <sheet name="Sheet5" sheetId="9" r:id="rId4"/>
    <sheet name="Sheet6" sheetId="10" r:id="rId5"/>
    <sheet name="Sheet7" sheetId="11" r:id="rId6"/>
    <sheet name="IPL" sheetId="2" r:id="rId7"/>
    <sheet name="Sheet2" sheetId="6" r:id="rId8"/>
    <sheet name="Dashboards" sheetId="12" r:id="rId9"/>
    <sheet name="Sheet3" sheetId="7" r:id="rId10"/>
    <sheet name="Date Funtions" sheetId="3" r:id="rId11"/>
    <sheet name="Sheet1" sheetId="4" r:id="rId12"/>
    <sheet name="logical functions" sheetId="5" r:id="rId13"/>
  </sheets>
  <calcPr calcId="191029"/>
  <pivotCaches>
    <pivotCache cacheId="1" r:id="rId14"/>
    <pivotCache cacheId="6" r:id="rId1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6" l="1"/>
  <c r="N21" i="7"/>
  <c r="N22" i="7"/>
  <c r="N23" i="7"/>
  <c r="N24" i="7"/>
  <c r="N25" i="7"/>
  <c r="N26" i="7"/>
  <c r="N20" i="7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S92" i="2"/>
  <c r="S93" i="2"/>
  <c r="S94" i="2"/>
  <c r="S95" i="2"/>
  <c r="S96" i="2"/>
  <c r="S97" i="2"/>
  <c r="S98" i="2"/>
  <c r="S99" i="2"/>
  <c r="S100" i="2"/>
  <c r="S101" i="2"/>
  <c r="S102" i="2"/>
  <c r="S103" i="2"/>
  <c r="S104" i="2"/>
  <c r="S105" i="2"/>
  <c r="S106" i="2"/>
  <c r="S107" i="2"/>
  <c r="S108" i="2"/>
  <c r="S109" i="2"/>
  <c r="S110" i="2"/>
  <c r="S111" i="2"/>
  <c r="S112" i="2"/>
  <c r="S113" i="2"/>
  <c r="S114" i="2"/>
  <c r="S115" i="2"/>
  <c r="S116" i="2"/>
  <c r="S117" i="2"/>
  <c r="S118" i="2"/>
  <c r="S119" i="2"/>
  <c r="S120" i="2"/>
  <c r="S121" i="2"/>
  <c r="S122" i="2"/>
  <c r="S123" i="2"/>
  <c r="S124" i="2"/>
  <c r="S125" i="2"/>
  <c r="S126" i="2"/>
  <c r="S127" i="2"/>
  <c r="S128" i="2"/>
  <c r="S129" i="2"/>
  <c r="S130" i="2"/>
  <c r="S131" i="2"/>
  <c r="S132" i="2"/>
  <c r="S133" i="2"/>
  <c r="S134" i="2"/>
  <c r="S135" i="2"/>
  <c r="S136" i="2"/>
  <c r="S137" i="2"/>
  <c r="S138" i="2"/>
  <c r="S139" i="2"/>
  <c r="S140" i="2"/>
  <c r="S141" i="2"/>
  <c r="S142" i="2"/>
  <c r="S143" i="2"/>
  <c r="S144" i="2"/>
  <c r="S145" i="2"/>
  <c r="S146" i="2"/>
  <c r="S147" i="2"/>
  <c r="S148" i="2"/>
  <c r="S149" i="2"/>
  <c r="S150" i="2"/>
  <c r="S151" i="2"/>
  <c r="S152" i="2"/>
  <c r="S153" i="2"/>
  <c r="S154" i="2"/>
  <c r="S155" i="2"/>
  <c r="S156" i="2"/>
  <c r="S157" i="2"/>
  <c r="S158" i="2"/>
  <c r="S159" i="2"/>
  <c r="S160" i="2"/>
  <c r="S161" i="2"/>
  <c r="S162" i="2"/>
  <c r="S163" i="2"/>
  <c r="S164" i="2"/>
  <c r="S165" i="2"/>
  <c r="S166" i="2"/>
  <c r="S167" i="2"/>
  <c r="S168" i="2"/>
  <c r="S169" i="2"/>
  <c r="S170" i="2"/>
  <c r="S171" i="2"/>
  <c r="S172" i="2"/>
  <c r="S173" i="2"/>
  <c r="S174" i="2"/>
  <c r="S175" i="2"/>
  <c r="S176" i="2"/>
  <c r="S177" i="2"/>
  <c r="S178" i="2"/>
  <c r="S179" i="2"/>
  <c r="S180" i="2"/>
  <c r="S181" i="2"/>
  <c r="S182" i="2"/>
  <c r="S183" i="2"/>
  <c r="S184" i="2"/>
  <c r="S185" i="2"/>
  <c r="S186" i="2"/>
  <c r="S187" i="2"/>
  <c r="S188" i="2"/>
  <c r="S189" i="2"/>
  <c r="S190" i="2"/>
  <c r="S191" i="2"/>
  <c r="S192" i="2"/>
  <c r="S193" i="2"/>
  <c r="S194" i="2"/>
  <c r="S195" i="2"/>
  <c r="S196" i="2"/>
  <c r="S197" i="2"/>
  <c r="S198" i="2"/>
  <c r="S199" i="2"/>
  <c r="S200" i="2"/>
  <c r="S201" i="2"/>
  <c r="S202" i="2"/>
  <c r="S203" i="2"/>
  <c r="S204" i="2"/>
  <c r="S205" i="2"/>
  <c r="S206" i="2"/>
  <c r="S207" i="2"/>
  <c r="S208" i="2"/>
  <c r="S209" i="2"/>
  <c r="S210" i="2"/>
  <c r="S211" i="2"/>
  <c r="S212" i="2"/>
  <c r="S213" i="2"/>
  <c r="S214" i="2"/>
  <c r="S215" i="2"/>
  <c r="S216" i="2"/>
  <c r="S217" i="2"/>
  <c r="S218" i="2"/>
  <c r="S219" i="2"/>
  <c r="S220" i="2"/>
  <c r="S221" i="2"/>
  <c r="S222" i="2"/>
  <c r="S223" i="2"/>
  <c r="S224" i="2"/>
  <c r="S225" i="2"/>
  <c r="S226" i="2"/>
  <c r="S227" i="2"/>
  <c r="S228" i="2"/>
  <c r="S229" i="2"/>
  <c r="S230" i="2"/>
  <c r="S231" i="2"/>
  <c r="S232" i="2"/>
  <c r="S233" i="2"/>
  <c r="S234" i="2"/>
  <c r="S235" i="2"/>
  <c r="S236" i="2"/>
  <c r="S237" i="2"/>
  <c r="S238" i="2"/>
  <c r="S239" i="2"/>
  <c r="S240" i="2"/>
  <c r="S241" i="2"/>
  <c r="S2" i="2"/>
  <c r="F2" i="3" a="1"/>
  <c r="F2" i="3" s="1"/>
  <c r="K48" i="7"/>
  <c r="K38" i="7"/>
  <c r="K51" i="7"/>
  <c r="K41" i="7"/>
  <c r="K40" i="7"/>
  <c r="K39" i="7"/>
  <c r="K46" i="7"/>
  <c r="K43" i="7"/>
  <c r="K53" i="7"/>
  <c r="K49" i="7"/>
  <c r="K44" i="7"/>
  <c r="K42" i="7"/>
  <c r="K45" i="7"/>
  <c r="K50" i="7"/>
  <c r="K52" i="7"/>
  <c r="K47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28" i="7"/>
  <c r="H28" i="7"/>
  <c r="F14" i="7"/>
  <c r="F15" i="7"/>
  <c r="F16" i="7"/>
  <c r="F17" i="7"/>
  <c r="F18" i="7"/>
  <c r="F19" i="7"/>
  <c r="F20" i="7"/>
  <c r="F13" i="7"/>
  <c r="E13" i="7"/>
  <c r="E14" i="7"/>
  <c r="E15" i="7"/>
  <c r="E16" i="7"/>
  <c r="E17" i="7"/>
  <c r="E18" i="7"/>
  <c r="E19" i="7"/>
  <c r="E20" i="7"/>
  <c r="P5" i="7"/>
  <c r="M5" i="7"/>
  <c r="O5" i="7"/>
  <c r="N5" i="7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K3" i="7"/>
  <c r="I3" i="7"/>
  <c r="F4" i="7"/>
  <c r="F5" i="7"/>
  <c r="C5" i="7"/>
  <c r="C6" i="7"/>
  <c r="C7" i="7"/>
  <c r="C8" i="7"/>
  <c r="C4" i="7"/>
  <c r="E78" i="6" a="1"/>
  <c r="E78" i="6" s="1"/>
  <c r="E83" i="6" a="1"/>
  <c r="E83" i="6" s="1"/>
  <c r="E79" i="6" a="1"/>
  <c r="E79" i="6" s="1"/>
  <c r="E81" i="6" a="1"/>
  <c r="E81" i="6" s="1"/>
  <c r="E84" i="6" a="1"/>
  <c r="E84" i="6" s="1"/>
  <c r="E82" i="6" a="1"/>
  <c r="E82" i="6" s="1"/>
  <c r="E85" i="6" a="1"/>
  <c r="E85" i="6" s="1"/>
  <c r="E80" i="6" a="1"/>
  <c r="E80" i="6" s="1"/>
  <c r="E66" i="6" a="1"/>
  <c r="E66" i="6" s="1"/>
  <c r="E67" i="6" a="1"/>
  <c r="E67" i="6" s="1"/>
  <c r="E68" i="6" a="1"/>
  <c r="E68" i="6" s="1"/>
  <c r="E73" i="6" a="1"/>
  <c r="E73" i="6" s="1"/>
  <c r="E70" i="6" a="1"/>
  <c r="E70" i="6" s="1"/>
  <c r="E69" i="6" a="1"/>
  <c r="E69" i="6" s="1"/>
  <c r="E71" i="6" a="1"/>
  <c r="E71" i="6" s="1"/>
  <c r="E72" i="6" a="1"/>
  <c r="E72" i="6" s="1"/>
  <c r="E59" i="6"/>
  <c r="E57" i="6"/>
  <c r="E60" i="6"/>
  <c r="E61" i="6"/>
  <c r="E58" i="6"/>
  <c r="E55" i="6"/>
  <c r="E56" i="6"/>
  <c r="E54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B17" i="6"/>
  <c r="B12" i="6"/>
  <c r="B15" i="6"/>
  <c r="B14" i="6"/>
  <c r="B11" i="6"/>
  <c r="B13" i="6"/>
  <c r="B10" i="6"/>
  <c r="E2" i="5" a="1"/>
  <c r="E2" i="5" s="1"/>
  <c r="E3" i="5" a="1"/>
  <c r="E3" i="5" s="1"/>
  <c r="E4" i="5" a="1"/>
  <c r="E4" i="5" s="1"/>
  <c r="E5" i="5" a="1"/>
  <c r="E5" i="5" s="1"/>
  <c r="E6" i="5" a="1"/>
  <c r="E6" i="5" s="1"/>
  <c r="E7" i="5" a="1"/>
  <c r="E7" i="5" s="1"/>
  <c r="E8" i="5" a="1"/>
  <c r="E8" i="5" s="1"/>
  <c r="E9" i="5" a="1"/>
  <c r="E9" i="5" s="1"/>
  <c r="E10" i="5" a="1"/>
  <c r="E10" i="5" s="1"/>
  <c r="E11" i="5" a="1"/>
  <c r="E11" i="5" s="1"/>
  <c r="E12" i="5" a="1"/>
  <c r="E12" i="5" s="1"/>
  <c r="E13" i="5" a="1"/>
  <c r="E13" i="5" s="1"/>
  <c r="E14" i="5" a="1"/>
  <c r="E14" i="5" s="1"/>
  <c r="E15" i="5" a="1"/>
  <c r="E15" i="5" s="1"/>
  <c r="E16" i="5" a="1"/>
  <c r="E16" i="5" s="1"/>
  <c r="E17" i="5" a="1"/>
  <c r="E17" i="5" s="1"/>
  <c r="E18" i="5" a="1"/>
  <c r="E18" i="5" s="1"/>
  <c r="E19" i="5" a="1"/>
  <c r="E19" i="5" s="1"/>
  <c r="E20" i="5" a="1"/>
  <c r="E20" i="5" s="1"/>
  <c r="E21" i="5" a="1"/>
  <c r="E21" i="5" s="1"/>
  <c r="E22" i="5" a="1"/>
  <c r="E22" i="5" s="1"/>
  <c r="E23" i="5" a="1"/>
  <c r="E23" i="5" s="1"/>
  <c r="E24" i="5" a="1"/>
  <c r="E24" i="5" s="1"/>
  <c r="E25" i="5" a="1"/>
  <c r="E25" i="5" s="1"/>
  <c r="E26" i="5" a="1"/>
  <c r="E26" i="5" s="1"/>
  <c r="E27" i="5" a="1"/>
  <c r="E27" i="5" s="1"/>
  <c r="E28" i="5" a="1"/>
  <c r="E28" i="5" s="1"/>
  <c r="E29" i="5" a="1"/>
  <c r="E29" i="5" s="1"/>
  <c r="E30" i="5" a="1"/>
  <c r="E30" i="5" s="1"/>
  <c r="E31" i="5" a="1"/>
  <c r="E31" i="5" s="1"/>
  <c r="E32" i="5" a="1"/>
  <c r="E32" i="5" s="1"/>
  <c r="E33" i="5" a="1"/>
  <c r="E33" i="5" s="1"/>
  <c r="E34" i="5" a="1"/>
  <c r="E34" i="5" s="1"/>
  <c r="E35" i="5" a="1"/>
  <c r="E35" i="5" s="1"/>
  <c r="E36" i="5" a="1"/>
  <c r="E36" i="5" s="1"/>
  <c r="E37" i="5" a="1"/>
  <c r="E37" i="5" s="1"/>
  <c r="E38" i="5" a="1"/>
  <c r="E38" i="5" s="1"/>
  <c r="E39" i="5" a="1"/>
  <c r="E39" i="5" s="1"/>
  <c r="E40" i="5" a="1"/>
  <c r="E40" i="5" s="1"/>
  <c r="E41" i="5" a="1"/>
  <c r="E41" i="5" s="1"/>
  <c r="E42" i="5" a="1"/>
  <c r="E42" i="5" s="1"/>
  <c r="E43" i="5" a="1"/>
  <c r="E43" i="5" s="1"/>
  <c r="E44" i="5" a="1"/>
  <c r="E44" i="5" s="1"/>
  <c r="E45" i="5" a="1"/>
  <c r="E45" i="5" s="1"/>
  <c r="E46" i="5" a="1"/>
  <c r="E46" i="5" s="1"/>
  <c r="E47" i="5" a="1"/>
  <c r="E47" i="5" s="1"/>
  <c r="E48" i="5" a="1"/>
  <c r="E48" i="5" s="1"/>
  <c r="E49" i="5" a="1"/>
  <c r="E49" i="5" s="1"/>
  <c r="E50" i="5" a="1"/>
  <c r="E50" i="5" s="1"/>
  <c r="E51" i="5" a="1"/>
  <c r="E51" i="5" s="1"/>
  <c r="E52" i="5" a="1"/>
  <c r="E52" i="5" s="1"/>
  <c r="E53" i="5" a="1"/>
  <c r="E53" i="5" s="1"/>
  <c r="E54" i="5" a="1"/>
  <c r="E54" i="5" s="1"/>
  <c r="E55" i="5" a="1"/>
  <c r="E55" i="5" s="1"/>
  <c r="E56" i="5" a="1"/>
  <c r="E56" i="5" s="1"/>
  <c r="E57" i="5" a="1"/>
  <c r="E57" i="5" s="1"/>
  <c r="E58" i="5" a="1"/>
  <c r="E58" i="5" s="1"/>
  <c r="E59" i="5" a="1"/>
  <c r="E59" i="5" s="1"/>
  <c r="E60" i="5" a="1"/>
  <c r="E60" i="5" s="1"/>
  <c r="E61" i="5" a="1"/>
  <c r="E61" i="5" s="1"/>
  <c r="E62" i="5" a="1"/>
  <c r="E62" i="5" s="1"/>
  <c r="E63" i="5" a="1"/>
  <c r="E63" i="5" s="1"/>
  <c r="E64" i="5" a="1"/>
  <c r="E64" i="5" s="1"/>
  <c r="E65" i="5" a="1"/>
  <c r="E65" i="5" s="1"/>
  <c r="E66" i="5" a="1"/>
  <c r="E66" i="5" s="1"/>
  <c r="E67" i="5" a="1"/>
  <c r="E67" i="5" s="1"/>
  <c r="E68" i="5" a="1"/>
  <c r="E68" i="5" s="1"/>
  <c r="E69" i="5" a="1"/>
  <c r="E69" i="5" s="1"/>
  <c r="E70" i="5" a="1"/>
  <c r="E70" i="5" s="1"/>
  <c r="E71" i="5" a="1"/>
  <c r="E71" i="5" s="1"/>
  <c r="E72" i="5" a="1"/>
  <c r="E72" i="5" s="1"/>
  <c r="E73" i="5" a="1"/>
  <c r="E73" i="5" s="1"/>
  <c r="E74" i="5" a="1"/>
  <c r="E74" i="5" s="1"/>
  <c r="E75" i="5" a="1"/>
  <c r="E75" i="5" s="1"/>
  <c r="E76" i="5" a="1"/>
  <c r="E76" i="5" s="1"/>
  <c r="E77" i="5" a="1"/>
  <c r="E77" i="5" s="1"/>
  <c r="E78" i="5" a="1"/>
  <c r="E78" i="5" s="1"/>
  <c r="E79" i="5" a="1"/>
  <c r="E79" i="5" s="1"/>
  <c r="E80" i="5" a="1"/>
  <c r="E80" i="5" s="1"/>
  <c r="E81" i="5" a="1"/>
  <c r="E81" i="5" s="1"/>
  <c r="E82" i="5" a="1"/>
  <c r="E82" i="5" s="1"/>
  <c r="E83" i="5" a="1"/>
  <c r="E83" i="5" s="1"/>
  <c r="E84" i="5" a="1"/>
  <c r="E84" i="5" s="1"/>
  <c r="E85" i="5" a="1"/>
  <c r="E85" i="5" s="1"/>
  <c r="E86" i="5" a="1"/>
  <c r="E86" i="5" s="1"/>
  <c r="E87" i="5" a="1"/>
  <c r="E87" i="5" s="1"/>
  <c r="E88" i="5" a="1"/>
  <c r="E88" i="5" s="1"/>
  <c r="E89" i="5" a="1"/>
  <c r="E89" i="5" s="1"/>
  <c r="E90" i="5" a="1"/>
  <c r="E90" i="5" s="1"/>
  <c r="E91" i="5" a="1"/>
  <c r="E91" i="5" s="1"/>
  <c r="E92" i="5" a="1"/>
  <c r="E92" i="5" s="1"/>
  <c r="E93" i="5" a="1"/>
  <c r="E93" i="5" s="1"/>
  <c r="E94" i="5" a="1"/>
  <c r="E94" i="5" s="1"/>
  <c r="E95" i="5" a="1"/>
  <c r="E95" i="5" s="1"/>
  <c r="E96" i="5" a="1"/>
  <c r="E96" i="5" s="1"/>
  <c r="E97" i="5" a="1"/>
  <c r="E97" i="5" s="1"/>
  <c r="E98" i="5" a="1"/>
  <c r="E98" i="5" s="1"/>
  <c r="E99" i="5" a="1"/>
  <c r="E99" i="5" s="1"/>
  <c r="E100" i="5" a="1"/>
  <c r="E100" i="5" s="1"/>
  <c r="E101" i="5" a="1"/>
  <c r="E101" i="5" s="1"/>
  <c r="E102" i="5" a="1"/>
  <c r="E102" i="5" s="1"/>
  <c r="E103" i="5" a="1"/>
  <c r="E103" i="5" s="1"/>
  <c r="E104" i="5" a="1"/>
  <c r="E104" i="5" s="1"/>
  <c r="E105" i="5" a="1"/>
  <c r="E105" i="5" s="1"/>
  <c r="E106" i="5" a="1"/>
  <c r="E106" i="5" s="1"/>
  <c r="E107" i="5" a="1"/>
  <c r="E107" i="5" s="1"/>
  <c r="E108" i="5" a="1"/>
  <c r="E108" i="5" s="1"/>
  <c r="E109" i="5" a="1"/>
  <c r="E109" i="5" s="1"/>
  <c r="E110" i="5" a="1"/>
  <c r="E110" i="5" s="1"/>
  <c r="E111" i="5" a="1"/>
  <c r="E111" i="5" s="1"/>
  <c r="E112" i="5" a="1"/>
  <c r="E112" i="5" s="1"/>
  <c r="E113" i="5" a="1"/>
  <c r="E113" i="5" s="1"/>
  <c r="E114" i="5" a="1"/>
  <c r="E114" i="5" s="1"/>
  <c r="E115" i="5" a="1"/>
  <c r="E115" i="5" s="1"/>
  <c r="E116" i="5" a="1"/>
  <c r="E116" i="5" s="1"/>
  <c r="E117" i="5" a="1"/>
  <c r="E117" i="5" s="1"/>
  <c r="E118" i="5" a="1"/>
  <c r="E118" i="5" s="1"/>
  <c r="E119" i="5" a="1"/>
  <c r="E119" i="5" s="1"/>
  <c r="E120" i="5" a="1"/>
  <c r="E120" i="5" s="1"/>
  <c r="E121" i="5" a="1"/>
  <c r="E121" i="5" s="1"/>
  <c r="E122" i="5" a="1"/>
  <c r="E122" i="5" s="1"/>
  <c r="E123" i="5" a="1"/>
  <c r="E123" i="5" s="1"/>
  <c r="E124" i="5" a="1"/>
  <c r="E124" i="5" s="1"/>
  <c r="E125" i="5" a="1"/>
  <c r="E125" i="5" s="1"/>
  <c r="E126" i="5" a="1"/>
  <c r="E126" i="5" s="1"/>
  <c r="E127" i="5" a="1"/>
  <c r="E127" i="5" s="1"/>
  <c r="E128" i="5" a="1"/>
  <c r="E128" i="5" s="1"/>
  <c r="E129" i="5" a="1"/>
  <c r="E129" i="5" s="1"/>
  <c r="E130" i="5" a="1"/>
  <c r="E130" i="5" s="1"/>
  <c r="E131" i="5" a="1"/>
  <c r="E131" i="5" s="1"/>
  <c r="E132" i="5" a="1"/>
  <c r="E132" i="5" s="1"/>
  <c r="E133" i="5" a="1"/>
  <c r="E133" i="5" s="1"/>
  <c r="E134" i="5" a="1"/>
  <c r="E134" i="5" s="1"/>
  <c r="E135" i="5" a="1"/>
  <c r="E135" i="5" s="1"/>
  <c r="E136" i="5" a="1"/>
  <c r="E136" i="5" s="1"/>
  <c r="E137" i="5" a="1"/>
  <c r="E137" i="5" s="1"/>
  <c r="E138" i="5" a="1"/>
  <c r="E138" i="5" s="1"/>
  <c r="E139" i="5" a="1"/>
  <c r="E139" i="5" s="1"/>
  <c r="E140" i="5" a="1"/>
  <c r="E140" i="5" s="1"/>
  <c r="E141" i="5" a="1"/>
  <c r="E141" i="5" s="1"/>
  <c r="E142" i="5" a="1"/>
  <c r="E142" i="5" s="1"/>
  <c r="E143" i="5" a="1"/>
  <c r="E143" i="5" s="1"/>
  <c r="E144" i="5" a="1"/>
  <c r="E144" i="5" s="1"/>
  <c r="E145" i="5" a="1"/>
  <c r="E145" i="5" s="1"/>
  <c r="E146" i="5" a="1"/>
  <c r="E146" i="5" s="1"/>
  <c r="E147" i="5" a="1"/>
  <c r="E147" i="5" s="1"/>
  <c r="E148" i="5" a="1"/>
  <c r="E148" i="5" s="1"/>
  <c r="E149" i="5" a="1"/>
  <c r="E149" i="5" s="1"/>
  <c r="E150" i="5" a="1"/>
  <c r="E150" i="5" s="1"/>
  <c r="E151" i="5" a="1"/>
  <c r="E151" i="5" s="1"/>
  <c r="E152" i="5" a="1"/>
  <c r="E152" i="5" s="1"/>
  <c r="E153" i="5" a="1"/>
  <c r="E153" i="5" s="1"/>
  <c r="E154" i="5" a="1"/>
  <c r="E154" i="5" s="1"/>
  <c r="E155" i="5" a="1"/>
  <c r="E155" i="5" s="1"/>
  <c r="E156" i="5" a="1"/>
  <c r="E156" i="5" s="1"/>
  <c r="E157" i="5" a="1"/>
  <c r="E157" i="5" s="1"/>
  <c r="E158" i="5" a="1"/>
  <c r="E158" i="5" s="1"/>
  <c r="E159" i="5" a="1"/>
  <c r="E159" i="5" s="1"/>
  <c r="E160" i="5" a="1"/>
  <c r="E160" i="5" s="1"/>
  <c r="E161" i="5" a="1"/>
  <c r="E161" i="5" s="1"/>
  <c r="E162" i="5" a="1"/>
  <c r="E162" i="5" s="1"/>
  <c r="E163" i="5" a="1"/>
  <c r="E163" i="5" s="1"/>
  <c r="E164" i="5" a="1"/>
  <c r="E164" i="5" s="1"/>
  <c r="E165" i="5" a="1"/>
  <c r="E165" i="5" s="1"/>
  <c r="E166" i="5" a="1"/>
  <c r="E166" i="5" s="1"/>
  <c r="E167" i="5" a="1"/>
  <c r="E167" i="5" s="1"/>
  <c r="E168" i="5" a="1"/>
  <c r="E168" i="5" s="1"/>
  <c r="E169" i="5" a="1"/>
  <c r="E169" i="5" s="1"/>
  <c r="E170" i="5" a="1"/>
  <c r="E170" i="5" s="1"/>
  <c r="E171" i="5" a="1"/>
  <c r="E171" i="5" s="1"/>
  <c r="E172" i="5" a="1"/>
  <c r="E172" i="5" s="1"/>
  <c r="E173" i="5" a="1"/>
  <c r="E173" i="5" s="1"/>
  <c r="E174" i="5" a="1"/>
  <c r="E174" i="5" s="1"/>
  <c r="E175" i="5" a="1"/>
  <c r="E175" i="5" s="1"/>
  <c r="E176" i="5" a="1"/>
  <c r="E176" i="5" s="1"/>
  <c r="E177" i="5" a="1"/>
  <c r="E177" i="5" s="1"/>
  <c r="E178" i="5" a="1"/>
  <c r="E178" i="5" s="1"/>
  <c r="E179" i="5" a="1"/>
  <c r="E179" i="5" s="1"/>
  <c r="E180" i="5" a="1"/>
  <c r="E180" i="5" s="1"/>
  <c r="E181" i="5" a="1"/>
  <c r="E181" i="5" s="1"/>
  <c r="E182" i="5" a="1"/>
  <c r="E182" i="5" s="1"/>
  <c r="E183" i="5" a="1"/>
  <c r="E183" i="5" s="1"/>
  <c r="E184" i="5" a="1"/>
  <c r="E184" i="5" s="1"/>
  <c r="E185" i="5" a="1"/>
  <c r="E185" i="5" s="1"/>
  <c r="E186" i="5" a="1"/>
  <c r="E186" i="5" s="1"/>
  <c r="E187" i="5" a="1"/>
  <c r="E187" i="5" s="1"/>
  <c r="E188" i="5" a="1"/>
  <c r="E188" i="5" s="1"/>
  <c r="E189" i="5" a="1"/>
  <c r="E189" i="5" s="1"/>
  <c r="E190" i="5" a="1"/>
  <c r="E190" i="5" s="1"/>
  <c r="E191" i="5" a="1"/>
  <c r="E191" i="5" s="1"/>
  <c r="E192" i="5" a="1"/>
  <c r="E192" i="5" s="1"/>
  <c r="E193" i="5" a="1"/>
  <c r="E193" i="5" s="1"/>
  <c r="E194" i="5" a="1"/>
  <c r="E194" i="5" s="1"/>
  <c r="E195" i="5" a="1"/>
  <c r="E195" i="5" s="1"/>
  <c r="E196" i="5" a="1"/>
  <c r="E196" i="5" s="1"/>
  <c r="E197" i="5" a="1"/>
  <c r="E197" i="5" s="1"/>
  <c r="E198" i="5" a="1"/>
  <c r="E198" i="5" s="1"/>
  <c r="E199" i="5" a="1"/>
  <c r="E199" i="5" s="1"/>
  <c r="E200" i="5" a="1"/>
  <c r="E200" i="5" s="1"/>
  <c r="E201" i="5" a="1"/>
  <c r="E201" i="5" s="1"/>
  <c r="E202" i="5" a="1"/>
  <c r="E202" i="5" s="1"/>
  <c r="E203" i="5" a="1"/>
  <c r="E203" i="5" s="1"/>
  <c r="E204" i="5" a="1"/>
  <c r="E204" i="5" s="1"/>
  <c r="E205" i="5" a="1"/>
  <c r="E205" i="5" s="1"/>
  <c r="E206" i="5" a="1"/>
  <c r="E206" i="5" s="1"/>
  <c r="E207" i="5" a="1"/>
  <c r="E207" i="5" s="1"/>
  <c r="E208" i="5" a="1"/>
  <c r="E208" i="5" s="1"/>
  <c r="E209" i="5" a="1"/>
  <c r="E209" i="5" s="1"/>
  <c r="E210" i="5" a="1"/>
  <c r="E210" i="5" s="1"/>
  <c r="E211" i="5" a="1"/>
  <c r="E211" i="5" s="1"/>
  <c r="E212" i="5" a="1"/>
  <c r="E212" i="5" s="1"/>
  <c r="E213" i="5" a="1"/>
  <c r="E213" i="5" s="1"/>
  <c r="E214" i="5" a="1"/>
  <c r="E214" i="5" s="1"/>
  <c r="E215" i="5" a="1"/>
  <c r="E215" i="5" s="1"/>
  <c r="E216" i="5" a="1"/>
  <c r="E216" i="5" s="1"/>
  <c r="E217" i="5" a="1"/>
  <c r="E217" i="5" s="1"/>
  <c r="E218" i="5" a="1"/>
  <c r="E218" i="5" s="1"/>
  <c r="E219" i="5" a="1"/>
  <c r="E219" i="5" s="1"/>
  <c r="E220" i="5" a="1"/>
  <c r="E220" i="5" s="1"/>
  <c r="E221" i="5" a="1"/>
  <c r="E221" i="5" s="1"/>
  <c r="E222" i="5" a="1"/>
  <c r="E222" i="5" s="1"/>
  <c r="E223" i="5" a="1"/>
  <c r="E223" i="5" s="1"/>
  <c r="E224" i="5" a="1"/>
  <c r="E224" i="5" s="1"/>
  <c r="E225" i="5" a="1"/>
  <c r="E225" i="5" s="1"/>
  <c r="E226" i="5" a="1"/>
  <c r="E226" i="5" s="1"/>
  <c r="E227" i="5" a="1"/>
  <c r="E227" i="5" s="1"/>
  <c r="E228" i="5" a="1"/>
  <c r="E228" i="5" s="1"/>
  <c r="E229" i="5" a="1"/>
  <c r="E229" i="5" s="1"/>
  <c r="E230" i="5" a="1"/>
  <c r="E230" i="5" s="1"/>
  <c r="E231" i="5" a="1"/>
  <c r="E231" i="5" s="1"/>
  <c r="E232" i="5" a="1"/>
  <c r="E232" i="5" s="1"/>
  <c r="E233" i="5" a="1"/>
  <c r="E233" i="5" s="1"/>
  <c r="E234" i="5" a="1"/>
  <c r="E234" i="5" s="1"/>
  <c r="E235" i="5" a="1"/>
  <c r="E235" i="5" s="1"/>
  <c r="E236" i="5" a="1"/>
  <c r="E236" i="5" s="1"/>
  <c r="E237" i="5" a="1"/>
  <c r="E237" i="5" s="1"/>
  <c r="E238" i="5" a="1"/>
  <c r="E238" i="5" s="1"/>
  <c r="E239" i="5" a="1"/>
  <c r="E239" i="5" s="1"/>
  <c r="E240" i="5" a="1"/>
  <c r="E240" i="5" s="1"/>
  <c r="E241" i="5" a="1"/>
  <c r="E241" i="5" s="1"/>
  <c r="D2" i="5" a="1"/>
  <c r="D2" i="5" s="1"/>
  <c r="D3" i="5" a="1"/>
  <c r="D3" i="5" s="1"/>
  <c r="D4" i="5" a="1"/>
  <c r="D4" i="5" s="1"/>
  <c r="D5" i="5" a="1"/>
  <c r="D5" i="5" s="1"/>
  <c r="D6" i="5" a="1"/>
  <c r="D6" i="5" s="1"/>
  <c r="D7" i="5" a="1"/>
  <c r="D7" i="5" s="1"/>
  <c r="D8" i="5" a="1"/>
  <c r="D8" i="5" s="1"/>
  <c r="D9" i="5" a="1"/>
  <c r="D9" i="5" s="1"/>
  <c r="D10" i="5" a="1"/>
  <c r="D10" i="5" s="1"/>
  <c r="D11" i="5" a="1"/>
  <c r="D11" i="5" s="1"/>
  <c r="D12" i="5" a="1"/>
  <c r="D12" i="5" s="1"/>
  <c r="D13" i="5" a="1"/>
  <c r="D13" i="5" s="1"/>
  <c r="D14" i="5" a="1"/>
  <c r="D14" i="5" s="1"/>
  <c r="D15" i="5" a="1"/>
  <c r="D15" i="5" s="1"/>
  <c r="D16" i="5" a="1"/>
  <c r="D16" i="5" s="1"/>
  <c r="D17" i="5" a="1"/>
  <c r="D17" i="5" s="1"/>
  <c r="D18" i="5" a="1"/>
  <c r="D18" i="5" s="1"/>
  <c r="D19" i="5" a="1"/>
  <c r="D19" i="5" s="1"/>
  <c r="D20" i="5" a="1"/>
  <c r="D20" i="5" s="1"/>
  <c r="D21" i="5" a="1"/>
  <c r="D21" i="5" s="1"/>
  <c r="D22" i="5" a="1"/>
  <c r="D22" i="5" s="1"/>
  <c r="D23" i="5" a="1"/>
  <c r="D23" i="5" s="1"/>
  <c r="D24" i="5" a="1"/>
  <c r="D24" i="5" s="1"/>
  <c r="D25" i="5" a="1"/>
  <c r="D25" i="5" s="1"/>
  <c r="D26" i="5" a="1"/>
  <c r="D26" i="5" s="1"/>
  <c r="D27" i="5" a="1"/>
  <c r="D27" i="5" s="1"/>
  <c r="D28" i="5" a="1"/>
  <c r="D28" i="5" s="1"/>
  <c r="D29" i="5" a="1"/>
  <c r="D29" i="5" s="1"/>
  <c r="D30" i="5" a="1"/>
  <c r="D30" i="5" s="1"/>
  <c r="D31" i="5" a="1"/>
  <c r="D31" i="5" s="1"/>
  <c r="D32" i="5" a="1"/>
  <c r="D32" i="5" s="1"/>
  <c r="D33" i="5" a="1"/>
  <c r="D33" i="5" s="1"/>
  <c r="D34" i="5" a="1"/>
  <c r="D34" i="5" s="1"/>
  <c r="D35" i="5" a="1"/>
  <c r="D35" i="5" s="1"/>
  <c r="D36" i="5" a="1"/>
  <c r="D36" i="5" s="1"/>
  <c r="D37" i="5" a="1"/>
  <c r="D37" i="5" s="1"/>
  <c r="D38" i="5" a="1"/>
  <c r="D38" i="5" s="1"/>
  <c r="D39" i="5" a="1"/>
  <c r="D39" i="5" s="1"/>
  <c r="D40" i="5" a="1"/>
  <c r="D40" i="5" s="1"/>
  <c r="D41" i="5" a="1"/>
  <c r="D41" i="5" s="1"/>
  <c r="D42" i="5" a="1"/>
  <c r="D42" i="5" s="1"/>
  <c r="D43" i="5" a="1"/>
  <c r="D43" i="5" s="1"/>
  <c r="D44" i="5" a="1"/>
  <c r="D44" i="5" s="1"/>
  <c r="D45" i="5" a="1"/>
  <c r="D45" i="5" s="1"/>
  <c r="D46" i="5" a="1"/>
  <c r="D46" i="5" s="1"/>
  <c r="D47" i="5" a="1"/>
  <c r="D47" i="5" s="1"/>
  <c r="D48" i="5" a="1"/>
  <c r="D48" i="5" s="1"/>
  <c r="D49" i="5" a="1"/>
  <c r="D49" i="5" s="1"/>
  <c r="D50" i="5" a="1"/>
  <c r="D50" i="5" s="1"/>
  <c r="D51" i="5" a="1"/>
  <c r="D51" i="5" s="1"/>
  <c r="D52" i="5" a="1"/>
  <c r="D52" i="5" s="1"/>
  <c r="D53" i="5" a="1"/>
  <c r="D53" i="5" s="1"/>
  <c r="D54" i="5" a="1"/>
  <c r="D54" i="5" s="1"/>
  <c r="D55" i="5" a="1"/>
  <c r="D55" i="5" s="1"/>
  <c r="D56" i="5" a="1"/>
  <c r="D56" i="5" s="1"/>
  <c r="D57" i="5" a="1"/>
  <c r="D57" i="5" s="1"/>
  <c r="D58" i="5" a="1"/>
  <c r="D58" i="5" s="1"/>
  <c r="D59" i="5" a="1"/>
  <c r="D59" i="5" s="1"/>
  <c r="D60" i="5" a="1"/>
  <c r="D60" i="5" s="1"/>
  <c r="D61" i="5" a="1"/>
  <c r="D61" i="5" s="1"/>
  <c r="D62" i="5" a="1"/>
  <c r="D62" i="5" s="1"/>
  <c r="D63" i="5" a="1"/>
  <c r="D63" i="5" s="1"/>
  <c r="D64" i="5" a="1"/>
  <c r="D64" i="5" s="1"/>
  <c r="D65" i="5" a="1"/>
  <c r="D65" i="5" s="1"/>
  <c r="D66" i="5" a="1"/>
  <c r="D66" i="5" s="1"/>
  <c r="D67" i="5" a="1"/>
  <c r="D67" i="5" s="1"/>
  <c r="D68" i="5" a="1"/>
  <c r="D68" i="5" s="1"/>
  <c r="D69" i="5" a="1"/>
  <c r="D69" i="5" s="1"/>
  <c r="D70" i="5" a="1"/>
  <c r="D70" i="5" s="1"/>
  <c r="D71" i="5" a="1"/>
  <c r="D71" i="5" s="1"/>
  <c r="D72" i="5" a="1"/>
  <c r="D72" i="5" s="1"/>
  <c r="D73" i="5" a="1"/>
  <c r="D73" i="5" s="1"/>
  <c r="D74" i="5" a="1"/>
  <c r="D74" i="5" s="1"/>
  <c r="D75" i="5" a="1"/>
  <c r="D75" i="5" s="1"/>
  <c r="D76" i="5" a="1"/>
  <c r="D76" i="5" s="1"/>
  <c r="D77" i="5" a="1"/>
  <c r="D77" i="5" s="1"/>
  <c r="D78" i="5" a="1"/>
  <c r="D78" i="5" s="1"/>
  <c r="D79" i="5" a="1"/>
  <c r="D79" i="5" s="1"/>
  <c r="D80" i="5" a="1"/>
  <c r="D80" i="5" s="1"/>
  <c r="D81" i="5" a="1"/>
  <c r="D81" i="5" s="1"/>
  <c r="D82" i="5" a="1"/>
  <c r="D82" i="5" s="1"/>
  <c r="D83" i="5" a="1"/>
  <c r="D83" i="5" s="1"/>
  <c r="D84" i="5" a="1"/>
  <c r="D84" i="5" s="1"/>
  <c r="D85" i="5" a="1"/>
  <c r="D85" i="5" s="1"/>
  <c r="D86" i="5" a="1"/>
  <c r="D86" i="5" s="1"/>
  <c r="D87" i="5" a="1"/>
  <c r="D87" i="5" s="1"/>
  <c r="D88" i="5" a="1"/>
  <c r="D88" i="5" s="1"/>
  <c r="D89" i="5" a="1"/>
  <c r="D89" i="5" s="1"/>
  <c r="D90" i="5" a="1"/>
  <c r="D90" i="5" s="1"/>
  <c r="D91" i="5" a="1"/>
  <c r="D91" i="5" s="1"/>
  <c r="D92" i="5" a="1"/>
  <c r="D92" i="5" s="1"/>
  <c r="D93" i="5" a="1"/>
  <c r="D93" i="5" s="1"/>
  <c r="D94" i="5" a="1"/>
  <c r="D94" i="5" s="1"/>
  <c r="D95" i="5" a="1"/>
  <c r="D95" i="5" s="1"/>
  <c r="D96" i="5" a="1"/>
  <c r="D96" i="5" s="1"/>
  <c r="D97" i="5" a="1"/>
  <c r="D97" i="5" s="1"/>
  <c r="D98" i="5" a="1"/>
  <c r="D98" i="5" s="1"/>
  <c r="D99" i="5" a="1"/>
  <c r="D99" i="5" s="1"/>
  <c r="D100" i="5" a="1"/>
  <c r="D100" i="5" s="1"/>
  <c r="D101" i="5" a="1"/>
  <c r="D101" i="5" s="1"/>
  <c r="D102" i="5" a="1"/>
  <c r="D102" i="5" s="1"/>
  <c r="D103" i="5" a="1"/>
  <c r="D103" i="5" s="1"/>
  <c r="D104" i="5" a="1"/>
  <c r="D104" i="5" s="1"/>
  <c r="D105" i="5" a="1"/>
  <c r="D105" i="5" s="1"/>
  <c r="D106" i="5" a="1"/>
  <c r="D106" i="5" s="1"/>
  <c r="D107" i="5" a="1"/>
  <c r="D107" i="5" s="1"/>
  <c r="D108" i="5" a="1"/>
  <c r="D108" i="5" s="1"/>
  <c r="D109" i="5" a="1"/>
  <c r="D109" i="5" s="1"/>
  <c r="D110" i="5" a="1"/>
  <c r="D110" i="5" s="1"/>
  <c r="D111" i="5" a="1"/>
  <c r="D111" i="5" s="1"/>
  <c r="D112" i="5" a="1"/>
  <c r="D112" i="5" s="1"/>
  <c r="D113" i="5" a="1"/>
  <c r="D113" i="5" s="1"/>
  <c r="D114" i="5" a="1"/>
  <c r="D114" i="5" s="1"/>
  <c r="D115" i="5" a="1"/>
  <c r="D115" i="5" s="1"/>
  <c r="D116" i="5" a="1"/>
  <c r="D116" i="5" s="1"/>
  <c r="D117" i="5" a="1"/>
  <c r="D117" i="5" s="1"/>
  <c r="D118" i="5" a="1"/>
  <c r="D118" i="5" s="1"/>
  <c r="D119" i="5" a="1"/>
  <c r="D119" i="5" s="1"/>
  <c r="D120" i="5" a="1"/>
  <c r="D120" i="5" s="1"/>
  <c r="D121" i="5" a="1"/>
  <c r="D121" i="5" s="1"/>
  <c r="D122" i="5" a="1"/>
  <c r="D122" i="5" s="1"/>
  <c r="D123" i="5" a="1"/>
  <c r="D123" i="5" s="1"/>
  <c r="D124" i="5" a="1"/>
  <c r="D124" i="5" s="1"/>
  <c r="D125" i="5" a="1"/>
  <c r="D125" i="5" s="1"/>
  <c r="D126" i="5" a="1"/>
  <c r="D126" i="5" s="1"/>
  <c r="D127" i="5" a="1"/>
  <c r="D127" i="5" s="1"/>
  <c r="D128" i="5" a="1"/>
  <c r="D128" i="5" s="1"/>
  <c r="D129" i="5" a="1"/>
  <c r="D129" i="5" s="1"/>
  <c r="D130" i="5" a="1"/>
  <c r="D130" i="5" s="1"/>
  <c r="D131" i="5" a="1"/>
  <c r="D131" i="5" s="1"/>
  <c r="D132" i="5" a="1"/>
  <c r="D132" i="5" s="1"/>
  <c r="D133" i="5" a="1"/>
  <c r="D133" i="5" s="1"/>
  <c r="D134" i="5" a="1"/>
  <c r="D134" i="5" s="1"/>
  <c r="D135" i="5" a="1"/>
  <c r="D135" i="5" s="1"/>
  <c r="D136" i="5" a="1"/>
  <c r="D136" i="5" s="1"/>
  <c r="D137" i="5" a="1"/>
  <c r="D137" i="5" s="1"/>
  <c r="D138" i="5" a="1"/>
  <c r="D138" i="5" s="1"/>
  <c r="D139" i="5" a="1"/>
  <c r="D139" i="5" s="1"/>
  <c r="D140" i="5" a="1"/>
  <c r="D140" i="5" s="1"/>
  <c r="D141" i="5" a="1"/>
  <c r="D141" i="5" s="1"/>
  <c r="D142" i="5" a="1"/>
  <c r="D142" i="5" s="1"/>
  <c r="D143" i="5" a="1"/>
  <c r="D143" i="5" s="1"/>
  <c r="D144" i="5" a="1"/>
  <c r="D144" i="5" s="1"/>
  <c r="D145" i="5" a="1"/>
  <c r="D145" i="5" s="1"/>
  <c r="D146" i="5" a="1"/>
  <c r="D146" i="5" s="1"/>
  <c r="D147" i="5" a="1"/>
  <c r="D147" i="5" s="1"/>
  <c r="D148" i="5" a="1"/>
  <c r="D148" i="5" s="1"/>
  <c r="D149" i="5" a="1"/>
  <c r="D149" i="5" s="1"/>
  <c r="D150" i="5" a="1"/>
  <c r="D150" i="5" s="1"/>
  <c r="D151" i="5" a="1"/>
  <c r="D151" i="5" s="1"/>
  <c r="D152" i="5" a="1"/>
  <c r="D152" i="5" s="1"/>
  <c r="D153" i="5" a="1"/>
  <c r="D153" i="5" s="1"/>
  <c r="D154" i="5" a="1"/>
  <c r="D154" i="5" s="1"/>
  <c r="D155" i="5" a="1"/>
  <c r="D155" i="5" s="1"/>
  <c r="D156" i="5" a="1"/>
  <c r="D156" i="5" s="1"/>
  <c r="D157" i="5" a="1"/>
  <c r="D157" i="5" s="1"/>
  <c r="D158" i="5" a="1"/>
  <c r="D158" i="5" s="1"/>
  <c r="D159" i="5" a="1"/>
  <c r="D159" i="5" s="1"/>
  <c r="D160" i="5" a="1"/>
  <c r="D160" i="5" s="1"/>
  <c r="D161" i="5" a="1"/>
  <c r="D161" i="5" s="1"/>
  <c r="D162" i="5" a="1"/>
  <c r="D162" i="5" s="1"/>
  <c r="D163" i="5" a="1"/>
  <c r="D163" i="5" s="1"/>
  <c r="D164" i="5" a="1"/>
  <c r="D164" i="5" s="1"/>
  <c r="D165" i="5" a="1"/>
  <c r="D165" i="5" s="1"/>
  <c r="D166" i="5" a="1"/>
  <c r="D166" i="5" s="1"/>
  <c r="D167" i="5" a="1"/>
  <c r="D167" i="5" s="1"/>
  <c r="D168" i="5" a="1"/>
  <c r="D168" i="5" s="1"/>
  <c r="D169" i="5" a="1"/>
  <c r="D169" i="5" s="1"/>
  <c r="D170" i="5" a="1"/>
  <c r="D170" i="5" s="1"/>
  <c r="D171" i="5" a="1"/>
  <c r="D171" i="5" s="1"/>
  <c r="D172" i="5" a="1"/>
  <c r="D172" i="5" s="1"/>
  <c r="D173" i="5" a="1"/>
  <c r="D173" i="5" s="1"/>
  <c r="D174" i="5" a="1"/>
  <c r="D174" i="5" s="1"/>
  <c r="D175" i="5" a="1"/>
  <c r="D175" i="5" s="1"/>
  <c r="D176" i="5" a="1"/>
  <c r="D176" i="5" s="1"/>
  <c r="D177" i="5" a="1"/>
  <c r="D177" i="5" s="1"/>
  <c r="D178" i="5" a="1"/>
  <c r="D178" i="5" s="1"/>
  <c r="D179" i="5" a="1"/>
  <c r="D179" i="5" s="1"/>
  <c r="D180" i="5" a="1"/>
  <c r="D180" i="5" s="1"/>
  <c r="D181" i="5" a="1"/>
  <c r="D181" i="5" s="1"/>
  <c r="D182" i="5" a="1"/>
  <c r="D182" i="5" s="1"/>
  <c r="D183" i="5" a="1"/>
  <c r="D183" i="5" s="1"/>
  <c r="D184" i="5" a="1"/>
  <c r="D184" i="5" s="1"/>
  <c r="D185" i="5" a="1"/>
  <c r="D185" i="5" s="1"/>
  <c r="D186" i="5" a="1"/>
  <c r="D186" i="5" s="1"/>
  <c r="D187" i="5" a="1"/>
  <c r="D187" i="5" s="1"/>
  <c r="D188" i="5" a="1"/>
  <c r="D188" i="5" s="1"/>
  <c r="D189" i="5" a="1"/>
  <c r="D189" i="5" s="1"/>
  <c r="D190" i="5" a="1"/>
  <c r="D190" i="5" s="1"/>
  <c r="D191" i="5" a="1"/>
  <c r="D191" i="5" s="1"/>
  <c r="D192" i="5" a="1"/>
  <c r="D192" i="5" s="1"/>
  <c r="D193" i="5" a="1"/>
  <c r="D193" i="5" s="1"/>
  <c r="D194" i="5" a="1"/>
  <c r="D194" i="5" s="1"/>
  <c r="D195" i="5" a="1"/>
  <c r="D195" i="5" s="1"/>
  <c r="D196" i="5" a="1"/>
  <c r="D196" i="5" s="1"/>
  <c r="D197" i="5" a="1"/>
  <c r="D197" i="5" s="1"/>
  <c r="D198" i="5" a="1"/>
  <c r="D198" i="5" s="1"/>
  <c r="D199" i="5" a="1"/>
  <c r="D199" i="5" s="1"/>
  <c r="D200" i="5" a="1"/>
  <c r="D200" i="5" s="1"/>
  <c r="D201" i="5" a="1"/>
  <c r="D201" i="5" s="1"/>
  <c r="D202" i="5" a="1"/>
  <c r="D202" i="5" s="1"/>
  <c r="D203" i="5" a="1"/>
  <c r="D203" i="5" s="1"/>
  <c r="D204" i="5" a="1"/>
  <c r="D204" i="5" s="1"/>
  <c r="D205" i="5" a="1"/>
  <c r="D205" i="5" s="1"/>
  <c r="D206" i="5" a="1"/>
  <c r="D206" i="5" s="1"/>
  <c r="D207" i="5" a="1"/>
  <c r="D207" i="5" s="1"/>
  <c r="D208" i="5" a="1"/>
  <c r="D208" i="5" s="1"/>
  <c r="D209" i="5" a="1"/>
  <c r="D209" i="5" s="1"/>
  <c r="D210" i="5" a="1"/>
  <c r="D210" i="5" s="1"/>
  <c r="D211" i="5" a="1"/>
  <c r="D211" i="5" s="1"/>
  <c r="D212" i="5" a="1"/>
  <c r="D212" i="5" s="1"/>
  <c r="D213" i="5" a="1"/>
  <c r="D213" i="5" s="1"/>
  <c r="D214" i="5" a="1"/>
  <c r="D214" i="5" s="1"/>
  <c r="D215" i="5" a="1"/>
  <c r="D215" i="5" s="1"/>
  <c r="D216" i="5" a="1"/>
  <c r="D216" i="5" s="1"/>
  <c r="D217" i="5" a="1"/>
  <c r="D217" i="5" s="1"/>
  <c r="D218" i="5" a="1"/>
  <c r="D218" i="5" s="1"/>
  <c r="D219" i="5" a="1"/>
  <c r="D219" i="5" s="1"/>
  <c r="D220" i="5" a="1"/>
  <c r="D220" i="5" s="1"/>
  <c r="D221" i="5" a="1"/>
  <c r="D221" i="5" s="1"/>
  <c r="D222" i="5" a="1"/>
  <c r="D222" i="5" s="1"/>
  <c r="D223" i="5" a="1"/>
  <c r="D223" i="5" s="1"/>
  <c r="D224" i="5" a="1"/>
  <c r="D224" i="5" s="1"/>
  <c r="D225" i="5" a="1"/>
  <c r="D225" i="5" s="1"/>
  <c r="D226" i="5" a="1"/>
  <c r="D226" i="5" s="1"/>
  <c r="D227" i="5" a="1"/>
  <c r="D227" i="5" s="1"/>
  <c r="D228" i="5" a="1"/>
  <c r="D228" i="5" s="1"/>
  <c r="D229" i="5" a="1"/>
  <c r="D229" i="5" s="1"/>
  <c r="D230" i="5" a="1"/>
  <c r="D230" i="5" s="1"/>
  <c r="D231" i="5" a="1"/>
  <c r="D231" i="5" s="1"/>
  <c r="D232" i="5" a="1"/>
  <c r="D232" i="5" s="1"/>
  <c r="D233" i="5" a="1"/>
  <c r="D233" i="5" s="1"/>
  <c r="D234" i="5" a="1"/>
  <c r="D234" i="5" s="1"/>
  <c r="D235" i="5" a="1"/>
  <c r="D235" i="5" s="1"/>
  <c r="D236" i="5" a="1"/>
  <c r="D236" i="5" s="1"/>
  <c r="D237" i="5" a="1"/>
  <c r="D237" i="5" s="1"/>
  <c r="D238" i="5" a="1"/>
  <c r="D238" i="5" s="1"/>
  <c r="D239" i="5" a="1"/>
  <c r="D239" i="5" s="1"/>
  <c r="D240" i="5" a="1"/>
  <c r="D240" i="5" s="1"/>
  <c r="D241" i="5" a="1"/>
  <c r="D241" i="5" s="1"/>
  <c r="C3" i="5" a="1"/>
  <c r="C3" i="5" s="1"/>
  <c r="C4" i="5" a="1"/>
  <c r="C4" i="5" s="1"/>
  <c r="C5" i="5" a="1"/>
  <c r="C5" i="5" s="1"/>
  <c r="C6" i="5" a="1"/>
  <c r="C6" i="5" s="1"/>
  <c r="C7" i="5" a="1"/>
  <c r="C7" i="5" s="1"/>
  <c r="C8" i="5" a="1"/>
  <c r="C8" i="5" s="1"/>
  <c r="C9" i="5" a="1"/>
  <c r="C9" i="5" s="1"/>
  <c r="C10" i="5" a="1"/>
  <c r="C10" i="5" s="1"/>
  <c r="C11" i="5" a="1"/>
  <c r="C11" i="5" s="1"/>
  <c r="C12" i="5" a="1"/>
  <c r="C12" i="5" s="1"/>
  <c r="C13" i="5" a="1"/>
  <c r="C13" i="5" s="1"/>
  <c r="C14" i="5" a="1"/>
  <c r="C14" i="5" s="1"/>
  <c r="C15" i="5" a="1"/>
  <c r="C15" i="5" s="1"/>
  <c r="C16" i="5" a="1"/>
  <c r="C16" i="5" s="1"/>
  <c r="C17" i="5" a="1"/>
  <c r="C17" i="5" s="1"/>
  <c r="C18" i="5" a="1"/>
  <c r="C18" i="5" s="1"/>
  <c r="C19" i="5" a="1"/>
  <c r="C19" i="5" s="1"/>
  <c r="C20" i="5" a="1"/>
  <c r="C20" i="5" s="1"/>
  <c r="C21" i="5" a="1"/>
  <c r="C21" i="5" s="1"/>
  <c r="C22" i="5" a="1"/>
  <c r="C22" i="5" s="1"/>
  <c r="C23" i="5" a="1"/>
  <c r="C23" i="5" s="1"/>
  <c r="C24" i="5" a="1"/>
  <c r="C24" i="5" s="1"/>
  <c r="C25" i="5" a="1"/>
  <c r="C25" i="5" s="1"/>
  <c r="C26" i="5" a="1"/>
  <c r="C26" i="5" s="1"/>
  <c r="C27" i="5" a="1"/>
  <c r="C27" i="5" s="1"/>
  <c r="C28" i="5" a="1"/>
  <c r="C28" i="5" s="1"/>
  <c r="C29" i="5" a="1"/>
  <c r="C29" i="5" s="1"/>
  <c r="C30" i="5" a="1"/>
  <c r="C30" i="5" s="1"/>
  <c r="C31" i="5" a="1"/>
  <c r="C31" i="5" s="1"/>
  <c r="C32" i="5" a="1"/>
  <c r="C32" i="5" s="1"/>
  <c r="C33" i="5" a="1"/>
  <c r="C33" i="5" s="1"/>
  <c r="C34" i="5" a="1"/>
  <c r="C34" i="5" s="1"/>
  <c r="C35" i="5" a="1"/>
  <c r="C35" i="5" s="1"/>
  <c r="C36" i="5" a="1"/>
  <c r="C36" i="5" s="1"/>
  <c r="C37" i="5" a="1"/>
  <c r="C37" i="5" s="1"/>
  <c r="C38" i="5" a="1"/>
  <c r="C38" i="5" s="1"/>
  <c r="C39" i="5" a="1"/>
  <c r="C39" i="5" s="1"/>
  <c r="C40" i="5" a="1"/>
  <c r="C40" i="5" s="1"/>
  <c r="C41" i="5" a="1"/>
  <c r="C41" i="5" s="1"/>
  <c r="C42" i="5" a="1"/>
  <c r="C42" i="5" s="1"/>
  <c r="C43" i="5" a="1"/>
  <c r="C43" i="5" s="1"/>
  <c r="C44" i="5" a="1"/>
  <c r="C44" i="5" s="1"/>
  <c r="C45" i="5" a="1"/>
  <c r="C45" i="5" s="1"/>
  <c r="C46" i="5" a="1"/>
  <c r="C46" i="5" s="1"/>
  <c r="C47" i="5" a="1"/>
  <c r="C47" i="5" s="1"/>
  <c r="C48" i="5" a="1"/>
  <c r="C48" i="5" s="1"/>
  <c r="C49" i="5" a="1"/>
  <c r="C49" i="5" s="1"/>
  <c r="C50" i="5" a="1"/>
  <c r="C50" i="5" s="1"/>
  <c r="C51" i="5" a="1"/>
  <c r="C51" i="5" s="1"/>
  <c r="C52" i="5" a="1"/>
  <c r="C52" i="5" s="1"/>
  <c r="C53" i="5" a="1"/>
  <c r="C53" i="5" s="1"/>
  <c r="C54" i="5" a="1"/>
  <c r="C54" i="5" s="1"/>
  <c r="C55" i="5" a="1"/>
  <c r="C55" i="5" s="1"/>
  <c r="C56" i="5" a="1"/>
  <c r="C56" i="5" s="1"/>
  <c r="C57" i="5" a="1"/>
  <c r="C57" i="5" s="1"/>
  <c r="C58" i="5" a="1"/>
  <c r="C58" i="5" s="1"/>
  <c r="C59" i="5" a="1"/>
  <c r="C59" i="5" s="1"/>
  <c r="C60" i="5" a="1"/>
  <c r="C60" i="5" s="1"/>
  <c r="C61" i="5" a="1"/>
  <c r="C61" i="5" s="1"/>
  <c r="C62" i="5" a="1"/>
  <c r="C62" i="5" s="1"/>
  <c r="C63" i="5" a="1"/>
  <c r="C63" i="5" s="1"/>
  <c r="C64" i="5" a="1"/>
  <c r="C64" i="5" s="1"/>
  <c r="C65" i="5" a="1"/>
  <c r="C65" i="5" s="1"/>
  <c r="C66" i="5" a="1"/>
  <c r="C66" i="5" s="1"/>
  <c r="C67" i="5" a="1"/>
  <c r="C67" i="5" s="1"/>
  <c r="C68" i="5" a="1"/>
  <c r="C68" i="5" s="1"/>
  <c r="C69" i="5" a="1"/>
  <c r="C69" i="5" s="1"/>
  <c r="C70" i="5" a="1"/>
  <c r="C70" i="5" s="1"/>
  <c r="C71" i="5" a="1"/>
  <c r="C71" i="5" s="1"/>
  <c r="C72" i="5" a="1"/>
  <c r="C72" i="5" s="1"/>
  <c r="C73" i="5" a="1"/>
  <c r="C73" i="5" s="1"/>
  <c r="C74" i="5" a="1"/>
  <c r="C74" i="5" s="1"/>
  <c r="C75" i="5" a="1"/>
  <c r="C75" i="5" s="1"/>
  <c r="C76" i="5" a="1"/>
  <c r="C76" i="5" s="1"/>
  <c r="C77" i="5" a="1"/>
  <c r="C77" i="5" s="1"/>
  <c r="C78" i="5" a="1"/>
  <c r="C78" i="5" s="1"/>
  <c r="C79" i="5" a="1"/>
  <c r="C79" i="5" s="1"/>
  <c r="C80" i="5" a="1"/>
  <c r="C80" i="5" s="1"/>
  <c r="C81" i="5" a="1"/>
  <c r="C81" i="5" s="1"/>
  <c r="C82" i="5" a="1"/>
  <c r="C82" i="5" s="1"/>
  <c r="C83" i="5" a="1"/>
  <c r="C83" i="5" s="1"/>
  <c r="C84" i="5" a="1"/>
  <c r="C84" i="5" s="1"/>
  <c r="C85" i="5" a="1"/>
  <c r="C85" i="5" s="1"/>
  <c r="C86" i="5" a="1"/>
  <c r="C86" i="5" s="1"/>
  <c r="C87" i="5" a="1"/>
  <c r="C87" i="5" s="1"/>
  <c r="C88" i="5" a="1"/>
  <c r="C88" i="5" s="1"/>
  <c r="C89" i="5" a="1"/>
  <c r="C89" i="5" s="1"/>
  <c r="C90" i="5" a="1"/>
  <c r="C90" i="5" s="1"/>
  <c r="C91" i="5" a="1"/>
  <c r="C91" i="5" s="1"/>
  <c r="C92" i="5" a="1"/>
  <c r="C92" i="5" s="1"/>
  <c r="C93" i="5" a="1"/>
  <c r="C93" i="5" s="1"/>
  <c r="C94" i="5" a="1"/>
  <c r="C94" i="5" s="1"/>
  <c r="C95" i="5" a="1"/>
  <c r="C95" i="5" s="1"/>
  <c r="C96" i="5" a="1"/>
  <c r="C96" i="5" s="1"/>
  <c r="C97" i="5" a="1"/>
  <c r="C97" i="5" s="1"/>
  <c r="C98" i="5" a="1"/>
  <c r="C98" i="5" s="1"/>
  <c r="C99" i="5" a="1"/>
  <c r="C99" i="5" s="1"/>
  <c r="C100" i="5" a="1"/>
  <c r="C100" i="5" s="1"/>
  <c r="C101" i="5" a="1"/>
  <c r="C101" i="5" s="1"/>
  <c r="C102" i="5" a="1"/>
  <c r="C102" i="5" s="1"/>
  <c r="C103" i="5" a="1"/>
  <c r="C103" i="5" s="1"/>
  <c r="C104" i="5" a="1"/>
  <c r="C104" i="5" s="1"/>
  <c r="C105" i="5" a="1"/>
  <c r="C105" i="5" s="1"/>
  <c r="C106" i="5" a="1"/>
  <c r="C106" i="5" s="1"/>
  <c r="C107" i="5" a="1"/>
  <c r="C107" i="5" s="1"/>
  <c r="C108" i="5" a="1"/>
  <c r="C108" i="5" s="1"/>
  <c r="C109" i="5" a="1"/>
  <c r="C109" i="5" s="1"/>
  <c r="C110" i="5" a="1"/>
  <c r="C110" i="5" s="1"/>
  <c r="C111" i="5" a="1"/>
  <c r="C111" i="5" s="1"/>
  <c r="C112" i="5" a="1"/>
  <c r="C112" i="5" s="1"/>
  <c r="C113" i="5" a="1"/>
  <c r="C113" i="5" s="1"/>
  <c r="C114" i="5" a="1"/>
  <c r="C114" i="5" s="1"/>
  <c r="C115" i="5" a="1"/>
  <c r="C115" i="5" s="1"/>
  <c r="C116" i="5" a="1"/>
  <c r="C116" i="5" s="1"/>
  <c r="C117" i="5" a="1"/>
  <c r="C117" i="5" s="1"/>
  <c r="C118" i="5" a="1"/>
  <c r="C118" i="5" s="1"/>
  <c r="C119" i="5" a="1"/>
  <c r="C119" i="5" s="1"/>
  <c r="C120" i="5" a="1"/>
  <c r="C120" i="5" s="1"/>
  <c r="C121" i="5" a="1"/>
  <c r="C121" i="5" s="1"/>
  <c r="C122" i="5" a="1"/>
  <c r="C122" i="5" s="1"/>
  <c r="C123" i="5" a="1"/>
  <c r="C123" i="5" s="1"/>
  <c r="C124" i="5" a="1"/>
  <c r="C124" i="5" s="1"/>
  <c r="C125" i="5" a="1"/>
  <c r="C125" i="5" s="1"/>
  <c r="C126" i="5" a="1"/>
  <c r="C126" i="5" s="1"/>
  <c r="C127" i="5" a="1"/>
  <c r="C127" i="5" s="1"/>
  <c r="C128" i="5" a="1"/>
  <c r="C128" i="5" s="1"/>
  <c r="C129" i="5" a="1"/>
  <c r="C129" i="5" s="1"/>
  <c r="C130" i="5" a="1"/>
  <c r="C130" i="5" s="1"/>
  <c r="C131" i="5" a="1"/>
  <c r="C131" i="5" s="1"/>
  <c r="C132" i="5" a="1"/>
  <c r="C132" i="5" s="1"/>
  <c r="C133" i="5" a="1"/>
  <c r="C133" i="5" s="1"/>
  <c r="C134" i="5" a="1"/>
  <c r="C134" i="5" s="1"/>
  <c r="C135" i="5" a="1"/>
  <c r="C135" i="5" s="1"/>
  <c r="C136" i="5" a="1"/>
  <c r="C136" i="5" s="1"/>
  <c r="C137" i="5" a="1"/>
  <c r="C137" i="5" s="1"/>
  <c r="C138" i="5" a="1"/>
  <c r="C138" i="5" s="1"/>
  <c r="C139" i="5" a="1"/>
  <c r="C139" i="5" s="1"/>
  <c r="C140" i="5" a="1"/>
  <c r="C140" i="5" s="1"/>
  <c r="C141" i="5" a="1"/>
  <c r="C141" i="5" s="1"/>
  <c r="C142" i="5" a="1"/>
  <c r="C142" i="5" s="1"/>
  <c r="C143" i="5" a="1"/>
  <c r="C143" i="5" s="1"/>
  <c r="C144" i="5" a="1"/>
  <c r="C144" i="5" s="1"/>
  <c r="C145" i="5" a="1"/>
  <c r="C145" i="5" s="1"/>
  <c r="C146" i="5" a="1"/>
  <c r="C146" i="5" s="1"/>
  <c r="C147" i="5" a="1"/>
  <c r="C147" i="5" s="1"/>
  <c r="C148" i="5" a="1"/>
  <c r="C148" i="5" s="1"/>
  <c r="C149" i="5" a="1"/>
  <c r="C149" i="5" s="1"/>
  <c r="C150" i="5" a="1"/>
  <c r="C150" i="5" s="1"/>
  <c r="C151" i="5" a="1"/>
  <c r="C151" i="5" s="1"/>
  <c r="C152" i="5" a="1"/>
  <c r="C152" i="5" s="1"/>
  <c r="C153" i="5" a="1"/>
  <c r="C153" i="5" s="1"/>
  <c r="C154" i="5" a="1"/>
  <c r="C154" i="5" s="1"/>
  <c r="C155" i="5" a="1"/>
  <c r="C155" i="5" s="1"/>
  <c r="C156" i="5" a="1"/>
  <c r="C156" i="5" s="1"/>
  <c r="C157" i="5" a="1"/>
  <c r="C157" i="5" s="1"/>
  <c r="C158" i="5" a="1"/>
  <c r="C158" i="5" s="1"/>
  <c r="C159" i="5" a="1"/>
  <c r="C159" i="5" s="1"/>
  <c r="C160" i="5" a="1"/>
  <c r="C160" i="5" s="1"/>
  <c r="C161" i="5" a="1"/>
  <c r="C161" i="5" s="1"/>
  <c r="C162" i="5" a="1"/>
  <c r="C162" i="5" s="1"/>
  <c r="C163" i="5" a="1"/>
  <c r="C163" i="5" s="1"/>
  <c r="C164" i="5" a="1"/>
  <c r="C164" i="5" s="1"/>
  <c r="C165" i="5" a="1"/>
  <c r="C165" i="5" s="1"/>
  <c r="C166" i="5" a="1"/>
  <c r="C166" i="5" s="1"/>
  <c r="C167" i="5" a="1"/>
  <c r="C167" i="5" s="1"/>
  <c r="C168" i="5" a="1"/>
  <c r="C168" i="5" s="1"/>
  <c r="C169" i="5" a="1"/>
  <c r="C169" i="5" s="1"/>
  <c r="C170" i="5" a="1"/>
  <c r="C170" i="5" s="1"/>
  <c r="C171" i="5" a="1"/>
  <c r="C171" i="5" s="1"/>
  <c r="C172" i="5" a="1"/>
  <c r="C172" i="5" s="1"/>
  <c r="C173" i="5" a="1"/>
  <c r="C173" i="5" s="1"/>
  <c r="C174" i="5" a="1"/>
  <c r="C174" i="5" s="1"/>
  <c r="C175" i="5" a="1"/>
  <c r="C175" i="5" s="1"/>
  <c r="C176" i="5" a="1"/>
  <c r="C176" i="5" s="1"/>
  <c r="C177" i="5" a="1"/>
  <c r="C177" i="5" s="1"/>
  <c r="C178" i="5" a="1"/>
  <c r="C178" i="5" s="1"/>
  <c r="C179" i="5" a="1"/>
  <c r="C179" i="5" s="1"/>
  <c r="C180" i="5" a="1"/>
  <c r="C180" i="5" s="1"/>
  <c r="C181" i="5" a="1"/>
  <c r="C181" i="5" s="1"/>
  <c r="C182" i="5" a="1"/>
  <c r="C182" i="5" s="1"/>
  <c r="C183" i="5" a="1"/>
  <c r="C183" i="5" s="1"/>
  <c r="C184" i="5" a="1"/>
  <c r="C184" i="5" s="1"/>
  <c r="C185" i="5" a="1"/>
  <c r="C185" i="5" s="1"/>
  <c r="C186" i="5" a="1"/>
  <c r="C186" i="5" s="1"/>
  <c r="C187" i="5" a="1"/>
  <c r="C187" i="5" s="1"/>
  <c r="C188" i="5" a="1"/>
  <c r="C188" i="5" s="1"/>
  <c r="C189" i="5" a="1"/>
  <c r="C189" i="5" s="1"/>
  <c r="C190" i="5" a="1"/>
  <c r="C190" i="5" s="1"/>
  <c r="C191" i="5" a="1"/>
  <c r="C191" i="5" s="1"/>
  <c r="C192" i="5" a="1"/>
  <c r="C192" i="5" s="1"/>
  <c r="C193" i="5" a="1"/>
  <c r="C193" i="5" s="1"/>
  <c r="C194" i="5" a="1"/>
  <c r="C194" i="5" s="1"/>
  <c r="C195" i="5" a="1"/>
  <c r="C195" i="5" s="1"/>
  <c r="C196" i="5" a="1"/>
  <c r="C196" i="5" s="1"/>
  <c r="C197" i="5" a="1"/>
  <c r="C197" i="5" s="1"/>
  <c r="C198" i="5" a="1"/>
  <c r="C198" i="5" s="1"/>
  <c r="C199" i="5" a="1"/>
  <c r="C199" i="5" s="1"/>
  <c r="C200" i="5" a="1"/>
  <c r="C200" i="5" s="1"/>
  <c r="C201" i="5" a="1"/>
  <c r="C201" i="5" s="1"/>
  <c r="C202" i="5" a="1"/>
  <c r="C202" i="5" s="1"/>
  <c r="C203" i="5" a="1"/>
  <c r="C203" i="5" s="1"/>
  <c r="C204" i="5" a="1"/>
  <c r="C204" i="5" s="1"/>
  <c r="C205" i="5" a="1"/>
  <c r="C205" i="5" s="1"/>
  <c r="C206" i="5" a="1"/>
  <c r="C206" i="5" s="1"/>
  <c r="C207" i="5" a="1"/>
  <c r="C207" i="5" s="1"/>
  <c r="C208" i="5" a="1"/>
  <c r="C208" i="5" s="1"/>
  <c r="C209" i="5" a="1"/>
  <c r="C209" i="5" s="1"/>
  <c r="C210" i="5" a="1"/>
  <c r="C210" i="5" s="1"/>
  <c r="C211" i="5" a="1"/>
  <c r="C211" i="5" s="1"/>
  <c r="C212" i="5" a="1"/>
  <c r="C212" i="5" s="1"/>
  <c r="C213" i="5" a="1"/>
  <c r="C213" i="5" s="1"/>
  <c r="C214" i="5" a="1"/>
  <c r="C214" i="5" s="1"/>
  <c r="C215" i="5" a="1"/>
  <c r="C215" i="5" s="1"/>
  <c r="C216" i="5" a="1"/>
  <c r="C216" i="5" s="1"/>
  <c r="C217" i="5" a="1"/>
  <c r="C217" i="5" s="1"/>
  <c r="C218" i="5" a="1"/>
  <c r="C218" i="5" s="1"/>
  <c r="C219" i="5" a="1"/>
  <c r="C219" i="5" s="1"/>
  <c r="C220" i="5" a="1"/>
  <c r="C220" i="5" s="1"/>
  <c r="C221" i="5" a="1"/>
  <c r="C221" i="5" s="1"/>
  <c r="C222" i="5" a="1"/>
  <c r="C222" i="5" s="1"/>
  <c r="C223" i="5" a="1"/>
  <c r="C223" i="5" s="1"/>
  <c r="C224" i="5" a="1"/>
  <c r="C224" i="5" s="1"/>
  <c r="C225" i="5" a="1"/>
  <c r="C225" i="5" s="1"/>
  <c r="C226" i="5" a="1"/>
  <c r="C226" i="5" s="1"/>
  <c r="C227" i="5" a="1"/>
  <c r="C227" i="5" s="1"/>
  <c r="C228" i="5" a="1"/>
  <c r="C228" i="5" s="1"/>
  <c r="C229" i="5" a="1"/>
  <c r="C229" i="5" s="1"/>
  <c r="C230" i="5" a="1"/>
  <c r="C230" i="5" s="1"/>
  <c r="C231" i="5" a="1"/>
  <c r="C231" i="5" s="1"/>
  <c r="C232" i="5" a="1"/>
  <c r="C232" i="5" s="1"/>
  <c r="C233" i="5" a="1"/>
  <c r="C233" i="5" s="1"/>
  <c r="C234" i="5" a="1"/>
  <c r="C234" i="5" s="1"/>
  <c r="C235" i="5" a="1"/>
  <c r="C235" i="5" s="1"/>
  <c r="C236" i="5" a="1"/>
  <c r="C236" i="5" s="1"/>
  <c r="C237" i="5" a="1"/>
  <c r="C237" i="5" s="1"/>
  <c r="C238" i="5" a="1"/>
  <c r="C238" i="5" s="1"/>
  <c r="C239" i="5" a="1"/>
  <c r="C239" i="5" s="1"/>
  <c r="C240" i="5" a="1"/>
  <c r="C240" i="5" s="1"/>
  <c r="C241" i="5" a="1"/>
  <c r="C241" i="5" s="1"/>
  <c r="C2" i="5" a="1"/>
  <c r="C2" i="5" s="1"/>
  <c r="A2" i="5" a="1"/>
  <c r="A2" i="5" s="1"/>
  <c r="E2" i="3" a="1"/>
  <c r="E2" i="3" s="1"/>
  <c r="D2" i="3" a="1"/>
  <c r="D2" i="3" s="1"/>
  <c r="C2" i="3" a="1"/>
  <c r="C2" i="3" s="1"/>
  <c r="B2" i="3" a="1"/>
  <c r="B2" i="3" s="1"/>
  <c r="A2" i="3" a="1"/>
  <c r="A2" i="3" s="1"/>
  <c r="Q5" i="7" l="1"/>
  <c r="B8" i="5" a="1"/>
  <c r="B8" i="5" s="1"/>
  <c r="B229" i="5" a="1"/>
  <c r="B229" i="5" s="1"/>
  <c r="B181" i="5" a="1"/>
  <c r="B181" i="5" s="1"/>
  <c r="B117" i="5" a="1"/>
  <c r="B117" i="5" s="1"/>
  <c r="B77" i="5" a="1"/>
  <c r="B77" i="5" s="1"/>
  <c r="B37" i="5" a="1"/>
  <c r="B37" i="5" s="1"/>
  <c r="B238" i="5" a="1"/>
  <c r="B238" i="5" s="1"/>
  <c r="B230" i="5" a="1"/>
  <c r="B230" i="5" s="1"/>
  <c r="B222" i="5" a="1"/>
  <c r="B222" i="5" s="1"/>
  <c r="B214" i="5" a="1"/>
  <c r="B214" i="5" s="1"/>
  <c r="B206" i="5" a="1"/>
  <c r="B206" i="5" s="1"/>
  <c r="B198" i="5" a="1"/>
  <c r="B198" i="5" s="1"/>
  <c r="B190" i="5" a="1"/>
  <c r="B190" i="5" s="1"/>
  <c r="B182" i="5" a="1"/>
  <c r="B182" i="5" s="1"/>
  <c r="B174" i="5" a="1"/>
  <c r="B174" i="5" s="1"/>
  <c r="B166" i="5" a="1"/>
  <c r="B166" i="5" s="1"/>
  <c r="B158" i="5" a="1"/>
  <c r="B158" i="5" s="1"/>
  <c r="B150" i="5" a="1"/>
  <c r="B150" i="5" s="1"/>
  <c r="B142" i="5" a="1"/>
  <c r="B142" i="5" s="1"/>
  <c r="B134" i="5" a="1"/>
  <c r="B134" i="5" s="1"/>
  <c r="B126" i="5" a="1"/>
  <c r="B126" i="5" s="1"/>
  <c r="B118" i="5" a="1"/>
  <c r="B118" i="5" s="1"/>
  <c r="B110" i="5" a="1"/>
  <c r="B110" i="5" s="1"/>
  <c r="B102" i="5" a="1"/>
  <c r="B102" i="5" s="1"/>
  <c r="B94" i="5" a="1"/>
  <c r="B94" i="5" s="1"/>
  <c r="B86" i="5" a="1"/>
  <c r="B86" i="5" s="1"/>
  <c r="B78" i="5" a="1"/>
  <c r="B78" i="5" s="1"/>
  <c r="B70" i="5" a="1"/>
  <c r="B70" i="5" s="1"/>
  <c r="B62" i="5" a="1"/>
  <c r="B62" i="5" s="1"/>
  <c r="B54" i="5" a="1"/>
  <c r="B54" i="5" s="1"/>
  <c r="B46" i="5" a="1"/>
  <c r="B46" i="5" s="1"/>
  <c r="B38" i="5" a="1"/>
  <c r="B38" i="5" s="1"/>
  <c r="B30" i="5" a="1"/>
  <c r="B30" i="5" s="1"/>
  <c r="B22" i="5" a="1"/>
  <c r="B22" i="5" s="1"/>
  <c r="B14" i="5" a="1"/>
  <c r="B14" i="5" s="1"/>
  <c r="B7" i="5" a="1"/>
  <c r="B7" i="5" s="1"/>
  <c r="B236" i="5" a="1"/>
  <c r="B236" i="5" s="1"/>
  <c r="B228" i="5" a="1"/>
  <c r="B228" i="5" s="1"/>
  <c r="B220" i="5" a="1"/>
  <c r="B220" i="5" s="1"/>
  <c r="B212" i="5" a="1"/>
  <c r="B212" i="5" s="1"/>
  <c r="B204" i="5" a="1"/>
  <c r="B204" i="5" s="1"/>
  <c r="B196" i="5" a="1"/>
  <c r="B196" i="5" s="1"/>
  <c r="B188" i="5" a="1"/>
  <c r="B188" i="5" s="1"/>
  <c r="B180" i="5" a="1"/>
  <c r="B180" i="5" s="1"/>
  <c r="B172" i="5" a="1"/>
  <c r="B172" i="5" s="1"/>
  <c r="B164" i="5" a="1"/>
  <c r="B164" i="5" s="1"/>
  <c r="B156" i="5" a="1"/>
  <c r="B156" i="5" s="1"/>
  <c r="B148" i="5" a="1"/>
  <c r="B148" i="5" s="1"/>
  <c r="B140" i="5" a="1"/>
  <c r="B140" i="5" s="1"/>
  <c r="B132" i="5" a="1"/>
  <c r="B132" i="5" s="1"/>
  <c r="B124" i="5" a="1"/>
  <c r="B124" i="5" s="1"/>
  <c r="B116" i="5" a="1"/>
  <c r="B116" i="5" s="1"/>
  <c r="B108" i="5" a="1"/>
  <c r="B108" i="5" s="1"/>
  <c r="B100" i="5" a="1"/>
  <c r="B100" i="5" s="1"/>
  <c r="B92" i="5" a="1"/>
  <c r="B92" i="5" s="1"/>
  <c r="B84" i="5" a="1"/>
  <c r="B84" i="5" s="1"/>
  <c r="B76" i="5" a="1"/>
  <c r="B76" i="5" s="1"/>
  <c r="B68" i="5" a="1"/>
  <c r="B68" i="5" s="1"/>
  <c r="B60" i="5" a="1"/>
  <c r="B60" i="5" s="1"/>
  <c r="B52" i="5" a="1"/>
  <c r="B52" i="5" s="1"/>
  <c r="B44" i="5" a="1"/>
  <c r="B44" i="5" s="1"/>
  <c r="B36" i="5" a="1"/>
  <c r="B36" i="5" s="1"/>
  <c r="B28" i="5" a="1"/>
  <c r="B28" i="5" s="1"/>
  <c r="B20" i="5" a="1"/>
  <c r="B20" i="5" s="1"/>
  <c r="B12" i="5" a="1"/>
  <c r="B12" i="5" s="1"/>
  <c r="B6" i="5" a="1"/>
  <c r="B6" i="5" s="1"/>
  <c r="B205" i="5" a="1"/>
  <c r="B205" i="5" s="1"/>
  <c r="B157" i="5" a="1"/>
  <c r="B157" i="5" s="1"/>
  <c r="B109" i="5" a="1"/>
  <c r="B109" i="5" s="1"/>
  <c r="B69" i="5" a="1"/>
  <c r="B69" i="5" s="1"/>
  <c r="B29" i="5" a="1"/>
  <c r="B29" i="5" s="1"/>
  <c r="B235" i="5" a="1"/>
  <c r="B235" i="5" s="1"/>
  <c r="B227" i="5" a="1"/>
  <c r="B227" i="5" s="1"/>
  <c r="B219" i="5" a="1"/>
  <c r="B219" i="5" s="1"/>
  <c r="B211" i="5" a="1"/>
  <c r="B211" i="5" s="1"/>
  <c r="B203" i="5" a="1"/>
  <c r="B203" i="5" s="1"/>
  <c r="B195" i="5" a="1"/>
  <c r="B195" i="5" s="1"/>
  <c r="B187" i="5" a="1"/>
  <c r="B187" i="5" s="1"/>
  <c r="B179" i="5" a="1"/>
  <c r="B179" i="5" s="1"/>
  <c r="B171" i="5" a="1"/>
  <c r="B171" i="5" s="1"/>
  <c r="B163" i="5" a="1"/>
  <c r="B163" i="5" s="1"/>
  <c r="B155" i="5" a="1"/>
  <c r="B155" i="5" s="1"/>
  <c r="B147" i="5" a="1"/>
  <c r="B147" i="5" s="1"/>
  <c r="B139" i="5" a="1"/>
  <c r="B139" i="5" s="1"/>
  <c r="B131" i="5" a="1"/>
  <c r="B131" i="5" s="1"/>
  <c r="B123" i="5" a="1"/>
  <c r="B123" i="5" s="1"/>
  <c r="B115" i="5" a="1"/>
  <c r="B115" i="5" s="1"/>
  <c r="B107" i="5" a="1"/>
  <c r="B107" i="5" s="1"/>
  <c r="B99" i="5" a="1"/>
  <c r="B99" i="5" s="1"/>
  <c r="B91" i="5" a="1"/>
  <c r="B91" i="5" s="1"/>
  <c r="B83" i="5" a="1"/>
  <c r="B83" i="5" s="1"/>
  <c r="B75" i="5" a="1"/>
  <c r="B75" i="5" s="1"/>
  <c r="B67" i="5" a="1"/>
  <c r="B67" i="5" s="1"/>
  <c r="B59" i="5" a="1"/>
  <c r="B59" i="5" s="1"/>
  <c r="B51" i="5" a="1"/>
  <c r="B51" i="5" s="1"/>
  <c r="B43" i="5" a="1"/>
  <c r="B43" i="5" s="1"/>
  <c r="B35" i="5" a="1"/>
  <c r="B35" i="5" s="1"/>
  <c r="B27" i="5" a="1"/>
  <c r="B27" i="5" s="1"/>
  <c r="B19" i="5" a="1"/>
  <c r="B19" i="5" s="1"/>
  <c r="B11" i="5" a="1"/>
  <c r="B11" i="5" s="1"/>
  <c r="B5" i="5" a="1"/>
  <c r="B5" i="5" s="1"/>
  <c r="B237" i="5" a="1"/>
  <c r="B237" i="5" s="1"/>
  <c r="B189" i="5" a="1"/>
  <c r="B189" i="5" s="1"/>
  <c r="B125" i="5" a="1"/>
  <c r="B125" i="5" s="1"/>
  <c r="B85" i="5" a="1"/>
  <c r="B85" i="5" s="1"/>
  <c r="B21" i="5" a="1"/>
  <c r="B21" i="5" s="1"/>
  <c r="B2" i="5" a="1"/>
  <c r="B2" i="5" s="1"/>
  <c r="B234" i="5" a="1"/>
  <c r="B234" i="5" s="1"/>
  <c r="B226" i="5" a="1"/>
  <c r="B226" i="5" s="1"/>
  <c r="B218" i="5" a="1"/>
  <c r="B218" i="5" s="1"/>
  <c r="B210" i="5" a="1"/>
  <c r="B210" i="5" s="1"/>
  <c r="B202" i="5" a="1"/>
  <c r="B202" i="5" s="1"/>
  <c r="B194" i="5" a="1"/>
  <c r="B194" i="5" s="1"/>
  <c r="B186" i="5" a="1"/>
  <c r="B186" i="5" s="1"/>
  <c r="B178" i="5" a="1"/>
  <c r="B178" i="5" s="1"/>
  <c r="B170" i="5" a="1"/>
  <c r="B170" i="5" s="1"/>
  <c r="B162" i="5" a="1"/>
  <c r="B162" i="5" s="1"/>
  <c r="B154" i="5" a="1"/>
  <c r="B154" i="5" s="1"/>
  <c r="B146" i="5" a="1"/>
  <c r="B146" i="5" s="1"/>
  <c r="B138" i="5" a="1"/>
  <c r="B138" i="5" s="1"/>
  <c r="B130" i="5" a="1"/>
  <c r="B130" i="5" s="1"/>
  <c r="B122" i="5" a="1"/>
  <c r="B122" i="5" s="1"/>
  <c r="B114" i="5" a="1"/>
  <c r="B114" i="5" s="1"/>
  <c r="B106" i="5" a="1"/>
  <c r="B106" i="5" s="1"/>
  <c r="B98" i="5" a="1"/>
  <c r="B98" i="5" s="1"/>
  <c r="B90" i="5" a="1"/>
  <c r="B90" i="5" s="1"/>
  <c r="B82" i="5" a="1"/>
  <c r="B82" i="5" s="1"/>
  <c r="B74" i="5" a="1"/>
  <c r="B74" i="5" s="1"/>
  <c r="B66" i="5" a="1"/>
  <c r="B66" i="5" s="1"/>
  <c r="B58" i="5" a="1"/>
  <c r="B58" i="5" s="1"/>
  <c r="B50" i="5" a="1"/>
  <c r="B50" i="5" s="1"/>
  <c r="B42" i="5" a="1"/>
  <c r="B42" i="5" s="1"/>
  <c r="B34" i="5" a="1"/>
  <c r="B34" i="5" s="1"/>
  <c r="B26" i="5" a="1"/>
  <c r="B26" i="5" s="1"/>
  <c r="B18" i="5" a="1"/>
  <c r="B18" i="5" s="1"/>
  <c r="B4" i="5" a="1"/>
  <c r="B4" i="5" s="1"/>
  <c r="B221" i="5" a="1"/>
  <c r="B221" i="5" s="1"/>
  <c r="B173" i="5" a="1"/>
  <c r="B173" i="5" s="1"/>
  <c r="B149" i="5" a="1"/>
  <c r="B149" i="5" s="1"/>
  <c r="B93" i="5" a="1"/>
  <c r="B93" i="5" s="1"/>
  <c r="B45" i="5" a="1"/>
  <c r="B45" i="5" s="1"/>
  <c r="B241" i="5" a="1"/>
  <c r="B241" i="5" s="1"/>
  <c r="B233" i="5" a="1"/>
  <c r="B233" i="5" s="1"/>
  <c r="B225" i="5" a="1"/>
  <c r="B225" i="5" s="1"/>
  <c r="B217" i="5" a="1"/>
  <c r="B217" i="5" s="1"/>
  <c r="B209" i="5" a="1"/>
  <c r="B209" i="5" s="1"/>
  <c r="B201" i="5" a="1"/>
  <c r="B201" i="5" s="1"/>
  <c r="B193" i="5" a="1"/>
  <c r="B193" i="5" s="1"/>
  <c r="B185" i="5" a="1"/>
  <c r="B185" i="5" s="1"/>
  <c r="B177" i="5" a="1"/>
  <c r="B177" i="5" s="1"/>
  <c r="B169" i="5" a="1"/>
  <c r="B169" i="5" s="1"/>
  <c r="B161" i="5" a="1"/>
  <c r="B161" i="5" s="1"/>
  <c r="B153" i="5" a="1"/>
  <c r="B153" i="5" s="1"/>
  <c r="B145" i="5" a="1"/>
  <c r="B145" i="5" s="1"/>
  <c r="B137" i="5" a="1"/>
  <c r="B137" i="5" s="1"/>
  <c r="B129" i="5" a="1"/>
  <c r="B129" i="5" s="1"/>
  <c r="B121" i="5" a="1"/>
  <c r="B121" i="5" s="1"/>
  <c r="B113" i="5" a="1"/>
  <c r="B113" i="5" s="1"/>
  <c r="B105" i="5" a="1"/>
  <c r="B105" i="5" s="1"/>
  <c r="B97" i="5" a="1"/>
  <c r="B97" i="5" s="1"/>
  <c r="B89" i="5" a="1"/>
  <c r="B89" i="5" s="1"/>
  <c r="B81" i="5" a="1"/>
  <c r="B81" i="5" s="1"/>
  <c r="B73" i="5" a="1"/>
  <c r="B73" i="5" s="1"/>
  <c r="B65" i="5" a="1"/>
  <c r="B65" i="5" s="1"/>
  <c r="B57" i="5" a="1"/>
  <c r="B57" i="5" s="1"/>
  <c r="B49" i="5" a="1"/>
  <c r="B49" i="5" s="1"/>
  <c r="B41" i="5" a="1"/>
  <c r="B41" i="5" s="1"/>
  <c r="B33" i="5" a="1"/>
  <c r="B33" i="5" s="1"/>
  <c r="B25" i="5" a="1"/>
  <c r="B25" i="5" s="1"/>
  <c r="B17" i="5" a="1"/>
  <c r="B17" i="5" s="1"/>
  <c r="B10" i="5" a="1"/>
  <c r="B10" i="5" s="1"/>
  <c r="B3" i="5" a="1"/>
  <c r="B3" i="5" s="1"/>
  <c r="B197" i="5" a="1"/>
  <c r="B197" i="5" s="1"/>
  <c r="B133" i="5" a="1"/>
  <c r="B133" i="5" s="1"/>
  <c r="B61" i="5" a="1"/>
  <c r="B61" i="5" s="1"/>
  <c r="B13" i="5" a="1"/>
  <c r="B13" i="5" s="1"/>
  <c r="B240" i="5" a="1"/>
  <c r="B240" i="5" s="1"/>
  <c r="B232" i="5" a="1"/>
  <c r="B232" i="5" s="1"/>
  <c r="B224" i="5" a="1"/>
  <c r="B224" i="5" s="1"/>
  <c r="B216" i="5" a="1"/>
  <c r="B216" i="5" s="1"/>
  <c r="B208" i="5" a="1"/>
  <c r="B208" i="5" s="1"/>
  <c r="B200" i="5" a="1"/>
  <c r="B200" i="5" s="1"/>
  <c r="B192" i="5" a="1"/>
  <c r="B192" i="5" s="1"/>
  <c r="B184" i="5" a="1"/>
  <c r="B184" i="5" s="1"/>
  <c r="B176" i="5" a="1"/>
  <c r="B176" i="5" s="1"/>
  <c r="B168" i="5" a="1"/>
  <c r="B168" i="5" s="1"/>
  <c r="B160" i="5" a="1"/>
  <c r="B160" i="5" s="1"/>
  <c r="B152" i="5" a="1"/>
  <c r="B152" i="5" s="1"/>
  <c r="B144" i="5" a="1"/>
  <c r="B144" i="5" s="1"/>
  <c r="B136" i="5" a="1"/>
  <c r="B136" i="5" s="1"/>
  <c r="B128" i="5" a="1"/>
  <c r="B128" i="5" s="1"/>
  <c r="B120" i="5" a="1"/>
  <c r="B120" i="5" s="1"/>
  <c r="B112" i="5" a="1"/>
  <c r="B112" i="5" s="1"/>
  <c r="B104" i="5" a="1"/>
  <c r="B104" i="5" s="1"/>
  <c r="B96" i="5" a="1"/>
  <c r="B96" i="5" s="1"/>
  <c r="B88" i="5" a="1"/>
  <c r="B88" i="5" s="1"/>
  <c r="B80" i="5" a="1"/>
  <c r="B80" i="5" s="1"/>
  <c r="B72" i="5" a="1"/>
  <c r="B72" i="5" s="1"/>
  <c r="B64" i="5" a="1"/>
  <c r="B64" i="5" s="1"/>
  <c r="B56" i="5" a="1"/>
  <c r="B56" i="5" s="1"/>
  <c r="B48" i="5" a="1"/>
  <c r="B48" i="5" s="1"/>
  <c r="B40" i="5" a="1"/>
  <c r="B40" i="5" s="1"/>
  <c r="B32" i="5" a="1"/>
  <c r="B32" i="5" s="1"/>
  <c r="B24" i="5" a="1"/>
  <c r="B24" i="5" s="1"/>
  <c r="B16" i="5" a="1"/>
  <c r="B16" i="5" s="1"/>
  <c r="B9" i="5" a="1"/>
  <c r="B9" i="5" s="1"/>
  <c r="B213" i="5" a="1"/>
  <c r="B213" i="5" s="1"/>
  <c r="B165" i="5" a="1"/>
  <c r="B165" i="5" s="1"/>
  <c r="B141" i="5" a="1"/>
  <c r="B141" i="5" s="1"/>
  <c r="B101" i="5" a="1"/>
  <c r="B101" i="5" s="1"/>
  <c r="B53" i="5" a="1"/>
  <c r="B53" i="5" s="1"/>
  <c r="B239" i="5" a="1"/>
  <c r="B239" i="5" s="1"/>
  <c r="B231" i="5" a="1"/>
  <c r="B231" i="5" s="1"/>
  <c r="B223" i="5" a="1"/>
  <c r="B223" i="5" s="1"/>
  <c r="B215" i="5" a="1"/>
  <c r="B215" i="5" s="1"/>
  <c r="B207" i="5" a="1"/>
  <c r="B207" i="5" s="1"/>
  <c r="B199" i="5" a="1"/>
  <c r="B199" i="5" s="1"/>
  <c r="B191" i="5" a="1"/>
  <c r="B191" i="5" s="1"/>
  <c r="B183" i="5" a="1"/>
  <c r="B183" i="5" s="1"/>
  <c r="B175" i="5" a="1"/>
  <c r="B175" i="5" s="1"/>
  <c r="B167" i="5" a="1"/>
  <c r="B167" i="5" s="1"/>
  <c r="B159" i="5" a="1"/>
  <c r="B159" i="5" s="1"/>
  <c r="B151" i="5" a="1"/>
  <c r="B151" i="5" s="1"/>
  <c r="B143" i="5" a="1"/>
  <c r="B143" i="5" s="1"/>
  <c r="B135" i="5" a="1"/>
  <c r="B135" i="5" s="1"/>
  <c r="B127" i="5" a="1"/>
  <c r="B127" i="5" s="1"/>
  <c r="B119" i="5" a="1"/>
  <c r="B119" i="5" s="1"/>
  <c r="B111" i="5" a="1"/>
  <c r="B111" i="5" s="1"/>
  <c r="B103" i="5" a="1"/>
  <c r="B103" i="5" s="1"/>
  <c r="B95" i="5" a="1"/>
  <c r="B95" i="5" s="1"/>
  <c r="B87" i="5" a="1"/>
  <c r="B87" i="5" s="1"/>
  <c r="B79" i="5" a="1"/>
  <c r="B79" i="5" s="1"/>
  <c r="B71" i="5" a="1"/>
  <c r="B71" i="5" s="1"/>
  <c r="B63" i="5" a="1"/>
  <c r="B63" i="5" s="1"/>
  <c r="B55" i="5" a="1"/>
  <c r="B55" i="5" s="1"/>
  <c r="B47" i="5" a="1"/>
  <c r="B47" i="5" s="1"/>
  <c r="B39" i="5" a="1"/>
  <c r="B39" i="5" s="1"/>
  <c r="B31" i="5" a="1"/>
  <c r="B31" i="5" s="1"/>
  <c r="B23" i="5" a="1"/>
  <c r="B23" i="5" s="1"/>
  <c r="B15" i="5" a="1"/>
  <c r="B15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<sst xmlns="http://schemas.openxmlformats.org/spreadsheetml/2006/main" count="7332" uniqueCount="715">
  <si>
    <t>City</t>
  </si>
  <si>
    <t>Date</t>
  </si>
  <si>
    <t>Season</t>
  </si>
  <si>
    <t>MatchNumber</t>
  </si>
  <si>
    <t>Team1</t>
  </si>
  <si>
    <t>Team2</t>
  </si>
  <si>
    <t>Venue</t>
  </si>
  <si>
    <t>TossWinner</t>
  </si>
  <si>
    <t>TossDecision</t>
  </si>
  <si>
    <t>SuperOver</t>
  </si>
  <si>
    <t>WinningTeam</t>
  </si>
  <si>
    <t>WonBy</t>
  </si>
  <si>
    <t>Margin</t>
  </si>
  <si>
    <t>Players_of_Match</t>
  </si>
  <si>
    <t>TPlayers1</t>
  </si>
  <si>
    <t>TPlayers2</t>
  </si>
  <si>
    <t>Umpire1</t>
  </si>
  <si>
    <t>Umpire2</t>
  </si>
  <si>
    <t>Dubai</t>
  </si>
  <si>
    <t>Final</t>
  </si>
  <si>
    <t>Chennai Super Kings</t>
  </si>
  <si>
    <t>Kolkata Knight Riders</t>
  </si>
  <si>
    <t>Dubai International Cricket Stadium</t>
  </si>
  <si>
    <t>field</t>
  </si>
  <si>
    <t>N</t>
  </si>
  <si>
    <t>Runs</t>
  </si>
  <si>
    <t>F du Plessis</t>
  </si>
  <si>
    <t>['RD Gaikwad', 'F du Plessis', 'RV Uthappa', 'MM Ali', 'AT Rayudu', 'MS Dhoni', 'RA Jadeja', 'DJ Bravo', 'SN Thakur', 'DL Chahar', 'JR Hazlewood']</t>
  </si>
  <si>
    <t>['Shubman Gill', 'VR Iyer', 'N Rana', 'SP Narine', 'EJG Morgan', 'KD Karthik', 'Shakib Al Hasan', 'RA Tripathi', 'LH Ferguson', 'Shivam Mavi', 'CV Varun']</t>
  </si>
  <si>
    <t>Nitin Menon</t>
  </si>
  <si>
    <t>RK Illingworth</t>
  </si>
  <si>
    <t>Sharjah</t>
  </si>
  <si>
    <t>Qualifier 2</t>
  </si>
  <si>
    <t>Delhi Capitals</t>
  </si>
  <si>
    <t>Sharjah Cricket Stadium</t>
  </si>
  <si>
    <t>Wickets</t>
  </si>
  <si>
    <t>VR Iyer</t>
  </si>
  <si>
    <t>['PP Shaw', 'S Dhawan', 'MP Stoinis', 'SS Iyer', 'RR Pant', 'SO Hetmyer', 'AR Patel', 'R Ashwin', 'K Rabada', 'Avesh Khan', 'A Nortje']</t>
  </si>
  <si>
    <t>['Shubman Gill', 'VR Iyer', 'N Rana', 'RA Tripathi', 'KD Karthik', 'EJG Morgan', 'Shakib Al Hasan', 'SP Narine', 'LH Ferguson', 'Shivam Mavi', 'CV Varun']</t>
  </si>
  <si>
    <t>KN Ananthapadmanabhan</t>
  </si>
  <si>
    <t>MA Gough</t>
  </si>
  <si>
    <t>Eliminator</t>
  </si>
  <si>
    <t>Royal Challengers Bangalore</t>
  </si>
  <si>
    <t>bat</t>
  </si>
  <si>
    <t>SP Narine</t>
  </si>
  <si>
    <t>['D Padikkal', 'V Kohli', 'KS Bharat', 'GJ Maxwell', 'AB de Villiers', 'Shahbaz Ahmed', 'DT Christian', 'HV Patel', 'GHS Garton', 'Mohammed Siraj', 'YS Chahal']</t>
  </si>
  <si>
    <t>['Shubman Gill', 'VR Iyer', 'RA Tripathi', 'N Rana', 'SP Narine', 'KD Karthik', 'EJG Morgan', 'Shakib Al Hasan', 'LH Ferguson', 'Shivam Mavi', 'CV Varun']</t>
  </si>
  <si>
    <t>CB Gaffaney</t>
  </si>
  <si>
    <t>VK Sharma</t>
  </si>
  <si>
    <t>Qualifier 1</t>
  </si>
  <si>
    <t>RD Gaikwad</t>
  </si>
  <si>
    <t>['PP Shaw', 'S Dhawan', 'SS Iyer', 'AR Patel', 'RR Pant', 'SO Hetmyer', 'TK Curran', 'R Ashwin', 'K Rabada', 'Avesh Khan', 'A Nortje']</t>
  </si>
  <si>
    <t>['RD Gaikwad', 'F du Plessis', 'RV Uthappa', 'SN Thakur', 'AT Rayudu', 'MM Ali', 'MS Dhoni', 'RA Jadeja', 'DJ Bravo', 'DL Chahar', 'JR Hazlewood']</t>
  </si>
  <si>
    <t>Abu Dhabi</t>
  </si>
  <si>
    <t>Mumbai Indians</t>
  </si>
  <si>
    <t>Sunrisers Hyderabad</t>
  </si>
  <si>
    <t>Zayed Cricket Stadium, Abu Dhabi</t>
  </si>
  <si>
    <t>Ishan Kishan</t>
  </si>
  <si>
    <t>['RG Sharma', 'Ishan Kishan', 'HH Pandya', 'KA Pollard', 'SA Yadav', 'JDS Neesham', 'KH Pandya', 'NM Coulter-Nile', 'PP Chawla', 'JJ Bumrah', 'TA Boult']</t>
  </si>
  <si>
    <t>['JJ Roy', 'Abhishek Sharma', 'MK Pandey', 'Mohammad Nabi', 'Abdul Samad', 'PK Garg', 'JO Holder', 'Rashid Khan', 'WP Saha', 'S Kaul', 'Umran Malik']</t>
  </si>
  <si>
    <t>Tapan Sharma</t>
  </si>
  <si>
    <t>KS Bharat</t>
  </si>
  <si>
    <t>['PP Shaw', 'S Dhawan', 'RR Pant', 'SS Iyer', 'SO Hetmyer', 'RV Patel', 'AR Patel', 'R Ashwin', 'K Rabada', 'Avesh Khan', 'A Nortje']</t>
  </si>
  <si>
    <t>['V Kohli', 'D Padikkal', 'KS Bharat', 'AB de Villiers', 'GJ Maxwell', 'DT Christian', 'Shahbaz Ahmed', 'GHS Garton', 'HV Patel', 'Mohammed Siraj', 'YS Chahal']</t>
  </si>
  <si>
    <t>Rajasthan Royals</t>
  </si>
  <si>
    <t>Shivam Mavi</t>
  </si>
  <si>
    <t>['Shubman Gill', 'VR Iyer', 'N Rana', 'RA Tripathi', 'KD Karthik', 'EJG Morgan', 'Shakib Al Hasan', 'SP Narine', 'LH Ferguson', 'CV Varun', 'Shivam Mavi']</t>
  </si>
  <si>
    <t>['YBK Jaiswal', 'LS Livingstone', 'SV Samson', 'S Dube', 'Anuj Rawat', 'GD Phillips', 'R Tewatia', 'CH Morris', 'JD Unadkat', 'C Sakariya', 'Mustafizur Rahman']</t>
  </si>
  <si>
    <t>HAS Khalid</t>
  </si>
  <si>
    <t>Punjab Kings</t>
  </si>
  <si>
    <t>KL Rahul</t>
  </si>
  <si>
    <t>['RD Gaikwad', 'F du Plessis', 'MM Ali', 'RV Uthappa', 'AT Rayudu', 'MS Dhoni', 'RA Jadeja', 'DJ Bravo', 'DL Chahar', 'SN Thakur', 'JR Hazlewood']</t>
  </si>
  <si>
    <t>['KL Rahul', 'MA Agarwal', 'SN Khan', 'M Shahrukh Khan', 'AK Markram', 'MC Henriques', 'CJ Jordan', 'Harpreet Brar', 'Ravi Bishnoi', 'Mohammed Shami', 'Arshdeep Singh']</t>
  </si>
  <si>
    <t>K Srinivasan</t>
  </si>
  <si>
    <t>KS Williamson</t>
  </si>
  <si>
    <t>['JJ Roy', 'Abhishek Sharma', 'KS Williamson', 'PK Garg', 'Abdul Samad', 'WP Saha', 'JO Holder', 'Rashid Khan', 'B Kumar', 'S Kaul', 'Umran Malik']</t>
  </si>
  <si>
    <t>['V Kohli', 'D Padikkal', 'DT Christian', 'KS Bharat', 'GJ Maxwell', 'AB de Villiers', 'Shahbaz Ahmed', 'GHS Garton', 'HV Patel', 'Mohammed Siraj', 'YS Chahal']</t>
  </si>
  <si>
    <t>S Ravi</t>
  </si>
  <si>
    <t>UV Gandhe</t>
  </si>
  <si>
    <t>NM Coulter-Nile</t>
  </si>
  <si>
    <t>['E Lewis', 'YBK Jaiswal', 'SV Samson', 'S Dube', 'GD Phillips', 'DA Miller', 'R Tewatia', 'S Gopal', 'C Sakariya', 'K Yadav', 'Mustafizur Rahman']</t>
  </si>
  <si>
    <t>['RG Sharma', 'Ishan Kishan', 'SA Yadav', 'HH Pandya', 'SS Tiwary', 'KA Pollard', 'JDS Neesham', 'NM Coulter-Nile', 'J Yadav', 'JJ Bumrah', 'TA Boult']</t>
  </si>
  <si>
    <t>AK Chaudhary</t>
  </si>
  <si>
    <t>AR Patel</t>
  </si>
  <si>
    <t>['RD Gaikwad', 'F du Plessis', 'RV Uthappa', 'MM Ali', 'AT Rayudu', 'MS Dhoni', 'RA Jadeja', 'DJ Bravo', 'DL Chahar', 'SN Thakur', 'JR Hazlewood']</t>
  </si>
  <si>
    <t>['PP Shaw', 'S Dhawan', 'SS Iyer', 'RR Pant', 'RV Patel', 'R Ashwin', 'SO Hetmyer', 'AR Patel', 'K Rabada', 'Avesh Khan', 'A Nortje']</t>
  </si>
  <si>
    <t>Shubman Gill</t>
  </si>
  <si>
    <t>['JJ Roy', 'WP Saha', 'KS Williamson', 'PK Garg', 'Abhishek Sharma', 'Abdul Samad', 'JO Holder', 'Rashid Khan', 'B Kumar', 'S Kaul', 'Umran Malik']</t>
  </si>
  <si>
    <t>['Shubman Gill', 'VR Iyer', 'RA Tripathi', 'N Rana', 'KD Karthik', 'EJG Morgan', 'Shakib Al Hasan', 'SP Narine', 'TG Southee', 'CV Varun', 'Shivam Mavi']</t>
  </si>
  <si>
    <t>J Madanagopal</t>
  </si>
  <si>
    <t>GJ Maxwell</t>
  </si>
  <si>
    <t>['V Kohli', 'D Padikkal', 'DT Christian', 'GJ Maxwell', 'AB de Villiers', 'Shahbaz Ahmed', 'KS Bharat', 'GHS Garton', 'HV Patel', 'Mohammed Siraj', 'YS Chahal']</t>
  </si>
  <si>
    <t>['KL Rahul', 'MA Agarwal', 'N Pooran', 'AK Markram', 'SN Khan', 'M Shahrukh Khan', 'MC Henriques', 'Harpreet Brar', 'Ravi Bishnoi', 'Mohammed Shami', 'Arshdeep Singh']</t>
  </si>
  <si>
    <t>['RD Gaikwad', 'F du Plessis', 'SK Raina', 'MM Ali', 'AT Rayudu', 'RA Jadeja', 'MS Dhoni', 'SM Curran', 'SN Thakur', 'JR Hazlewood', 'KM Asif']</t>
  </si>
  <si>
    <t>['E Lewis', 'YBK Jaiswal', 'SV Samson', 'S Dube', 'GD Phillips', 'DA Miller', 'R Tewatia', 'Akash Singh', 'M Markande', 'C Sakariya', 'Mustafizur Rahman']</t>
  </si>
  <si>
    <t>['RG Sharma', 'Q de Kock', 'SA Yadav', 'SS Tiwary', 'KA Pollard', 'HH Pandya', 'KH Pandya', 'NM Coulter-Nile', 'J Yadav', 'JJ Bumrah', 'TA Boult']</t>
  </si>
  <si>
    <t>['PP Shaw', 'S Dhawan', 'SPD Smith', 'RR Pant', 'SS Iyer', 'AR Patel', 'SO Hetmyer', 'R Ashwin', 'K Rabada', 'Avesh Khan', 'A Nortje']</t>
  </si>
  <si>
    <t>['VR Iyer', 'Shubman Gill', 'RA Tripathi', 'N Rana', 'EJG Morgan', 'KD Karthik', 'TL Seifert', 'SP Narine', 'TG Southee', 'CV Varun', 'Shivam Mavi']</t>
  </si>
  <si>
    <t>['KL Rahul', 'MA Agarwal', 'N Pooran', 'AK Markram', 'DJ Hooda', 'M Shahrukh Khan', 'FA Allen', 'NT Ellis', 'Ravi Bishnoi', 'Mohammed Shami', 'Arshdeep Singh']</t>
  </si>
  <si>
    <t>JR Hazlewood</t>
  </si>
  <si>
    <t>['JJ Roy', 'WP Saha', 'KS Williamson', 'PK Garg', 'Abhishek Sharma', 'Abdul Samad', 'JO Holder', 'Rashid Khan', 'B Kumar', 'Sandeep Sharma', 'S Kaul']</t>
  </si>
  <si>
    <t>['RD Gaikwad', 'F du Plessis', 'MM Ali', 'SK Raina', 'AT Rayudu', 'MS Dhoni', 'RA Jadeja', 'DJ Bravo', 'SN Thakur', 'DL Chahar', 'JR Hazlewood']</t>
  </si>
  <si>
    <t>YC Barde</t>
  </si>
  <si>
    <t>YS Chahal</t>
  </si>
  <si>
    <t>['E Lewis', 'YBK Jaiswal', 'SV Samson', 'MK Lomror', 'LS Livingstone', 'R Tewatia', 'R Parag', 'CH Morris', 'C Sakariya', 'Kartik Tyagi', 'Mustafizur Rahman']</t>
  </si>
  <si>
    <t>['V Kohli', 'D Padikkal', 'KS Bharat', 'GJ Maxwell', 'AB de Villiers', 'DT Christian', 'Shahbaz Ahmed', 'GHS Garton', 'HV Patel', 'Mohammed Siraj', 'YS Chahal']</t>
  </si>
  <si>
    <t>AY Dandekar</t>
  </si>
  <si>
    <t>['SPD Smith', 'S Dhawan', 'SS Iyer', 'RR Pant', 'SO Hetmyer', 'Lalit Yadav', 'AR Patel', 'R Ashwin', 'K Rabada', 'Avesh Khan', 'A Nortje']</t>
  </si>
  <si>
    <t>['Shubman Gill', 'VR Iyer', 'RA Tripathi', 'N Rana', 'EJG Morgan', 'KD Karthik', 'SP Narine', 'TG Southee', 'LH Ferguson', 'S Sandeep Warrier', 'CV Varun']</t>
  </si>
  <si>
    <t>KA Pollard</t>
  </si>
  <si>
    <t>['KL Rahul', 'Mandeep Singh', 'CH Gayle', 'AK Markram', 'N Pooran', 'DJ Hooda', 'Harpreet Brar', 'NT Ellis', 'Ravi Bishnoi', 'Mohammed Shami', 'Arshdeep Singh']</t>
  </si>
  <si>
    <t>['RG Sharma', 'Q de Kock', 'SA Yadav', 'SS Tiwary', 'HH Pandya', 'KA Pollard', 'KH Pandya', 'NM Coulter-Nile', 'RD Chahar', 'TA Boult', 'JJ Bumrah']</t>
  </si>
  <si>
    <t>JJ Roy</t>
  </si>
  <si>
    <t>['E Lewis', 'YBK Jaiswal', 'SV Samson', 'LS Livingstone', 'MK Lomror', 'R Parag', 'R Tewatia', 'CH Morris', 'JD Unadkat', 'C Sakariya', 'Mustafizur Rahman']</t>
  </si>
  <si>
    <t>['JJ Roy', 'WP Saha', 'KS Williamson', 'PK Garg', 'Abhishek Sharma', 'JO Holder', 'Abdul Samad', 'Rashid Khan', 'B Kumar', 'Sandeep Sharma', 'S Kaul']</t>
  </si>
  <si>
    <t>Navdeep Singh</t>
  </si>
  <si>
    <t>['V Kohli', 'D Padikkal', 'KS Bharat', 'GJ Maxwell', 'AB de Villiers', 'DT Christian', 'Shahbaz Ahmed', 'KA Jamieson', 'HV Patel', 'Mohammed Siraj', 'YS Chahal']</t>
  </si>
  <si>
    <t>['RG Sharma', 'Q de Kock', 'Ishan Kishan', 'SA Yadav', 'KH Pandya', 'KA Pollard', 'HH Pandya', 'AF Milne', 'RD Chahar', 'JJ Bumrah', 'TA Boult']</t>
  </si>
  <si>
    <t>RA Jadeja</t>
  </si>
  <si>
    <t>['Shubman Gill', 'VR Iyer', 'RA Tripathi', 'EJG Morgan', 'N Rana', 'AD Russell', 'KD Karthik', 'SP Narine', 'LH Ferguson', 'M Prasidh Krishna', 'CV Varun']</t>
  </si>
  <si>
    <t>['RD Gaikwad', 'F du Plessis', 'MM Ali', 'AT Rayudu', 'SK Raina', 'MS Dhoni', 'RA Jadeja', 'SM Curran', 'SN Thakur', 'DL Chahar', 'JR Hazlewood']</t>
  </si>
  <si>
    <t>JO Holder</t>
  </si>
  <si>
    <t>['KL Rahul', 'MA Agarwal', 'CH Gayle', 'AK Markram', 'N Pooran', 'DJ Hooda', 'Harpreet Brar', 'NT Ellis', 'Mohammed Shami', 'Ravi Bishnoi', 'Arshdeep Singh']</t>
  </si>
  <si>
    <t>['DA Warner', 'WP Saha', 'KS Williamson', 'MK Pandey', 'KM Jadhav', 'Abdul Samad', 'JO Holder', 'Rashid Khan', 'B Kumar', 'Sandeep Sharma', 'KK Ahmed']</t>
  </si>
  <si>
    <t>SS Iyer</t>
  </si>
  <si>
    <t>['PP Shaw', 'S Dhawan', 'SS Iyer', 'RR Pant', 'SO Hetmyer', 'Lalit Yadav', 'AR Patel', 'R Ashwin', 'K Rabada', 'A Nortje', 'Avesh Khan']</t>
  </si>
  <si>
    <t>['LS Livingstone', 'YBK Jaiswal', 'SV Samson', 'DA Miller', 'MK Lomror', 'R Parag', 'R Tewatia', 'T Shamsi', 'Kartik Tyagi', 'C Sakariya', 'Mustafizur Rahman']</t>
  </si>
  <si>
    <t>DJ Bravo</t>
  </si>
  <si>
    <t>['V Kohli', 'D Padikkal', 'AB de Villiers', 'GJ Maxwell', 'TH David', 'HV Patel', 'PWH de Silva', 'KS Bharat', 'Navdeep Saini', 'Mohammed Siraj', 'YS Chahal']</t>
  </si>
  <si>
    <t>['RD Gaikwad', 'F du Plessis', 'MM Ali', 'AT Rayudu', 'SK Raina', 'MS Dhoni', 'RA Jadeja', 'DJ Bravo', 'SN Thakur', 'DL Chahar', 'JR Hazlewood']</t>
  </si>
  <si>
    <t>['RG Sharma', 'Q de Kock', 'SA Yadav', 'Ishan Kishan', 'KA Pollard', 'KH Pandya', 'SS Tiwary', 'AF Milne', 'RD Chahar', 'JJ Bumrah', 'TA Boult']</t>
  </si>
  <si>
    <t>A Nortje</t>
  </si>
  <si>
    <t>['PP Shaw', 'S Dhawan', 'SS Iyer', 'RR Pant', 'MP Stoinis', 'SO Hetmyer', 'AR Patel', 'R Ashwin', 'K Rabada', 'A Nortje', 'Avesh Khan']</t>
  </si>
  <si>
    <t>Kartik Tyagi</t>
  </si>
  <si>
    <t>['E Lewis', 'YBK Jaiswal', 'SV Samson', 'LS Livingstone', 'MK Lomror', 'R Parag', 'R Tewatia', 'CH Morris', 'C Sakariya', 'Kartik Tyagi', 'Mustafizur Rahman']</t>
  </si>
  <si>
    <t>['KL Rahul', 'MA Agarwal', 'AK Markram', 'N Pooran', 'DJ Hooda', 'FA Allen', 'IC Porel', 'AU Rashid', 'Harpreet Brar', 'Arshdeep Singh', 'Mohammed Shami']</t>
  </si>
  <si>
    <t>CV Varun</t>
  </si>
  <si>
    <t>['V Kohli', 'D Padikkal', 'KS Bharat', 'GJ Maxwell', 'AB de Villiers', 'Sachin Baby', 'PWH de Silva', 'KA Jamieson', 'HV Patel', 'Mohammed Siraj', 'YS Chahal']</t>
  </si>
  <si>
    <t>['Shubman Gill', 'VR Iyer', 'AD Russell', 'N Rana', 'RA Tripathi', 'EJG Morgan', 'KD Karthik', 'LH Ferguson', 'SP Narine', 'CV Varun', 'M Prasidh Krishna']</t>
  </si>
  <si>
    <t>['Q de Kock', 'Anmolpreet Singh', 'SA Yadav', 'Ishan Kishan', 'SS Tiwary', 'KA Pollard', 'KH Pandya', 'AF Milne', 'RD Chahar', 'JJ Bumrah', 'TA Boult']</t>
  </si>
  <si>
    <t>Ahmedabad</t>
  </si>
  <si>
    <t>Narendra Modi Stadium, Ahmedabad</t>
  </si>
  <si>
    <t>MA Agarwal</t>
  </si>
  <si>
    <t>['P Simran Singh', 'MA Agarwal', 'CH Gayle', 'DJ Malan', 'DJ Hooda', 'M Shahrukh Khan', 'CJ Jordan', 'Harpreet Brar', 'RP Meredith', 'Ravi Bishnoi', 'Mohammed Shami']</t>
  </si>
  <si>
    <t>['PP Shaw', 'S Dhawan', 'SPD Smith', 'RR Pant', 'SO Hetmyer', 'MP Stoinis', 'AR Patel', 'Lalit Yadav', 'K Rabada', 'I Sharma', 'Avesh Khan']</t>
  </si>
  <si>
    <t>Delhi</t>
  </si>
  <si>
    <t>Arun Jaitley Stadium, Delhi</t>
  </si>
  <si>
    <t>JC Buttler</t>
  </si>
  <si>
    <t>['JC Buttler', 'YBK Jaiswal', 'SV Samson', 'R Parag', 'DA Miller', 'Anuj Rawat', 'R Tewatia', 'CH Morris', 'Kartik Tyagi', 'C Sakariya', 'Mustafizur Rahman']</t>
  </si>
  <si>
    <t>['MK Pandey', 'JM Bairstow', 'KS Williamson', 'V Shankar', 'KM Jadhav', 'Mohammad Nabi', 'Abdul Samad', 'Rashid Khan', 'B Kumar', 'Sandeep Sharma', 'KK Ahmed']</t>
  </si>
  <si>
    <t>C Shamshuddin</t>
  </si>
  <si>
    <t>['RD Gaikwad', 'F du Plessis', 'MM Ali', 'SK Raina', 'AT Rayudu', 'RA Jadeja', 'MS Dhoni', 'SM Curran', 'SN Thakur', 'DL Chahar', 'L Ngidi']</t>
  </si>
  <si>
    <t>['Q de Kock', 'RG Sharma', 'SA Yadav', 'KH Pandya', 'KA Pollard', 'HH Pandya', 'JDS Neesham', 'DS Kulkarni', 'RD Chahar', 'JJ Bumrah', 'TA Boult']</t>
  </si>
  <si>
    <t>CK Nandan</t>
  </si>
  <si>
    <t>Harpreet Brar</t>
  </si>
  <si>
    <t>['KL Rahul', 'P Simran Singh', 'CH Gayle', 'N Pooran', 'DJ Hooda', 'M Shahrukh Khan', 'Harpreet Brar', 'RP Meredith', 'Ravi Bishnoi', 'Mohammed Shami', 'CJ Jordan']</t>
  </si>
  <si>
    <t>['V Kohli', 'D Padikkal', 'RM Patidar', 'GJ Maxwell', 'AB de Villiers', 'Shahbaz Ahmed', 'DR Sams', 'KA Jamieson', 'HV Patel', 'Mohammed Siraj', 'YS Chahal']</t>
  </si>
  <si>
    <t>Q de Kock</t>
  </si>
  <si>
    <t>['JC Buttler', 'YBK Jaiswal', 'SV Samson', 'S Dube', 'DA Miller', 'R Parag', 'R Tewatia', 'CH Morris', 'JD Unadkat', 'C Sakariya', 'Mustafizur Rahman']</t>
  </si>
  <si>
    <t>['RG Sharma', 'Q de Kock', 'SA Yadav', 'KH Pandya', 'KA Pollard', 'HH Pandya', 'NM Coulter-Nile', 'J Yadav', 'RD Chahar', 'JJ Bumrah', 'TA Boult']</t>
  </si>
  <si>
    <t>PP Shaw</t>
  </si>
  <si>
    <t>['N Rana', 'Shubman Gill', 'RA Tripathi', 'EJG Morgan', 'SP Narine', 'AD Russell', 'KD Karthik', 'PJ Cummins', 'Shivam Mavi', 'CV Varun', 'M Prasidh Krishna']</t>
  </si>
  <si>
    <t>['PP Shaw', 'S Dhawan', 'RR Pant', 'MP Stoinis', 'SO Hetmyer', 'SPD Smith', 'Lalit Yadav', 'AR Patel', 'K Rabada', 'Avesh Khan', 'I Sharma']</t>
  </si>
  <si>
    <t>['DA Warner', 'JM Bairstow', 'MK Pandey', 'KS Williamson', 'KM Jadhav', 'Rashid Khan', 'V Shankar', 'J Suchith', 'S Kaul', 'KK Ahmed', 'Sandeep Sharma']</t>
  </si>
  <si>
    <t>['RD Gaikwad', 'F du Plessis', 'MM Ali', 'RA Jadeja', 'SK Raina', 'AT Rayudu', 'MS Dhoni', 'SM Curran', 'SN Thakur', 'DL Chahar', 'L Ngidi']</t>
  </si>
  <si>
    <t>AB de Villiers</t>
  </si>
  <si>
    <t>['V Kohli', 'D Padikkal', 'RM Patidar', 'GJ Maxwell', 'AB de Villiers', 'Washington Sundar', 'DR Sams', 'KA Jamieson', 'HV Patel', 'Mohammed Siraj', 'YS Chahal']</t>
  </si>
  <si>
    <t>['PP Shaw', 'S Dhawan', 'SPD Smith', 'RR Pant', 'MP Stoinis', 'SO Hetmyer', 'AR Patel', 'K Rabada', 'Avesh Khan', 'A Mishra', 'I Sharma']</t>
  </si>
  <si>
    <t>EJG Morgan</t>
  </si>
  <si>
    <t>['KL Rahul', 'MA Agarwal', 'CH Gayle', 'DJ Hooda', 'N Pooran', 'MC Henriques', 'M Shahrukh Khan', 'CJ Jordan', 'Ravi Bishnoi', 'Mohammed Shami', 'Arshdeep Singh']</t>
  </si>
  <si>
    <t>['Shubman Gill', 'N Rana', 'RA Tripathi', 'SP Narine', 'EJG Morgan', 'AD Russell', 'KD Karthik', 'PJ Cummins', 'Shivam Mavi', 'CV Varun', 'M Prasidh Krishna']</t>
  </si>
  <si>
    <t>PR Reiffel</t>
  </si>
  <si>
    <t>Chennai</t>
  </si>
  <si>
    <t>MA Chidambaram Stadium, Chepauk, Chennai</t>
  </si>
  <si>
    <t>Y</t>
  </si>
  <si>
    <t>NA</t>
  </si>
  <si>
    <t>['PP Shaw', 'S Dhawan', 'RR Pant', 'SPD Smith', 'SO Hetmyer', 'MP Stoinis', 'AR Patel', 'R Ashwin', 'K Rabada', 'Avesh Khan', 'A Mishra']</t>
  </si>
  <si>
    <t>['DA Warner', 'JM Bairstow', 'KS Williamson', 'Virat Singh', 'KM Jadhav', 'Abhishek Sharma', 'Rashid Khan', 'V Shankar', 'J Suchith', 'S Kaul', 'KK Ahmed']</t>
  </si>
  <si>
    <t>Mumbai</t>
  </si>
  <si>
    <t>Wankhede Stadium, Mumbai</t>
  </si>
  <si>
    <t>['RD Gaikwad', 'F du Plessis', 'SK Raina', 'AT Rayudu', 'RA Jadeja', 'MS Dhoni', 'DJ Bravo', 'SM Curran', 'SN Thakur', 'DL Chahar', 'Imran Tahir']</t>
  </si>
  <si>
    <t>['V Kohli', 'D Padikkal', 'Washington Sundar', 'GJ Maxwell', 'AB de Villiers', 'DT Christian', 'KA Jamieson', 'HV Patel', 'Navdeep Saini', 'YS Chahal', 'Mohammed Siraj']</t>
  </si>
  <si>
    <t>CH Morris</t>
  </si>
  <si>
    <t>['N Rana', 'Shubman Gill', 'RA Tripathi', 'SP Narine', 'EJG Morgan', 'KD Karthik', 'AD Russell', 'PJ Cummins', 'Shivam Mavi', 'M Prasidh Krishna', 'CV Varun']</t>
  </si>
  <si>
    <t>['JC Buttler', 'YBK Jaiswal', 'SV Samson', 'S Dube', 'R Tewatia', 'DA Miller', 'R Parag', 'CH Morris', 'JD Unadkat', 'C Sakariya', 'Mustafizur Rahman']</t>
  </si>
  <si>
    <t>['Q de Kock', 'RG Sharma', 'Ishan Kishan', 'SA Yadav', 'KA Pollard', 'HH Pandya', 'KH Pandya', 'J Yadav', 'RD Chahar', 'JJ Bumrah', 'TA Boult']</t>
  </si>
  <si>
    <t>['KL Rahul', 'MA Agarwal', 'CH Gayle', 'DJ Hooda', 'N Pooran', 'MC Henriques', 'M Shahrukh Khan', 'FA Allen', 'Mohammed Shami', 'Ravi Bishnoi', 'Arshdeep Singh']</t>
  </si>
  <si>
    <t>D Padikkal</t>
  </si>
  <si>
    <t>['JC Buttler', 'M Vohra', 'SV Samson', 'DA Miller', 'S Dube', 'R Parag', 'R Tewatia', 'CH Morris', 'S Gopal', 'C Sakariya', 'Mustafizur Rahman']</t>
  </si>
  <si>
    <t>['V Kohli', 'D Padikkal', 'GJ Maxwell', 'AB de Villiers', 'Washington Sundar', 'KA Jamieson', 'Shahbaz Ahmed', 'HV Patel', 'Mohammed Siraj', 'KW Richardson', 'YS Chahal']</t>
  </si>
  <si>
    <t>['RD Gaikwad', 'F du Plessis', 'MM Ali', 'MS Dhoni', 'RA Jadeja', 'SK Raina', 'AT Rayudu', 'SM Curran', 'SN Thakur', 'DL Chahar', 'L Ngidi']</t>
  </si>
  <si>
    <t>['N Rana', 'Shubman Gill', 'RA Tripathi', 'EJG Morgan', 'SP Narine', 'KD Karthik', 'AD Russell', 'PJ Cummins', 'KL Nagarkoti', 'CV Varun', 'M Prasidh Krishna']</t>
  </si>
  <si>
    <t>JM Bairstow</t>
  </si>
  <si>
    <t>['KL Rahul', 'MA Agarwal', 'CH Gayle', 'N Pooran', 'DJ Hooda', 'MC Henriques', 'M Shahrukh Khan', 'FA Allen', 'M Ashwin', 'Mohammed Shami', 'Arshdeep Singh']</t>
  </si>
  <si>
    <t>['DA Warner', 'JM Bairstow', 'KS Williamson', 'Virat Singh', 'KM Jadhav', 'V Shankar', 'Abhishek Sharma', 'Rashid Khan', 'B Kumar', 'S Kaul', 'KK Ahmed']</t>
  </si>
  <si>
    <t>A Mishra</t>
  </si>
  <si>
    <t>['RG Sharma', 'Q de Kock', 'SA Yadav', 'Ishan Kishan', 'HH Pandya', 'KH Pandya', 'KA Pollard', 'J Yadav', 'RD Chahar', 'JJ Bumrah', 'TA Boult']</t>
  </si>
  <si>
    <t>['PP Shaw', 'S Dhawan', 'SPD Smith', 'Lalit Yadav', 'RR Pant', 'SO Hetmyer', 'MP Stoinis', 'R Ashwin', 'K Rabada', 'Avesh Khan', 'A Mishra']</t>
  </si>
  <si>
    <t>MM Ali</t>
  </si>
  <si>
    <t>['RD Gaikwad', 'F du Plessis', 'MM Ali', 'SK Raina', 'AT Rayudu', 'RA Jadeja', 'MS Dhoni', 'SM Curran', 'DJ Bravo', 'SN Thakur', 'DL Chahar']</t>
  </si>
  <si>
    <t>['JC Buttler', 'M Vohra', 'SV Samson', 'S Dube', 'DA Miller', 'R Parag', 'R Tewatia', 'CH Morris', 'JD Unadkat', 'C Sakariya', 'Mustafizur Rahman']</t>
  </si>
  <si>
    <t>S Dhawan</t>
  </si>
  <si>
    <t>['KL Rahul', 'MA Agarwal', 'CH Gayle', 'DJ Hooda', 'N Pooran', 'M Shahrukh Khan', 'Jalaj S Saxena', 'JA Richardson', 'Mohammed Shami', 'RP Meredith', 'Arshdeep Singh']</t>
  </si>
  <si>
    <t>['PP Shaw', 'S Dhawan', 'SPD Smith', 'RR Pant', 'MP Stoinis', 'Lalit Yadav', 'LI Meriwala', 'CR Woakes', 'R Ashwin', 'K Rabada', 'Avesh Khan']</t>
  </si>
  <si>
    <t>['V Kohli', 'D Padikkal', 'RM Patidar', 'GJ Maxwell', 'AB de Villiers', 'KA Jamieson', 'Washington Sundar', 'Shahbaz Ahmed', 'HV Patel', 'Mohammed Siraj', 'YS Chahal']</t>
  </si>
  <si>
    <t>['N Rana', 'Shubman Gill', 'RA Tripathi', 'EJG Morgan', 'KD Karthik', 'Shakib Al Hasan', 'AD Russell', 'PJ Cummins', 'Harbhajan Singh', 'CV Varun', 'M Prasidh Krishna']</t>
  </si>
  <si>
    <t>['Q de Kock', 'RG Sharma', 'SA Yadav', 'Ishan Kishan', 'KA Pollard', 'HH Pandya', 'KH Pandya', 'AF Milne', 'RD Chahar', 'JJ Bumrah', 'TA Boult']</t>
  </si>
  <si>
    <t>['DA Warner', 'JM Bairstow', 'MK Pandey', 'Virat Singh', 'V Shankar', 'Abhishek Sharma', 'Abdul Samad', 'Rashid Khan', 'B Kumar', 'Mujeeb Ur Rahman', 'KK Ahmed']</t>
  </si>
  <si>
    <t>DL Chahar</t>
  </si>
  <si>
    <t>['KL Rahul', 'MA Agarwal', 'CH Gayle', 'DJ Hooda', 'N Pooran', 'M Shahrukh Khan', 'JA Richardson', 'M Ashwin', 'Mohammed Shami', 'RP Meredith', 'Arshdeep Singh']</t>
  </si>
  <si>
    <t>['RD Gaikwad', 'F du Plessis', 'MM Ali', 'SK Raina', 'AT Rayudu', 'SM Curran', 'RA Jadeja', 'MS Dhoni', 'DJ Bravo', 'SN Thakur', 'DL Chahar']</t>
  </si>
  <si>
    <t>JD Unadkat</t>
  </si>
  <si>
    <t>['PP Shaw', 'S Dhawan', 'AM Rahane', 'RR Pant', 'MP Stoinis', 'Lalit Yadav', 'TK Curran', 'CR Woakes', 'R Ashwin', 'K Rabada', 'Avesh Khan']</t>
  </si>
  <si>
    <t>['V Kohli', 'D Padikkal', 'Shahbaz Ahmed', 'GJ Maxwell', 'AB de Villiers', 'Washington Sundar', 'DT Christian', 'KA Jamieson', 'HV Patel', 'Mohammed Siraj', 'YS Chahal']</t>
  </si>
  <si>
    <t>['WP Saha', 'DA Warner', 'MK Pandey', 'JM Bairstow', 'Abdul Samad', 'V Shankar', 'JO Holder', 'Rashid Khan', 'B Kumar', 'S Nadeem', 'T Natarajan']</t>
  </si>
  <si>
    <t>RD Chahar</t>
  </si>
  <si>
    <t>['RG Sharma', 'Q de Kock', 'SA Yadav', 'Ishan Kishan', 'HH Pandya', 'KA Pollard', 'KH Pandya', 'M Jansen', 'RD Chahar', 'JJ Bumrah', 'TA Boult']</t>
  </si>
  <si>
    <t>['N Rana', 'Shubman Gill', 'RA Tripathi', 'EJG Morgan', 'Shakib Al Hasan', 'KD Karthik', 'AD Russell', 'PJ Cummins', 'Harbhajan Singh', 'CV Varun', 'M Prasidh Krishna']</t>
  </si>
  <si>
    <t>SV Samson</t>
  </si>
  <si>
    <t>['BA Stokes', 'M Vohra', 'SV Samson', 'JC Buttler', 'S Dube', 'R Parag', 'R Tewatia', 'CH Morris', 'S Gopal', 'C Sakariya', 'Mustafizur Rahman']</t>
  </si>
  <si>
    <t>N Rana</t>
  </si>
  <si>
    <t>['N Rana', 'Shubman Gill', 'RA Tripathi', 'AD Russell', 'EJG Morgan', 'KD Karthik', 'Shakib Al Hasan', 'PJ Cummins', 'Harbhajan Singh', 'CV Varun', 'M Prasidh Krishna']</t>
  </si>
  <si>
    <t>['WP Saha', 'DA Warner', 'MK Pandey', 'JM Bairstow', 'Mohammad Nabi', 'V Shankar', 'Abdul Samad', 'Rashid Khan', 'B Kumar', 'Sandeep Sharma', 'T Natarajan']</t>
  </si>
  <si>
    <t>['PP Shaw', 'S Dhawan', 'RR Pant', 'MP Stoinis', 'SO Hetmyer', 'AM Rahane', 'CR Woakes', 'TK Curran', 'R Ashwin', 'A Mishra', 'Avesh Khan']</t>
  </si>
  <si>
    <t>HV Patel</t>
  </si>
  <si>
    <t>['RG Sharma', 'CA Lynn', 'SA Yadav', 'Ishan Kishan', 'HH Pandya', 'KA Pollard', 'KH Pandya', 'M Jansen', 'RD Chahar', 'JJ Bumrah', 'TA Boult']</t>
  </si>
  <si>
    <t>['Washington Sundar', 'V Kohli', 'RM Patidar', 'GJ Maxwell', 'AB de Villiers', 'Shahbaz Ahmed', 'DT Christian', 'KA Jamieson', 'HV Patel', 'Mohammed Siraj', 'YS Chahal']</t>
  </si>
  <si>
    <t>2020/21</t>
  </si>
  <si>
    <t>TA Boult</t>
  </si>
  <si>
    <t>['MP Stoinis', 'S Dhawan', 'AM Rahane', 'SS Iyer', 'RR Pant', 'SO Hetmyer', 'AR Patel', 'K Rabada', 'P Dubey', 'R Ashwin', 'A Nortje']</t>
  </si>
  <si>
    <t>['RG Sharma', 'Q de Kock', 'SA Yadav', 'Ishan Kishan', 'KA Pollard', 'HH Pandya', 'KH Pandya', 'J Yadav', 'NM Coulter-Nile', 'TA Boult', 'JJ Bumrah']</t>
  </si>
  <si>
    <t>Sheikh Zayed Stadium</t>
  </si>
  <si>
    <t>MP Stoinis</t>
  </si>
  <si>
    <t>['MP Stoinis', 'S Dhawan', 'SS Iyer', 'SO Hetmyer', 'RR Pant', 'AM Rahane', 'P Dubey', 'AR Patel', 'R Ashwin', 'K Rabada', 'A Nortje']</t>
  </si>
  <si>
    <t>['PK Garg', 'DA Warner', 'MK Pandey', 'KS Williamson', 'JO Holder', 'Abdul Samad', 'Rashid Khan', 'SP Goswami', 'S Nadeem', 'Sandeep Sharma', 'T Natarajan']</t>
  </si>
  <si>
    <t>['V Kohli', 'D Padikkal', 'AJ Finch', 'AB de Villiers', 'MM Ali', 'S Dube', 'Washington Sundar', 'Navdeep Saini', 'Mohammed Siraj', 'YS Chahal', 'A Zampa']</t>
  </si>
  <si>
    <t>['DA Warner', 'SP Goswami', 'MK Pandey', 'KS Williamson', 'PK Garg', 'JO Holder', 'Abdul Samad', 'Rashid Khan', 'S Nadeem', 'Sandeep Sharma', 'T Natarajan']</t>
  </si>
  <si>
    <t>JJ Bumrah</t>
  </si>
  <si>
    <t>['Q de Kock', 'RG Sharma', 'SA Yadav', 'Ishan Kishan', 'KA Pollard', 'KH Pandya', 'HH Pandya', 'NM Coulter-Nile', 'TA Boult', 'RD Chahar', 'JJ Bumrah']</t>
  </si>
  <si>
    <t>['PP Shaw', 'S Dhawan', 'AM Rahane', 'SS Iyer', 'MP Stoinis', 'RR Pant', 'AR Patel', 'DR Sams', 'K Rabada', 'A Nortje', 'R Ashwin']</t>
  </si>
  <si>
    <t>S Nadeem</t>
  </si>
  <si>
    <t>['RG Sharma', 'Q de Kock', 'SA Yadav', 'Ishan Kishan', 'KH Pandya', 'SS Tiwary', 'KA Pollard', 'NM Coulter-Nile', 'JL Pattinson', 'DS Kulkarni', 'RD Chahar']</t>
  </si>
  <si>
    <t>['DA Warner', 'WP Saha', 'MK Pandey', 'KS Williamson', 'PK Garg', 'JO Holder', 'Abdul Samad', 'Rashid Khan', 'S Nadeem', 'Sandeep Sharma', 'T Natarajan']</t>
  </si>
  <si>
    <t>['JR Philippe', 'D Padikkal', 'V Kohli', 'AB de Villiers', 'CH Morris', 'S Dube', 'Washington Sundar', 'I Udana', 'Shahbaz Ahmed', 'Mohammed Siraj', 'YS Chahal']</t>
  </si>
  <si>
    <t>['PP Shaw', 'S Dhawan', 'AM Rahane', 'SS Iyer', 'RR Pant', 'MP Stoinis', 'AR Patel', 'DR Sams', 'R Ashwin', 'K Rabada', 'A Nortje']</t>
  </si>
  <si>
    <t>PJ Cummins</t>
  </si>
  <si>
    <t>['Shubman Gill', 'N Rana', 'RA Tripathi', 'SP Narine', 'EJG Morgan', 'KD Karthik', 'AD Russell', 'PJ Cummins', 'KL Nagarkoti', 'Shivam Mavi', 'CV Varun']</t>
  </si>
  <si>
    <t>['RV Uthappa', 'BA Stokes', 'SPD Smith', 'SV Samson', 'JC Buttler', 'R Parag', 'R Tewatia', 'S Gopal', 'JC Archer', 'Kartik Tyagi', 'VR Aaron']</t>
  </si>
  <si>
    <t>Kings XI Punjab</t>
  </si>
  <si>
    <t>['KL Rahul', 'MA Agarwal', 'CH Gayle', 'N Pooran', 'Mandeep Singh', 'DJ Hooda', 'JDS Neesham', 'CJ Jordan', 'M Ashwin', 'Ravi Bishnoi', 'Mohammed Shami']</t>
  </si>
  <si>
    <t>['RD Gaikwad', 'F du Plessis', 'AT Rayudu', 'MS Dhoni', 'N Jagadeesan', 'SM Curran', 'RA Jadeja', 'DL Chahar', 'SN Thakur', 'L Ngidi', 'Imran Tahir']</t>
  </si>
  <si>
    <t>PG Pathak</t>
  </si>
  <si>
    <t>Sandeep Sharma</t>
  </si>
  <si>
    <t>['JR Philippe', 'D Padikkal', 'V Kohli', 'AB de Villiers', 'Washington Sundar', 'Gurkeerat Singh', 'CH Morris', 'I Udana', 'Mohammed Siraj', 'Navdeep Saini', 'YS Chahal']</t>
  </si>
  <si>
    <t>['DA Warner', 'WP Saha', 'MK Pandey', 'KS Williamson', 'Abhishek Sharma', 'JO Holder', 'Abdul Samad', 'Rashid Khan', 'S Nadeem', 'Sandeep Sharma', 'T Natarajan']</t>
  </si>
  <si>
    <t>['PP Shaw', 'S Dhawan', 'SS Iyer', 'RR Pant', 'MP Stoinis', 'SO Hetmyer', 'HV Patel', 'R Ashwin', 'P Dubey', 'K Rabada', 'A Nortje']</t>
  </si>
  <si>
    <t>['Ishan Kishan', 'Q de Kock', 'SA Yadav', 'SS Tiwary', 'KH Pandya', 'KA Pollard', 'NM Coulter-Nile', 'J Yadav', 'RD Chahar', 'TA Boult', 'JJ Bumrah']</t>
  </si>
  <si>
    <t>BA Stokes</t>
  </si>
  <si>
    <t>['KL Rahul', 'Mandeep Singh', 'CH Gayle', 'N Pooran', 'GJ Maxwell', 'DJ Hooda', 'CJ Jordan', 'M Ashwin', 'Ravi Bishnoi', 'Mohammed Shami', 'Arshdeep Singh']</t>
  </si>
  <si>
    <t>['RV Uthappa', 'BA Stokes', 'SV Samson', 'SPD Smith', 'JC Buttler', 'R Parag', 'R Tewatia', 'JC Archer', 'S Gopal', 'Kartik Tyagi', 'VR Aaron']</t>
  </si>
  <si>
    <t>['Shubman Gill', 'N Rana', 'SP Narine', 'RK Singh', 'EJG Morgan', 'KD Karthik', 'RA Tripathi', 'KL Nagarkoti', 'PJ Cummins', 'LH Ferguson', 'CV Varun']</t>
  </si>
  <si>
    <t>['SR Watson', 'RD Gaikwad', 'AT Rayudu', 'MS Dhoni', 'SM Curran', 'RA Jadeja', 'N Jagadeesan', 'MJ Santner', 'DL Chahar', 'KV Sharma', 'L Ngidi']</t>
  </si>
  <si>
    <t>SA Yadav</t>
  </si>
  <si>
    <t>['JR Philippe', 'D Padikkal', 'V Kohli', 'AB de Villiers', 'S Dube', 'CH Morris', 'Gurkeerat Singh', 'Washington Sundar', 'YS Chahal', 'Mohammed Siraj', 'DW Steyn']</t>
  </si>
  <si>
    <t>['Q de Kock', 'Ishan Kishan', 'SA Yadav', 'SS Tiwary', 'KH Pandya', 'HH Pandya', 'KA Pollard', 'JL Pattinson', 'RD Chahar', 'TA Boult', 'JJ Bumrah']</t>
  </si>
  <si>
    <t>WP Saha</t>
  </si>
  <si>
    <t>['DA Warner', 'WP Saha', 'MK Pandey', 'KS Williamson', 'V Shankar', 'Abdul Samad', 'JO Holder', 'Rashid Khan', 'Sandeep Sharma', 'T Natarajan', 'S Nadeem']</t>
  </si>
  <si>
    <t>['AM Rahane', 'S Dhawan', 'MP Stoinis', 'SO Hetmyer', 'RR Pant', 'SS Iyer', 'AR Patel', 'K Rabada', 'R Ashwin', 'TU Deshpande', 'A Nortje']</t>
  </si>
  <si>
    <t>CH Gayle</t>
  </si>
  <si>
    <t>['Shubman Gill', 'N Rana', 'RA Tripathi', 'KD Karthik', 'EJG Morgan', 'SP Narine', 'KL Nagarkoti', 'PJ Cummins', 'LH Ferguson', 'CV Varun', 'M Prasidh Krishna']</t>
  </si>
  <si>
    <t>['Ishan Kishan', 'Q de Kock', 'SA Yadav', 'SS Tiwary', 'KA Pollard', 'HH Pandya', 'KH Pandya', 'JL Pattinson', 'RD Chahar', 'TA Boult', 'JJ Bumrah']</t>
  </si>
  <si>
    <t>['RV Uthappa', 'BA Stokes', 'SPD Smith', 'SV Samson', 'JC Buttler', 'R Parag', 'R Tewatia', 'JC Archer', 'S Gopal', 'AS Rajpoot', 'Kartik Tyagi']</t>
  </si>
  <si>
    <t>['D Padikkal', 'AJ Finch', 'V Kohli', 'AB de Villiers', 'MM Ali', 'CH Morris', 'Gurkeerat Singh', 'Washington Sundar', 'Navdeep Saini', 'YS Chahal', 'Mohammed Siraj']</t>
  </si>
  <si>
    <t>['RD Gaikwad', 'F du Plessis', 'AT Rayudu', 'MS Dhoni', 'N Jagadeesan', 'RA Jadeja', 'SM Curran', 'MJ Santner', 'DL Chahar', 'Imran Tahir', 'Monu Kumar']</t>
  </si>
  <si>
    <t>['Shubman Gill', 'N Rana', 'RA Tripathi', 'KD Karthik', 'SP Narine', 'EJG Morgan', 'PJ Cummins', 'LH Ferguson', 'KL Nagarkoti', 'M Prasidh Krishna', 'CV Varun']</t>
  </si>
  <si>
    <t>['AM Rahane', 'S Dhawan', 'SS Iyer', 'RR Pant', 'SO Hetmyer', 'MP Stoinis', 'AR Patel', 'K Rabada', 'R Ashwin', 'TU Deshpande', 'A Nortje']</t>
  </si>
  <si>
    <t>CJ Jordan</t>
  </si>
  <si>
    <t>['DA Warner', 'JM Bairstow', 'MK Pandey', 'Abdul Samad', 'V Shankar', 'JO Holder', 'PK Garg', 'Rashid Khan', 'Sandeep Sharma', 'T Natarajan', 'KK Ahmed']</t>
  </si>
  <si>
    <t>['RD Gaikwad', 'F du Plessis', 'AT Rayudu', 'N Jagadeesan', 'MS Dhoni', 'RA Jadeja', 'SM Curran', 'DL Chahar', 'SN Thakur', 'Imran Tahir', 'JR Hazlewood']</t>
  </si>
  <si>
    <t>['Q de Kock', 'Ishan Kishan', 'SA Yadav', 'SS Tiwary', 'KH Pandya', 'HH Pandya', 'KA Pollard', 'NM Coulter-Nile', 'RD Chahar', 'TA Boult', 'JJ Bumrah']</t>
  </si>
  <si>
    <t>VA Kulkarni</t>
  </si>
  <si>
    <t>MK Pandey</t>
  </si>
  <si>
    <t>['RV Uthappa', 'BA Stokes', 'SV Samson', 'JC Buttler', 'SPD Smith', 'R Parag', 'R Tewatia', 'JC Archer', 'S Gopal', 'AS Rajpoot', 'Kartik Tyagi']</t>
  </si>
  <si>
    <t>['DA Warner', 'JM Bairstow', 'MK Pandey', 'V Shankar', 'PK Garg', 'Abdul Samad', 'JO Holder', 'Rashid Khan', 'Sandeep Sharma', 'T Natarajan', 'S Nadeem']</t>
  </si>
  <si>
    <t>Mohammed Siraj</t>
  </si>
  <si>
    <t>['Shubman Gill', 'RA Tripathi', 'N Rana', 'T Banton', 'KD Karthik', 'EJG Morgan', 'PJ Cummins', 'Kuldeep Yadav', 'LH Ferguson', 'M Prasidh Krishna', 'CV Varun']</t>
  </si>
  <si>
    <t>['D Padikkal', 'AJ Finch', 'Gurkeerat Singh', 'V Kohli', 'AB de Villiers', 'CH Morris', 'Washington Sundar', 'I Udana', 'Navdeep Saini', 'YS Chahal', 'Mohammed Siraj']</t>
  </si>
  <si>
    <t>['PP Shaw', 'S Dhawan', 'SS Iyer', 'RR Pant', 'MP Stoinis', 'SO Hetmyer', 'AR Patel', 'R Ashwin', 'K Rabada', 'DR Sams', 'TU Deshpande']</t>
  </si>
  <si>
    <t>['KL Rahul', 'MA Agarwal', 'CH Gayle', 'N Pooran', 'GJ Maxwell', 'DJ Hooda', 'JDS Neesham', 'M Ashwin', 'Ravi Bishnoi', 'Mohammed Shami', 'Arshdeep Singh']</t>
  </si>
  <si>
    <t>['SM Curran', 'F du Plessis', 'SR Watson', 'AT Rayudu', 'MS Dhoni', 'RA Jadeja', 'KM Jadhav', 'PP Chawla', 'DL Chahar', 'SN Thakur', 'JR Hazlewood']</t>
  </si>
  <si>
    <t>['BA Stokes', 'RV Uthappa', 'SV Samson', 'SPD Smith', 'JC Buttler', 'R Tewatia', 'R Parag', 'JC Archer', 'S Gopal', 'AS Rajpoot', 'Kartik Tyagi']</t>
  </si>
  <si>
    <t>LH Ferguson</t>
  </si>
  <si>
    <t>['Shubman Gill', 'RA Tripathi', 'N Rana', 'AD Russell', 'EJG Morgan', 'KD Karthik', 'PJ Cummins', 'LH Ferguson', 'Kuldeep Yadav', 'Shivam Mavi', 'CV Varun']</t>
  </si>
  <si>
    <t>['JM Bairstow', 'KS Williamson', 'PK Garg', 'DA Warner', 'MK Pandey', 'V Shankar', 'Abdul Samad', 'Rashid Khan', 'Sandeep Sharma', 'Basil Thampi', 'T Natarajan']</t>
  </si>
  <si>
    <t>['RG Sharma', 'Q de Kock', 'SA Yadav', 'Ishan Kishan', 'KH Pandya', 'HH Pandya', 'KA Pollard', 'NM Coulter-Nile', 'RD Chahar', 'TA Boult', 'JJ Bumrah']</t>
  </si>
  <si>
    <t>['KL Rahul', 'MA Agarwal', 'CH Gayle', 'N Pooran', 'GJ Maxwell', 'DJ Hooda', 'CJ Jordan', 'M Ashwin', 'Ravi Bishnoi', 'Mohammed Shami', 'Arshdeep Singh']</t>
  </si>
  <si>
    <t>['RV Uthappa', 'BA Stokes', 'SV Samson', 'SPD Smith', 'JC Buttler', 'R Tewatia', 'JC Archer', 'R Parag', 'S Gopal', 'JD Unadkat', 'Kartik Tyagi']</t>
  </si>
  <si>
    <t>['D Padikkal', 'AJ Finch', 'V Kohli', 'AB de Villiers', 'Gurkeerat Singh', 'CH Morris', 'Washington Sundar', 'Shahbaz Ahmed', 'I Udana', 'Navdeep Saini', 'YS Chahal']</t>
  </si>
  <si>
    <t>['SM Curran', 'F du Plessis', 'SR Watson', 'AT Rayudu', 'MS Dhoni', 'RA Jadeja', 'KM Jadhav', 'DJ Bravo', 'DL Chahar', 'SN Thakur', 'KV Sharma']</t>
  </si>
  <si>
    <t>['PP Shaw', 'S Dhawan', 'AM Rahane', 'SS Iyer', 'MP Stoinis', 'AT Carey', 'AR Patel', 'R Ashwin', 'TU Deshpande', 'K Rabada', 'A Nortje']</t>
  </si>
  <si>
    <t>['RA Tripathi', 'Shubman Gill', 'N Rana', 'KD Karthik', 'EJG Morgan', 'AD Russell', 'PJ Cummins', 'CJ Green', 'M Prasidh Krishna', 'Shivam Mavi', 'CV Varun']</t>
  </si>
  <si>
    <t>['RG Sharma', 'Q de Kock', 'SA Yadav', 'HH Pandya', 'Ishan Kishan', 'KA Pollard', 'KH Pandya', 'RD Chahar', 'TA Boult', 'JJ Bumrah', 'NM Coulter-Nile']</t>
  </si>
  <si>
    <t>['AJ Finch', 'D Padikkal', 'V Kohli', 'Washington Sundar', 'S Dube', 'AB de Villiers', 'CH Morris', 'I Udana', 'Navdeep Saini', 'YS Chahal', 'Mohammed Siraj']</t>
  </si>
  <si>
    <t>['BA Stokes', 'JC Buttler', 'SPD Smith', 'SV Samson', 'RV Uthappa', 'R Parag', 'R Tewatia', 'JC Archer', 'S Gopal', 'JD Unadkat', 'Kartik Tyagi']</t>
  </si>
  <si>
    <t>['SM Curran', 'F du Plessis', 'SR Watson', 'AT Rayudu', 'MS Dhoni', 'RA Jadeja', 'DJ Bravo', 'DL Chahar', 'PP Chawla', 'SN Thakur', 'KV Sharma']</t>
  </si>
  <si>
    <t>['DA Warner', 'JM Bairstow', 'MK Pandey', 'KS Williamson', 'PK Garg', 'V Shankar', 'Rashid Khan', 'S Nadeem', 'Sandeep Sharma', 'T Natarajan', 'KK Ahmed']</t>
  </si>
  <si>
    <t>['AJ Finch', 'D Padikkal', 'V Kohli', 'AB de Villiers', 'CH Morris', 'Washington Sundar', 'S Dube', 'I Udana', 'Navdeep Saini', 'YS Chahal', 'Mohammed Siraj']</t>
  </si>
  <si>
    <t>['T Banton', 'Shubman Gill', 'N Rana', 'EJG Morgan', 'KD Karthik', 'AD Russell', 'RA Tripathi', 'PJ Cummins', 'KL Nagarkoti', 'CV Varun', 'M Prasidh Krishna']</t>
  </si>
  <si>
    <t>['PP Shaw', 'S Dhawan', 'AM Rahane', 'SS Iyer', 'MP Stoinis', 'AT Carey', 'AR Patel', 'R Ashwin', 'HV Patel', 'K Rabada', 'A Nortje']</t>
  </si>
  <si>
    <t>['RG Sharma', 'Q de Kock', 'SA Yadav', 'Ishan Kishan', 'HH Pandya', 'KA Pollard', 'KH Pandya', 'JL Pattinson', 'RD Chahar', 'TA Boult', 'JJ Bumrah']</t>
  </si>
  <si>
    <t>R Tewatia</t>
  </si>
  <si>
    <t>['DA Warner', 'JM Bairstow', 'MK Pandey', 'KS Williamson', 'PK Garg', 'V Shankar', 'Abhishek Sharma', 'Rashid Khan', 'Sandeep Sharma', 'KK Ahmed', 'T Natarajan']</t>
  </si>
  <si>
    <t>V Kohli</t>
  </si>
  <si>
    <t>['D Padikkal', 'AJ Finch', 'V Kohli', 'AB de Villiers', 'Washington Sundar', 'S Dube', 'Gurkeerat Singh', 'CH Morris', 'I Udana', 'Navdeep Saini', 'YS Chahal']</t>
  </si>
  <si>
    <t>['SR Watson', 'F du Plessis', 'AT Rayudu', 'N Jagadeesan', 'MS Dhoni', 'SM Curran', 'RA Jadeja', 'DJ Bravo', 'DL Chahar', 'SN Thakur', 'KV Sharma']</t>
  </si>
  <si>
    <t>KD Karthik</t>
  </si>
  <si>
    <t>['RA Tripathi', 'Shubman Gill', 'N Rana', 'EJG Morgan', 'KD Karthik', 'AD Russell', 'PJ Cummins', 'SP Narine', 'KL Nagarkoti', 'M Prasidh Krishna', 'CV Varun']</t>
  </si>
  <si>
    <t>['KL Rahul', 'MA Agarwal', 'N Pooran', 'P Simran Singh', 'GJ Maxwell', 'Mandeep Singh', 'CJ Jordan', 'Ravi Bishnoi', 'Mohammed Shami', 'Arshdeep Singh', 'Mujeeb Ur Rahman']</t>
  </si>
  <si>
    <t>R Ashwin</t>
  </si>
  <si>
    <t>['PP Shaw', 'S Dhawan', 'SS Iyer', 'RR Pant', 'MP Stoinis', 'SO Hetmyer', 'HV Patel', 'AR Patel', 'K Rabada', 'R Ashwin', 'A Nortje']</t>
  </si>
  <si>
    <t>['YBK Jaiswal', 'JC Buttler', 'SPD Smith', 'SV Samson', 'MK Lomror', 'R Tewatia', 'AJ Tye', 'JC Archer', 'S Gopal', 'Kartik Tyagi', 'VR Aaron']</t>
  </si>
  <si>
    <t>['DA Warner', 'JM Bairstow', 'Abdul Samad', 'MK Pandey', 'KS Williamson', 'PK Garg', 'Abhishek Sharma', 'Rashid Khan', 'Sandeep Sharma', 'KK Ahmed', 'T Natarajan']</t>
  </si>
  <si>
    <t>['KL Rahul', 'MA Agarwal', 'P Simran Singh', 'N Pooran', 'GJ Maxwell', 'Mandeep Singh', 'Mujeeb Ur Rahman', 'Ravi Bishnoi', 'Mohammed Shami', 'SS Cottrell', 'Arshdeep Singh']</t>
  </si>
  <si>
    <t>RA Tripathi</t>
  </si>
  <si>
    <t>['RA Tripathi', 'Shubman Gill', 'N Rana', 'SP Narine', 'EJG Morgan', 'AD Russell', 'KD Karthik', 'PJ Cummins', 'KL Nagarkoti', 'Shivam Mavi', 'CV Varun']</t>
  </si>
  <si>
    <t>['SR Watson', 'F du Plessis', 'AT Rayudu', 'MS Dhoni', 'SM Curran', 'KM Jadhav', 'RA Jadeja', 'DJ Bravo', 'SN Thakur', 'DL Chahar', 'KV Sharma']</t>
  </si>
  <si>
    <t>['Q de Kock', 'RG Sharma', 'SA Yadav', 'Ishan Kishan', 'KH Pandya', 'HH Pandya', 'KA Pollard', 'JL Pattinson', 'RD Chahar', 'TA Boult', 'JJ Bumrah']</t>
  </si>
  <si>
    <t>['YBK Jaiswal', 'JC Buttler', 'SPD Smith', 'SV Samson', 'MK Lomror', 'TK Curran', 'R Tewatia', 'JC Archer', 'S Gopal', 'AS Rajpoot', 'Kartik Tyagi']</t>
  </si>
  <si>
    <t>['PP Shaw', 'S Dhawan', 'SS Iyer', 'RR Pant', 'MP Stoinis', 'SO Hetmyer', 'AR Patel', 'R Ashwin', 'K Rabada', 'A Nortje', 'HV Patel']</t>
  </si>
  <si>
    <t>['D Padikkal', 'AJ Finch', 'V Kohli', 'AB de Villiers', 'MM Ali', 'Washington Sundar', 'S Dube', 'I Udana', 'Navdeep Saini', 'Mohammed Siraj', 'YS Chahal']</t>
  </si>
  <si>
    <t>['DA Warner', 'JM Bairstow', 'MK Pandey', 'KS Williamson', 'PK Garg', 'Abhishek Sharma', 'Abdul Samad', 'Rashid Khan', 'Sandeep Sharma', 'S Kaul', 'T Natarajan']</t>
  </si>
  <si>
    <t>SR Watson</t>
  </si>
  <si>
    <t>['KL Rahul', 'MA Agarwal', 'Mandeep Singh', 'N Pooran', 'GJ Maxwell', 'SN Khan', 'CJ Jordan', 'Harpreet Brar', 'Ravi Bishnoi', 'Mohammed Shami', 'SS Cottrell']</t>
  </si>
  <si>
    <t>['SR Watson', 'F du Plessis', 'AT Rayudu', 'KM Jadhav', 'MS Dhoni', 'RA Jadeja', 'SM Curran', 'DJ Bravo', 'PP Chawla', 'SN Thakur', 'DL Chahar']</t>
  </si>
  <si>
    <t>['JC Buttler', 'SPD Smith', 'SV Samson', 'RV Uthappa', 'MK Lomror', 'R Parag', 'R Tewatia', 'JC Archer', 'TK Curran', 'S Gopal', 'JD Unadkat']</t>
  </si>
  <si>
    <t>['D Padikkal', 'AJ Finch', 'V Kohli', 'AB de Villiers', 'S Dube', 'Gurkeerat Singh', 'Washington Sundar', 'I Udana', 'Navdeep Saini', 'YS Chahal', 'A Zampa']</t>
  </si>
  <si>
    <t>['PP Shaw', 'S Dhawan', 'SS Iyer', 'RR Pant', 'MP Stoinis', 'SO Hetmyer', 'R Ashwin', 'K Rabada', 'A Nortje', 'A Mishra', 'HV Patel']</t>
  </si>
  <si>
    <t>['Shubman Gill', 'SP Narine', 'N Rana', 'AD Russell', 'KD Karthik', 'EJG Morgan', 'PJ Cummins', 'RA Tripathi', 'KL Nagarkoti', 'Shivam Mavi', 'CV Varun']</t>
  </si>
  <si>
    <t>PK Garg</t>
  </si>
  <si>
    <t>['DA Warner', 'JM Bairstow', 'MK Pandey', 'KS Williamson', 'PK Garg', 'Abhishek Sharma', 'Abdul Samad', 'Rashid Khan', 'B Kumar', 'T Natarajan', 'KK Ahmed']</t>
  </si>
  <si>
    <t>['F du Plessis', 'SR Watson', 'AT Rayudu', 'KM Jadhav', 'MS Dhoni', 'RA Jadeja', 'SM Curran', 'DJ Bravo', 'SN Thakur', 'PP Chawla', 'DL Chahar']</t>
  </si>
  <si>
    <t>['Q de Kock', 'RG Sharma', 'SA Yadav', 'Ishan Kishan', 'KA Pollard', 'HH Pandya', 'KH Pandya', 'JL Pattinson', 'RD Chahar', 'TA Boult', 'JJ Bumrah']</t>
  </si>
  <si>
    <t>['KL Rahul', 'MA Agarwal', 'KK Nair', 'N Pooran', 'GJ Maxwell', 'JDS Neesham', 'SN Khan', 'K Gowtham', 'Ravi Bishnoi', 'Mohammed Shami', 'SS Cottrell']</t>
  </si>
  <si>
    <t>['Shubman Gill', 'SP Narine', 'N Rana', 'AD Russell', 'KD Karthik', 'EJG Morgan', 'PJ Cummins', 'KL Nagarkoti', 'Shivam Mavi', 'Kuldeep Yadav', 'CV Varun']</t>
  </si>
  <si>
    <t>['JC Buttler', 'SPD Smith', 'SV Samson', 'RV Uthappa', 'R Parag', 'R Tewatia', 'TK Curran', 'S Gopal', 'JC Archer', 'JD Unadkat', 'AS Rajpoot']</t>
  </si>
  <si>
    <t>Rashid Khan</t>
  </si>
  <si>
    <t>['DA Warner', 'JM Bairstow', 'MK Pandey', 'KS Williamson', 'Abdul Samad', 'Abhishek Sharma', 'PK Garg', 'Rashid Khan', 'B Kumar', 'T Natarajan', 'KK Ahmed']</t>
  </si>
  <si>
    <t>['PP Shaw', 'S Dhawan', 'SS Iyer', 'RR Pant', 'SO Hetmyer', 'MP Stoinis', 'AR Patel', 'K Rabada', 'A Nortje', 'A Mishra', 'I Sharma']</t>
  </si>
  <si>
    <t>['KL Rahul', 'MA Agarwal', 'GJ Maxwell', 'N Pooran', 'KK Nair', 'JDS Neesham', 'SN Khan', 'Mohammed Shami', 'SS Cottrell', 'Ravi Bishnoi', 'M Ashwin']</t>
  </si>
  <si>
    <t>['JC Buttler', 'SPD Smith', 'SV Samson', 'R Tewatia', 'RV Uthappa', 'JC Archer', 'R Parag', 'TK Curran', 'S Gopal', 'AS Rajpoot', 'JD Unadkat']</t>
  </si>
  <si>
    <t>['DA Warner', 'JM Bairstow', 'MK Pandey', 'WP Saha', 'Mohammad Nabi', 'Abhishek Sharma', 'PK Garg', 'Rashid Khan', 'B Kumar', 'T Natarajan', 'KK Ahmed']</t>
  </si>
  <si>
    <t>['Shubman Gill', 'SP Narine', 'N Rana', 'KD Karthik', 'EJG Morgan', 'AD Russell', 'PJ Cummins', 'Shivam Mavi', 'Kuldeep Yadav', 'KL Nagarkoti', 'CV Varun']</t>
  </si>
  <si>
    <t>['PP Shaw', 'S Dhawan', 'RR Pant', 'SS Iyer', 'MP Stoinis', 'SO Hetmyer', 'AR Patel', 'A Mishra', 'K Rabada', 'A Nortje', 'Avesh Khan']</t>
  </si>
  <si>
    <t>['M Vijay', 'SR Watson', 'F du Plessis', 'RD Gaikwad', 'KM Jadhav', 'MS Dhoni', 'RA Jadeja', 'SM Curran', 'PP Chawla', 'DL Chahar', 'JR Hazlewood']</t>
  </si>
  <si>
    <t>['KL Rahul', 'MA Agarwal', 'N Pooran', 'GJ Maxwell', 'KK Nair', 'JDS Neesham', 'SN Khan', 'Mohammed Shami', 'SS Cottrell', 'Ravi Bishnoi', 'M Ashwin']</t>
  </si>
  <si>
    <t>['D Padikkal', 'AJ Finch', 'JR Philippe', 'V Kohli', 'AB de Villiers', 'Washington Sundar', 'S Dube', 'UT Yadav', 'Navdeep Saini', 'DW Steyn', 'YS Chahal']</t>
  </si>
  <si>
    <t>RG Sharma</t>
  </si>
  <si>
    <t>['Q de Kock', 'RG Sharma', 'SA Yadav', 'SS Tiwary', 'HH Pandya', 'KA Pollard', 'KH Pandya', 'JL Pattinson', 'RD Chahar', 'TA Boult', 'JJ Bumrah']</t>
  </si>
  <si>
    <t>['Shubman Gill', 'SP Narine', 'KD Karthik', 'N Rana', 'EJG Morgan', 'AD Russell', 'NS Naik', 'PJ Cummins', 'Shivam Mavi', 'Kuldeep Yadav', 'S Sandeep Warrier']</t>
  </si>
  <si>
    <t>['YBK Jaiswal', 'SPD Smith', 'SV Samson', 'DA Miller', 'RV Uthappa', 'R Tewatia', 'R Parag', 'TK Curran', 'JC Archer', 'S Gopal', 'JD Unadkat']</t>
  </si>
  <si>
    <t>['M Vijay', 'SR Watson', 'F du Plessis', 'SM Curran', 'RD Gaikwad', 'KM Jadhav', 'MS Dhoni', 'RA Jadeja', 'PP Chawla', 'DL Chahar', 'L Ngidi']</t>
  </si>
  <si>
    <t>['D Padikkal', 'AJ Finch', 'V Kohli', 'AB de Villiers', 'S Dube', 'JR Philippe', 'Washington Sundar', 'UT Yadav', 'Navdeep Saini', 'DW Steyn', 'YS Chahal']</t>
  </si>
  <si>
    <t>['DA Warner', 'JM Bairstow', 'MK Pandey', 'PK Garg', 'V Shankar', 'Abhishek Sharma', 'Rashid Khan', 'B Kumar', 'Sandeep Sharma', 'MR Marsh', 'T Natarajan']</t>
  </si>
  <si>
    <t>['PP Shaw', 'S Dhawan', 'SO Hetmyer', 'SS Iyer', 'RR Pant', 'MP Stoinis', 'AR Patel', 'R Ashwin', 'K Rabada', 'A Nortje', 'MM Sharma']</t>
  </si>
  <si>
    <t>['KL Rahul', 'MA Agarwal', 'KK Nair', 'N Pooran', 'GJ Maxwell', 'SN Khan', 'K Gowtham', 'CJ Jordan', 'Mohammed Shami', 'SS Cottrell', 'Ravi Bishnoi']</t>
  </si>
  <si>
    <t>AT Rayudu</t>
  </si>
  <si>
    <t>['RG Sharma', 'Q de Kock', 'SA Yadav', 'SS Tiwary', 'HH Pandya', 'KA Pollard', 'KH Pandya', 'JL Pattinson', 'RD Chahar', 'TA Boult', 'JJ Bumrah']</t>
  </si>
  <si>
    <t>['M Vijay', 'SR Watson', 'F du Plessis', 'AT Rayudu', 'RA Jadeja', 'SM Curran', 'MS Dhoni', 'KM Jadhav', 'PP Chawla', 'DL Chahar', 'L Ngidi']</t>
  </si>
  <si>
    <t>Hyderabad</t>
  </si>
  <si>
    <t>Rajiv Gandhi International Stadium</t>
  </si>
  <si>
    <t>['Q de Kock', 'RG Sharma', 'SA Yadav', 'Ishan Kishan', 'KH Pandya', 'KA Pollard', 'HH Pandya', 'RD Chahar', 'MJ McClenaghan', 'JJ Bumrah', 'SL Malinga']</t>
  </si>
  <si>
    <t>['F du Plessis', 'SR Watson', 'SK Raina', 'AT Rayudu', 'MS Dhoni', 'DJ Bravo', 'RA Jadeja', 'SN Thakur', 'DL Chahar', 'Harbhajan Singh', 'Imran Tahir']</t>
  </si>
  <si>
    <t>IJ Gould</t>
  </si>
  <si>
    <t>Visakhapatnam</t>
  </si>
  <si>
    <t>Qualifier</t>
  </si>
  <si>
    <t>Dr. Y.S. Rajasekhara Reddy ACA-VDCA Cricket Stadium</t>
  </si>
  <si>
    <t>['PP Shaw', 'S Dhawan', 'C Munro', 'SS Iyer', 'RR Pant', 'AR Patel', 'SE Rutherford', 'KMA Paul', 'A Mishra', 'TA Boult', 'I Sharma']</t>
  </si>
  <si>
    <t>['F du Plessis', 'SR Watson', 'SK Raina', 'AT Rayudu', 'MS Dhoni', 'DJ Bravo', 'RA Jadeja', 'DL Chahar', 'Harbhajan Singh', 'Imran Tahir', 'SN Thakur']</t>
  </si>
  <si>
    <t>BNJ Oxenford</t>
  </si>
  <si>
    <t>RR Pant</t>
  </si>
  <si>
    <t>['WP Saha', 'MJ Guptill', 'MK Pandey', 'KS Williamson', 'V Shankar', 'Mohammad Nabi', 'DJ Hooda', 'Rashid Khan', 'B Kumar', 'Basil Thampi', 'KK Ahmed']</t>
  </si>
  <si>
    <t>['PP Shaw', 'S Dhawan', 'SS Iyer', 'RR Pant', 'C Munro', 'AR Patel', 'SE Rutherford', 'KMA Paul', 'A Mishra', 'TA Boult', 'I Sharma']</t>
  </si>
  <si>
    <t>MA Chidambaram Stadium</t>
  </si>
  <si>
    <t>['F du Plessis', 'SR Watson', 'SK Raina', 'M Vijay', 'AT Rayudu', 'MS Dhoni', 'RA Jadeja', 'DJ Bravo', 'DL Chahar', 'Harbhajan Singh', 'Imran Tahir']</t>
  </si>
  <si>
    <t>['RG Sharma', 'Q de Kock', 'SA Yadav', 'Ishan Kishan', 'KH Pandya', 'HH Pandya', 'KA Pollard', 'J Yadav', 'RD Chahar', 'SL Malinga', 'JJ Bumrah']</t>
  </si>
  <si>
    <t>NJ Llong</t>
  </si>
  <si>
    <t>Wankhede Stadium</t>
  </si>
  <si>
    <t>HH Pandya</t>
  </si>
  <si>
    <t>['Shubman Gill', 'CA Lynn', 'RV Uthappa', 'KD Karthik', 'AD Russell', 'N Rana', 'RK Singh', 'SP Narine', 'HF Gurney', 'M Prasidh Krishna', 'S Sandeep Warrier']</t>
  </si>
  <si>
    <t>['Q de Kock', 'RG Sharma', 'SA Yadav', 'Ishan Kishan', 'HH Pandya', 'KA Pollard', 'KH Pandya', 'RD Chahar', 'MJ McClenaghan', 'SL Malinga', 'JJ Bumrah']</t>
  </si>
  <si>
    <t>A Nand Kishore</t>
  </si>
  <si>
    <t>Chandigarh</t>
  </si>
  <si>
    <t>Punjab Cricket Association IS Bindra Stadium</t>
  </si>
  <si>
    <t>['F du Plessis', 'SR Watson', 'SK Raina', 'MS Dhoni', 'AT Rayudu', 'KM Jadhav', 'DJ Bravo', 'RA Jadeja', 'DL Chahar', 'Harbhajan Singh', 'Imran Tahir']</t>
  </si>
  <si>
    <t>['KL Rahul', 'CH Gayle', 'N Pooran', 'MA Agarwal', 'Mandeep Singh', 'SM Curran', 'R Ashwin', 'AJ Tye', 'Mohammed Shami', 'M Ashwin', 'Harpreet Brar']</t>
  </si>
  <si>
    <t>Bengaluru</t>
  </si>
  <si>
    <t>M.Chinnaswamy Stadium</t>
  </si>
  <si>
    <t>SO Hetmyer</t>
  </si>
  <si>
    <t>['WP Saha', 'MJ Guptill', 'MK Pandey', 'KS Williamson', 'V Shankar', 'YK Pathan', 'Mohammad Nabi', 'Rashid Khan', 'B Kumar', 'KK Ahmed', 'Basil Thampi']</t>
  </si>
  <si>
    <t>['PA Patel', 'V Kohli', 'AB de Villiers', 'SO Hetmyer', 'Gurkeerat Singh', 'C de Grandhomme', 'Washington Sundar', 'UT Yadav', 'K Khejroliya', 'YS Chahal', 'Navdeep Saini']</t>
  </si>
  <si>
    <t>Arun Jaitley Stadium</t>
  </si>
  <si>
    <t>['AM Rahane', 'LS Livingstone', 'SV Samson', 'MK Lomror', 'S Gopal', 'R Parag', 'STR Binny', 'K Gowtham', 'IS Sodhi', 'VR Aaron', 'O Thomas']</t>
  </si>
  <si>
    <t>['PP Shaw', 'S Dhawan', 'SS Iyer', 'RR Pant', 'CA Ingram', 'SE Rutherford', 'AR Patel', 'KMA Paul', 'A Mishra', 'TA Boult', 'I Sharma']</t>
  </si>
  <si>
    <t>['CH Gayle', 'KL Rahul', 'MA Agarwal', 'N Pooran', 'Mandeep Singh', 'SM Curran', 'R Ashwin', 'AJ Tye', 'Mohammed Shami', 'M Ashwin', 'Arshdeep Singh']</t>
  </si>
  <si>
    <t>['Shubman Gill', 'CA Lynn', 'RV Uthappa', 'AD Russell', 'KD Karthik', 'SP Narine', 'N Rana', 'RK Singh', 'PP Chawla', 'HF Gurney', 'S Sandeep Warrier']</t>
  </si>
  <si>
    <t>['RG Sharma', 'Q de Kock', 'SA Yadav', 'E Lewis', 'HH Pandya', 'KA Pollard', 'KH Pandya', 'BB Sran', 'RD Chahar', 'SL Malinga', 'JJ Bumrah']</t>
  </si>
  <si>
    <t>['WP Saha', 'MJ Guptill', 'MK Pandey', 'KS Williamson', 'V Shankar', 'Abhishek Sharma', 'Mohammad Nabi', 'Rashid Khan', 'B Kumar', 'KK Ahmed', 'Basil Thampi']</t>
  </si>
  <si>
    <t>MS Dhoni</t>
  </si>
  <si>
    <t>['F du Plessis', 'SR Watson', 'SK Raina', 'MS Dhoni', 'RA Jadeja', 'AT Rayudu', 'KM Jadhav', 'DJ Bravo', 'DL Chahar', 'Harbhajan Singh', 'Imran Tahir']</t>
  </si>
  <si>
    <t>['PP Shaw', 'S Dhawan', 'SS Iyer', 'RR Pant', 'CA Ingram', 'AR Patel', 'SE Rutherford', 'CH Morris', 'J Suchith', 'A Mishra', 'TA Boult']</t>
  </si>
  <si>
    <t>NoResults</t>
  </si>
  <si>
    <t>['V Kohli', 'AB de Villiers', 'MP Stoinis', 'H Klaasen', 'Gurkeerat Singh', 'PA Patel', 'P Negi', 'UT Yadav', 'Navdeep Saini', 'K Khejroliya', 'YS Chahal']</t>
  </si>
  <si>
    <t>['SV Samson', 'LS Livingstone', 'AM Rahane', 'SPD Smith', 'R Parag', 'STR Binny', 'MK Lomror', 'S Gopal', 'JD Unadkat', 'VR Aaron', 'O Thomas']</t>
  </si>
  <si>
    <t>DA Warner</t>
  </si>
  <si>
    <t>['DA Warner', 'WP Saha', 'MK Pandey', 'Mohammad Nabi', 'KS Williamson', 'Rashid Khan', 'V Shankar', 'Abhishek Sharma', 'B Kumar', 'KK Ahmed', 'Sandeep Sharma']</t>
  </si>
  <si>
    <t>['KL Rahul', 'CH Gayle', 'MA Agarwal', 'N Pooran', 'DA Miller', 'R Ashwin', 'P Simran Singh', 'M Ashwin', 'Mujeeb Ur Rahman', 'Mohammed Shami', 'Arshdeep Singh']</t>
  </si>
  <si>
    <t>Kolkata</t>
  </si>
  <si>
    <t>Eden Gardens</t>
  </si>
  <si>
    <t>AD Russell</t>
  </si>
  <si>
    <t>['Shubman Gill', 'CA Lynn', 'AD Russell', 'KD Karthik', 'SP Narine', 'RV Uthappa', 'N Rana', 'RK Singh', 'PP Chawla', 'HF Gurney', 'S Sandeep Warrier']</t>
  </si>
  <si>
    <t>['Q de Kock', 'RG Sharma', 'E Lewis', 'SA Yadav', 'KA Pollard', 'HH Pandya', 'KH Pandya', 'BB Sran', 'RD Chahar', 'SL Malinga', 'JJ Bumrah']</t>
  </si>
  <si>
    <t>['PP Shaw', 'S Dhawan', 'SS Iyer', 'RR Pant', 'CA Ingram', 'SE Rutherford', 'AR Patel', 'S Lamichhane', 'A Mishra', 'K Rabada', 'I Sharma']</t>
  </si>
  <si>
    <t>['PA Patel', 'V Kohli', 'AB de Villiers', 'S Dube', 'H Klaasen', 'Gurkeerat Singh', 'MP Stoinis', 'Washington Sundar', 'UT Yadav', 'YS Chahal', 'Navdeep Saini']</t>
  </si>
  <si>
    <t>Jaipur</t>
  </si>
  <si>
    <t>Sawai Mansingh Stadium</t>
  </si>
  <si>
    <t>['DA Warner', 'KS Williamson', 'MK Pandey', 'V Shankar', 'Shakib Al Hasan', 'DJ Hooda', 'WP Saha', 'Rashid Khan', 'B Kumar', 'S Kaul', 'KK Ahmed']</t>
  </si>
  <si>
    <t>['AM Rahane', 'LS Livingstone', 'SV Samson', 'SPD Smith', 'AJ Turner', 'R Parag', 'STR Binny', 'S Gopal', 'JD Unadkat', 'VR Aaron', 'O Thomas']</t>
  </si>
  <si>
    <t>['RG Sharma', 'Q de Kock', 'E Lewis', 'KH Pandya', 'HH Pandya', 'KA Pollard', 'SA Yadav', 'AS Roy', 'RD Chahar', 'JJ Bumrah', 'SL Malinga']</t>
  </si>
  <si>
    <t>['M Vijay', 'SR Watson', 'SK Raina', 'AT Rayudu', 'KM Jadhav', 'DR Shorey', 'DJ Bravo', 'MJ Santner', 'DL Chahar', 'Harbhajan Singh', 'Imran Tahir']</t>
  </si>
  <si>
    <t>VR Aaron</t>
  </si>
  <si>
    <t>['CA Lynn', 'Shubman Gill', 'N Rana', 'KD Karthik', 'SP Narine', 'AD Russell', 'CR Brathwaite', 'RK Singh', 'PP Chawla', 'Y Prithvi Raj', 'M Prasidh Krishna']</t>
  </si>
  <si>
    <t>['AM Rahane', 'SV Samson', 'SPD Smith', 'BA Stokes', 'R Parag', 'STR Binny', 'S Gopal', 'JC Archer', 'JD Unadkat', 'VR Aaron', 'O Thomas']</t>
  </si>
  <si>
    <t>['PA Patel', 'V Kohli', 'AB de Villiers', 'MM Ali', 'AD Nath', 'MP Stoinis', 'Washington Sundar', 'UT Yadav', 'TG Southee', 'YS Chahal', 'Navdeep Saini']</t>
  </si>
  <si>
    <t>['KL Rahul', 'CH Gayle', 'MA Agarwal', 'DA Miller', 'N Pooran', 'Mandeep Singh', 'R Ashwin', 'GC Viljoen', 'M Ashwin', 'AS Rajpoot', 'Mohammed Shami']</t>
  </si>
  <si>
    <t>['DA Warner', 'JM Bairstow', 'MK Pandey', 'V Shankar', 'YK Pathan', 'Shakib Al Hasan', 'DJ Hooda', 'Rashid Khan', 'B Kumar', 'KK Ahmed', 'Sandeep Sharma']</t>
  </si>
  <si>
    <t>['SR Watson', 'F du Plessis', 'SK Raina', 'AT Rayudu', 'KM Jadhav', 'DJ Bravo', 'MS Dhoni', 'RA Jadeja', 'Harbhajan Singh', 'DL Chahar', 'Imran Tahir']</t>
  </si>
  <si>
    <t>['AM Rahane', 'SV Samson', 'SPD Smith', 'BA Stokes', 'AJ Turner', 'STR Binny', 'R Parag', 'JC Archer', 'S Gopal', 'JD Unadkat', 'DS Kulkarni']</t>
  </si>
  <si>
    <t>['PP Shaw', 'S Dhawan', 'SS Iyer', 'RR Pant', 'SE Rutherford', 'CA Ingram', 'AR Patel', 'CH Morris', 'A Mishra', 'K Rabada', 'I Sharma']</t>
  </si>
  <si>
    <t>PA Patel</t>
  </si>
  <si>
    <t>['PA Patel', 'V Kohli', 'AB de Villiers', 'AD Nath', 'MP Stoinis', 'MM Ali', 'P Negi', 'UT Yadav', 'DW Steyn', 'Navdeep Saini', 'YS Chahal']</t>
  </si>
  <si>
    <t>['SR Watson', 'F du Plessis', 'SK Raina', 'AT Rayudu', 'KM Jadhav', 'MS Dhoni', 'RA Jadeja', 'DJ Bravo', 'SN Thakur', 'DL Chahar', 'Imran Tahir']</t>
  </si>
  <si>
    <t>RJ Tucker</t>
  </si>
  <si>
    <t>KK Ahmed</t>
  </si>
  <si>
    <t>['CA Lynn', 'SP Narine', 'Shubman Gill', 'N Rana', 'KD Karthik', 'RK Singh', 'AD Russell', 'PP Chawla', 'Y Prithvi Raj', 'KC Cariappa', 'HF Gurney']</t>
  </si>
  <si>
    <t>['DA Warner', 'JM Bairstow', 'KS Williamson', 'V Shankar', 'YK Pathan', 'DJ Hooda', 'Rashid Khan', 'B Kumar', 'S Nadeem', 'KK Ahmed', 'Sandeep Sharma']</t>
  </si>
  <si>
    <t>['KL Rahul', 'CH Gayle', 'MA Agarwal', 'DA Miller', 'Mandeep Singh', 'SM Curran', 'R Ashwin', 'Harpreet Brar', 'GC Viljoen', 'M Ashwin', 'Mohammed Shami']</t>
  </si>
  <si>
    <t>['PP Shaw', 'S Dhawan', 'SS Iyer', 'RR Pant', 'CA Ingram', 'AR Patel', 'SE Rutherford', 'A Mishra', 'K Rabada', 'I Sharma', 'S Lamichhane']</t>
  </si>
  <si>
    <t>SPD Smith</t>
  </si>
  <si>
    <t>['Q de Kock', 'RG Sharma', 'SA Yadav', 'HH Pandya', 'KA Pollard', 'BCJ Cutting', 'KH Pandya', 'RD Chahar', 'JJ Bumrah', 'SL Malinga', 'M Markande']</t>
  </si>
  <si>
    <t>['AM Rahane', 'SV Samson', 'SPD Smith', 'BA Stokes', 'R Parag', 'AJ Turner', 'STR Binny', 'JC Archer', 'S Gopal', 'JD Unadkat', 'DS Kulkarni']</t>
  </si>
  <si>
    <t>['PA Patel', 'V Kohli', 'AD Nath', 'MM Ali', 'MP Stoinis', 'H Klaasen', 'P Negi', 'DW Steyn', 'Mohammed Siraj', 'YS Chahal', 'Navdeep Saini']</t>
  </si>
  <si>
    <t>['CA Lynn', 'SP Narine', 'Shubman Gill', 'RV Uthappa', 'N Rana', 'AD Russell', 'KD Karthik', 'PP Chawla', 'Kuldeep Yadav', 'HF Gurney', 'M Prasidh Krishna']</t>
  </si>
  <si>
    <t>['RG Sharma', 'Q de Kock', 'BCJ Cutting', 'SA Yadav', 'KH Pandya', 'HH Pandya', 'KA Pollard', 'RD Chahar', 'J Yadav', 'JJ Bumrah', 'SL Malinga']</t>
  </si>
  <si>
    <t>['PP Shaw', 'S Dhawan', 'C Munro', 'SS Iyer', 'RR Pant', 'AR Patel', 'CH Morris', 'KMA Paul', 'K Rabada', 'A Mishra', 'I Sharma']</t>
  </si>
  <si>
    <t>['SR Watson', 'F du Plessis', 'SK Raina', 'AT Rayudu', 'KM Jadhav', 'SW Billings', 'RA Jadeja', 'KV Sharma', 'Imran Tahir', 'SN Thakur', 'DL Chahar']</t>
  </si>
  <si>
    <t>['DA Warner', 'JM Bairstow', 'KS Williamson', 'V Shankar', 'DJ Hooda', 'YK Pathan', 'Rashid Khan', 'B Kumar', 'Sandeep Sharma', 'S Nadeem', 'KK Ahmed']</t>
  </si>
  <si>
    <t>['KL Rahul', 'CH Gayle', 'MA Agarwal', 'DA Miller', 'N Pooran', 'Mandeep Singh', 'R Ashwin', 'Mujeeb Ur Rahman', 'Mohammed Shami', 'M Ashwin', 'Arshdeep Singh']</t>
  </si>
  <si>
    <t>['RA Tripathi', 'JC Buttler', 'SV Samson', 'AM Rahane', 'AJ Turner', 'JC Archer', 'STR Binny', 'S Gopal', 'JD Unadkat', 'DS Kulkarni', 'IS Sodhi']</t>
  </si>
  <si>
    <t>SL Malinga</t>
  </si>
  <si>
    <t>['PA Patel', 'V Kohli', 'AB de Villiers', 'MM Ali', 'MP Stoinis', 'AD Nath', 'P Negi', 'UT Yadav', 'Mohammed Siraj', 'YS Chahal', 'Navdeep Saini']</t>
  </si>
  <si>
    <t>['Q de Kock', 'RG Sharma', 'SA Yadav', 'Ishan Kishan', 'KH Pandya', 'HH Pandya', 'KA Pollard', 'JP Behrendorff', 'RD Chahar', 'JJ Bumrah', 'SL Malinga']</t>
  </si>
  <si>
    <t>M Erasmus</t>
  </si>
  <si>
    <t>KMA Paul</t>
  </si>
  <si>
    <t>['PP Shaw', 'S Dhawan', 'C Munro', 'SS Iyer', 'RR Pant', 'CH Morris', 'AR Patel', 'KMA Paul', 'K Rabada', 'A Mishra', 'I Sharma']</t>
  </si>
  <si>
    <t>['DA Warner', 'JM Bairstow', 'KS Williamson', 'RK Bhui', 'V Shankar', 'DJ Hooda', 'Abhishek Sharma', 'Rashid Khan', 'B Kumar', 'Sandeep Sharma', 'KK Ahmed']</t>
  </si>
  <si>
    <t>Imran Tahir</t>
  </si>
  <si>
    <t>['CA Lynn', 'SP Narine', 'N Rana', 'RV Uthappa', 'KD Karthik', 'AD Russell', 'Shubman Gill', 'PP Chawla', 'Kuldeep Yadav', 'M Prasidh Krishna', 'HF Gurney']</t>
  </si>
  <si>
    <t>['SR Watson', 'F du Plessis', 'SK Raina', 'AT Rayudu', 'KM Jadhav', 'MS Dhoni', 'RA Jadeja', 'MJ Santner', 'Imran Tahir', 'SN Thakur', 'DL Chahar']</t>
  </si>
  <si>
    <t>['KL Rahul', 'CH Gayle', 'MA Agarwal', 'SN Khan', 'SM Curran', 'Mandeep Singh', 'N Pooran', 'AJ Tye', 'R Ashwin', 'Mohammed Shami', 'M Ashwin']</t>
  </si>
  <si>
    <t>['PA Patel', 'V Kohli', 'AB de Villiers', 'MP Stoinis', 'MM Ali', 'AD Nath', 'P Negi', 'UT Yadav', 'Mohammed Siraj', 'YS Chahal', 'Navdeep Saini']</t>
  </si>
  <si>
    <t>['RG Sharma', 'Q de Kock', 'SA Yadav', 'KA Pollard', 'HH Pandya', 'Ishan Kishan', 'KH Pandya', 'AS Joseph', 'RD Chahar', 'JP Behrendorff', 'JJ Bumrah']</t>
  </si>
  <si>
    <t>['AM Rahane', 'JC Buttler', 'SV Samson', 'SPD Smith', 'RA Tripathi', 'LS Livingstone', 'S Gopal', 'K Gowtham', 'JC Archer', 'JD Unadkat', 'DS Kulkarni']</t>
  </si>
  <si>
    <t>['JL Denly', 'Shubman Gill', 'RV Uthappa', 'N Rana', 'AD Russell', 'KD Karthik', 'CR Brathwaite', 'PP Chawla', 'Kuldeep Yadav', 'LH Ferguson', 'M Prasidh Krishna']</t>
  </si>
  <si>
    <t>['PP Shaw', 'S Dhawan', 'SS Iyer', 'RR Pant', 'CA Ingram', 'CH Morris', 'AR Patel', 'KMA Paul', 'R Tewatia', 'K Rabada', 'I Sharma']</t>
  </si>
  <si>
    <t>['AM Rahane', 'JC Buttler', 'SV Samson', 'SPD Smith', 'RA Tripathi', 'BA Stokes', 'R Parag', 'JC Archer', 'S Gopal', 'JD Unadkat', 'DS Kulkarni']</t>
  </si>
  <si>
    <t>['SR Watson', 'F du Plessis', 'SK Raina', 'AT Rayudu', 'KM Jadhav', 'MS Dhoni', 'RA Jadeja', 'MJ Santner', 'DL Chahar', 'SN Thakur', 'Imran Tahir']</t>
  </si>
  <si>
    <t>['KL Rahul', 'CH Gayle', 'DA Miller', 'KK Nair', 'SM Curran', 'Mandeep Singh', 'SN Khan', 'GC Viljoen', 'R Ashwin', 'Mohammed Shami', 'AS Rajpoot']</t>
  </si>
  <si>
    <t>['Q de Kock', 'SD Lad', 'SA Yadav', 'KA Pollard', 'Ishan Kishan', 'HH Pandya', 'KH Pandya', 'AS Joseph', 'RD Chahar', 'JP Behrendorff', 'JJ Bumrah']</t>
  </si>
  <si>
    <t>['CA Lynn', 'SP Narine', 'RV Uthappa', 'N Rana', 'KD Karthik', 'Shubman Gill', 'AD Russell', 'PP Chawla', 'Kuldeep Yadav', 'M Prasidh Krishna', 'HF Gurney']</t>
  </si>
  <si>
    <t>['SR Watson', 'F du Plessis', 'SK Raina', 'AT Rayudu', 'KM Jadhav', 'MS Dhoni', 'SC Kuggeleijn', 'RA Jadeja', 'Harbhajan Singh', 'DL Chahar', 'Imran Tahir']</t>
  </si>
  <si>
    <t>['DA Warner', 'JM Bairstow', 'V Shankar', 'Mohammad Nabi', 'MK Pandey', 'DJ Hooda', 'YK Pathan', 'Rashid Khan', 'B Kumar', 'S Kaul', 'Sandeep Sharma']</t>
  </si>
  <si>
    <t>['KL Rahul', 'CH Gayle', 'MA Agarwal', 'DA Miller', 'Mandeep Singh', 'SM Curran', 'SN Khan', 'R Ashwin', 'Mohammed Shami', 'Mujeeb Ur Rahman', 'AS Rajpoot']</t>
  </si>
  <si>
    <t>HF Gurney</t>
  </si>
  <si>
    <t>['AM Rahane', 'JC Buttler', 'SPD Smith', 'RA Tripathi', 'BA Stokes', 'P Chopra', 'K Gowtham', 'JC Archer', 'S Gopal', 'S Midhun', 'DS Kulkarni']</t>
  </si>
  <si>
    <t>['CA Lynn', 'SP Narine', 'RV Uthappa', 'Shubman Gill', 'N Rana', 'KD Karthik', 'AD Russell', 'PP Chawla', 'Kuldeep Yadav', 'HF Gurney', 'M Prasidh Krishna']</t>
  </si>
  <si>
    <t>K Rabada</t>
  </si>
  <si>
    <t>['PA Patel', 'V Kohli', 'AB de Villiers', 'MP Stoinis', 'MM Ali', 'AD Nath', 'P Negi', 'TG Southee', 'Mohammed Siraj', 'YS Chahal', 'Navdeep Saini']</t>
  </si>
  <si>
    <t>['PP Shaw', 'S Dhawan', 'SS Iyer', 'CA Ingram', 'RR Pant', 'CH Morris', 'AR Patel', 'R Tewatia', 'K Rabada', 'I Sharma', 'S Lamichhane']</t>
  </si>
  <si>
    <t>AS Joseph</t>
  </si>
  <si>
    <t>['RG Sharma', 'Q de Kock', 'SA Yadav', 'Ishan Kishan', 'KH Pandya', 'KA Pollard', 'HH Pandya', 'RD Chahar', 'AS Joseph', 'JP Behrendorff', 'JJ Bumrah']</t>
  </si>
  <si>
    <t>['DA Warner', 'JM Bairstow', 'V Shankar', 'MK Pandey', 'DJ Hooda', 'YK Pathan', 'Mohammad Nabi', 'Rashid Khan', 'B Kumar', 'S Kaul', 'Sandeep Sharma']</t>
  </si>
  <si>
    <t>Harbhajan Singh</t>
  </si>
  <si>
    <t>['SR Watson', 'F du Plessis', 'SK Raina', 'MS Dhoni', 'AT Rayudu', 'KM Jadhav', 'SC Kuggeleijn', 'RA Jadeja', 'Harbhajan Singh', 'DL Chahar', 'Imran Tahir']</t>
  </si>
  <si>
    <t>['KL Rahul', 'CH Gayle', 'MA Agarwal', 'SN Khan', 'DA Miller', 'Mandeep Singh', 'SM Curran', 'R Ashwin', 'Mohammed Shami', 'AJ Tye', 'M Ashwin']</t>
  </si>
  <si>
    <t>['PA Patel', 'V Kohli', 'AB de Villiers', 'MP Stoinis', 'MM Ali', 'AD Nath', 'P Negi', 'Navdeep Saini', 'TG Southee', 'YS Chahal', 'Mohammed Siraj']</t>
  </si>
  <si>
    <t>['CA Lynn', 'SP Narine', 'RV Uthappa', 'N Rana', 'KD Karthik', 'AD Russell', 'Shubman Gill', 'PP Chawla', 'Kuldeep Yadav', 'M Prasidh Krishna', 'LH Ferguson']</t>
  </si>
  <si>
    <t>['PP Shaw', 'S Dhawan', 'SS Iyer', 'RR Pant', 'R Tewatia', 'CA Ingram', 'CH Morris', 'AR Patel', 'K Rabada', 'I Sharma', 'S Lamichhane']</t>
  </si>
  <si>
    <t>['DA Warner', 'JM Bairstow', 'V Shankar', 'MK Pandey', 'DJ Hooda', 'YK Pathan', 'Mohammad Nabi', 'Rashid Khan', 'B Kumar', 'Sandeep Sharma', 'S Kaul']</t>
  </si>
  <si>
    <t>['Q de Kock', 'RG Sharma', 'SA Yadav', 'Yuvraj Singh', 'KH Pandya', 'HH Pandya', 'KA Pollard', 'JP Behrendorff', 'RD Chahar', 'SL Malinga', 'JJ Bumrah']</t>
  </si>
  <si>
    <t>['SR Watson', 'AT Rayudu', 'SK Raina', 'KM Jadhav', 'MS Dhoni', 'RA Jadeja', 'DJ Bravo', 'DL Chahar', 'SN Thakur', 'MM Sharma', 'Imran Tahir']</t>
  </si>
  <si>
    <t>S Gopal</t>
  </si>
  <si>
    <t>['V Kohli', 'PA Patel', 'AB de Villiers', 'SO Hetmyer', 'MP Stoinis', 'MM Ali', 'AD Nath', 'UT Yadav', 'Navdeep Saini', 'YS Chahal', 'Mohammed Siraj']</t>
  </si>
  <si>
    <t>['AM Rahane', 'JC Buttler', 'SPD Smith', 'RA Tripathi', 'BA Stokes', 'STR Binny', 'K Gowtham', 'JC Archer', 'S Gopal', 'VR Aaron', 'DS Kulkarni']</t>
  </si>
  <si>
    <t>SM Curran</t>
  </si>
  <si>
    <t>['KL Rahul', 'SM Curran', 'MA Agarwal', 'SN Khan', 'DA Miller', 'Mandeep Singh', 'GC Viljoen', 'R Ashwin', 'M Ashwin', 'Mohammed Shami', 'Mujeeb Ur Rahman']</t>
  </si>
  <si>
    <t>['PP Shaw', 'S Dhawan', 'SS Iyer', 'RR Pant', 'CA Ingram', 'CH Morris', 'GH Vihari', 'HV Patel', 'K Rabada', 'Avesh Khan', 'S Lamichhane']</t>
  </si>
  <si>
    <t>['AT Rayudu', 'SR Watson', 'SK Raina', 'KM Jadhav', 'MS Dhoni', 'DJ Bravo', 'RA Jadeja', 'DL Chahar', 'SN Thakur', 'MJ Santner', 'Imran Tahir']</t>
  </si>
  <si>
    <t>['AM Rahane', 'JC Buttler', 'SV Samson', 'RA Tripathi', 'SPD Smith', 'BA Stokes', 'K Gowtham', 'JC Archer', 'S Gopal', 'JD Unadkat', 'DS Kulkarni']</t>
  </si>
  <si>
    <t>['JM Bairstow', 'DA Warner', 'V Shankar', 'YK Pathan', 'MK Pandey', 'DJ Hooda', 'Mohammad Nabi', 'Rashid Khan', 'B Kumar', 'Sandeep Sharma', 'S Kaul']</t>
  </si>
  <si>
    <t>['PA Patel', 'SO Hetmyer', 'V Kohli', 'AB de Villiers', 'MM Ali', 'S Dube', 'C de Grandhomme', 'P Ray Barman', 'UT Yadav', 'Mohammed Siraj', 'YS Chahal']</t>
  </si>
  <si>
    <t>['NS Naik', 'CA Lynn', 'RV Uthappa', 'N Rana', 'KD Karthik', 'Shubman Gill', 'AD Russell', 'PP Chawla', 'Kuldeep Yadav', 'M Prasidh Krishna', 'LH Ferguson']</t>
  </si>
  <si>
    <t>['PP Shaw', 'S Dhawan', 'SS Iyer', 'RR Pant', 'CA Ingram', 'GH Vihari', 'HV Patel', 'CH Morris', 'A Mishra', 'S Lamichhane', 'K Rabada']</t>
  </si>
  <si>
    <t>['RG Sharma', 'Q de Kock', 'SA Yadav', 'Yuvraj Singh', 'KA Pollard', 'HH Pandya', 'KH Pandya', 'MJ McClenaghan', 'M Markande', 'SL Malinga', 'JJ Bumrah']</t>
  </si>
  <si>
    <t>['KL Rahul', 'CH Gayle', 'MA Agarwal', 'DA Miller', 'SN Khan', 'Mandeep Singh', 'R Ashwin', 'GC Viljoen', 'M Ashwin', 'Mohammed Shami', 'AJ Tye']</t>
  </si>
  <si>
    <t>['AM Rahane', 'JC Buttler', 'SV Samson', 'BA Stokes', 'SPD Smith', 'RA Tripathi', 'K Gowtham', 'JC Archer', 'JD Unadkat', 'S Gopal', 'DS Kulkarni']</t>
  </si>
  <si>
    <t>['DA Warner', 'JM Bairstow', 'KS Williamson', 'V Shankar', 'MK Pandey', 'YK Pathan', 'Rashid Khan', 'B Kumar', 'Sandeep Sharma', 'S Kaul', 'S Nadeem']</t>
  </si>
  <si>
    <t>['Q de Kock', 'RG Sharma', 'SA Yadav', 'Yuvraj Singh', 'KA Pollard', 'KH Pandya', 'HH Pandya', 'MJ McClenaghan', 'M Markande', 'JJ Bumrah', 'SL Malinga']</t>
  </si>
  <si>
    <t>['PA Patel', 'MM Ali', 'V Kohli', 'AB de Villiers', 'SO Hetmyer', 'C de Grandhomme', 'S Dube', 'Navdeep Saini', 'YS Chahal', 'UT Yadav', 'Mohammed Siraj']</t>
  </si>
  <si>
    <t>['CA Lynn', 'SP Narine', 'RV Uthappa', 'N Rana', 'AD Russell', 'KD Karthik', 'Shubman Gill', 'PP Chawla', 'Kuldeep Yadav', 'M Prasidh Krishna', 'LH Ferguson']</t>
  </si>
  <si>
    <t>['KL Rahul', 'CH Gayle', 'MA Agarwal', 'SN Khan', 'DA Miller', 'Mandeep Singh', 'R Ashwin', 'GC Viljoen', 'CV Varun', 'Mohammed Shami', 'AJ Tye']</t>
  </si>
  <si>
    <t>['PP Shaw', 'S Dhawan', 'SS Iyer', 'RR Pant', 'CA Ingram', 'KMA Paul', 'AR Patel', 'R Tewatia', 'K Rabada', 'I Sharma', 'A Mishra']</t>
  </si>
  <si>
    <t>['SR Watson', 'AT Rayudu', 'SK Raina', 'KM Jadhav', 'MS Dhoni', 'DJ Bravo', 'RA Jadeja', 'DL Chahar', 'SN Thakur', 'Harbhajan Singh', 'Imran Tahir']</t>
  </si>
  <si>
    <t>['KL Rahul', 'CH Gayle', 'MA Agarwal', 'SN Khan', 'N Pooran', 'Mandeep Singh', 'SM Curran', 'R Ashwin', 'Mohammed Shami', 'Mujeeb Ur Rahman', 'AS Rajpoot']</t>
  </si>
  <si>
    <t>['AM Rahane', 'JC Buttler', 'SV Samson', 'SPD Smith', 'BA Stokes', 'RA Tripathi', 'K Gowtham', 'JC Archer', 'JD Unadkat', 'S Gopal', 'DS Kulkarni']</t>
  </si>
  <si>
    <t>['PP Shaw', 'S Dhawan', 'SS Iyer', 'CA Ingram', 'RR Pant', 'KMA Paul', 'AR Patel', 'R Tewatia', 'K Rabada', 'TA Boult', 'I Sharma']</t>
  </si>
  <si>
    <t>['RG Sharma', 'Q de Kock', 'SA Yadav', 'Yuvraj Singh', 'KA Pollard', 'HH Pandya', 'KH Pandya', 'BCJ Cutting', 'MJ McClenaghan', 'Rasikh Salam', 'JJ Bumrah']</t>
  </si>
  <si>
    <t>['DA Warner', 'JM Bairstow', 'V Shankar', 'YK Pathan', 'MK Pandey', 'DJ Hooda', 'Shakib Al Hasan', 'Rashid Khan', 'B Kumar', 'Sandeep Sharma', 'S Kaul']</t>
  </si>
  <si>
    <t>['CA Lynn', 'N Rana', 'RV Uthappa', 'KD Karthik', 'AD Russell', 'Shubman Gill', 'SP Narine', 'PP Chawla', 'Kuldeep Yadav', 'LH Ferguson', 'M Prasidh Krishna']</t>
  </si>
  <si>
    <t>['V Kohli', 'PA Patel', 'MM Ali', 'AB de Villiers', 'SO Hetmyer', 'S Dube', 'C de Grandhomme', 'Navdeep Saini', 'YS Chahal', 'UT Yadav', 'Mohammed Siraj']</t>
  </si>
  <si>
    <t>['SR Watson', 'AT Rayudu', 'SK Raina', 'KM Jadhav', 'RA Jadeja', 'MS Dhoni', 'DJ Bravo', 'DL Chahar', 'SN Thakur', 'Harbhajan Singh', 'Imran Tahir']</t>
  </si>
  <si>
    <t>['SP Goswami', 'S Dhawan', 'KS Williamson', 'Shakib Al Hasan', 'YK Pathan', 'DJ Hooda', 'CR Brathwaite', 'Rashid Khan', 'B Kumar', 'S Kaul', 'Sandeep Sharma']</t>
  </si>
  <si>
    <t>['SR Watson', 'F du Plessis', 'SK Raina', 'AT Rayudu', 'MS Dhoni', 'DJ Bravo', 'RA Jadeja', 'DL Chahar', 'KV Sharma', 'SN Thakur', 'L Ngidi']</t>
  </si>
  <si>
    <t>['WP Saha', 'S Dhawan', 'KS Williamson', 'Shakib Al Hasan', 'DJ Hooda', 'YK Pathan', 'CR Brathwaite', 'Rashid Khan', 'B Kumar', 'S Kaul', 'KK Ahmed']</t>
  </si>
  <si>
    <t>['CA Lynn', 'SP Narine', 'N Rana', 'RV Uthappa', 'KD Karthik', 'Shubman Gill', 'AD Russell', 'PP Chawla', 'Shivam Mavi', 'Kuldeep Yadav', 'M Prasidh Krishna']</t>
  </si>
  <si>
    <t>HDPK Dharmasena</t>
  </si>
  <si>
    <t>['SP Narine', 'CA Lynn', 'RV Uthappa', 'N Rana', 'KD Karthik', 'Shubman Gill', 'AD Russell', 'JPR Scantlebury-Searles', 'PP Chawla', 'Kuldeep Yadav', 'M Prasidh Krishna']</t>
  </si>
  <si>
    <t>['AM Rahane', 'RA Tripathi', 'SV Samson', 'H Klaasen', 'STR Binny', 'K Gowtham', 'JC Archer', 'S Gopal', 'IS Sodhi', 'JD Unadkat', 'B Laughlin']</t>
  </si>
  <si>
    <t>['S Dhawan', 'SP Goswami', 'KS Williamson', 'MK Pandey', 'Shakib Al Hasan', 'YK Pathan', 'CR Brathwaite', 'B Kumar', 'Rashid Khan', 'S Kaul', 'Sandeep Sharma']</t>
  </si>
  <si>
    <t>['SR Watson', 'F du Plessis', 'SK Raina', 'AT Rayudu', 'MS Dhoni', 'DJ Bravo', 'RA Jadeja', 'DL Chahar', 'Harbhajan Singh', 'SN Thakur', 'L Ngidi']</t>
  </si>
  <si>
    <t>Delhi Daredevils</t>
  </si>
  <si>
    <t>['PP Shaw', 'GJ Maxwell', 'SS Iyer', 'RR Pant', 'V Shankar', 'Abhishek Sharma', 'HV Patel', 'A Mishra', 'S Lamichhane', 'TA Boult', 'LE Plunkett']</t>
  </si>
  <si>
    <t>['SA Yadav', 'E Lewis', 'Ishan Kishan', 'KA Pollard', 'RG Sharma', 'KH Pandya', 'HH Pandya', 'BCJ Cutting', 'M Markande', 'JJ Bumrah', 'Mustafizur Rahman']</t>
  </si>
  <si>
    <t>Pune</t>
  </si>
  <si>
    <t>Maharashtra Cricket Association Stadium</t>
  </si>
  <si>
    <t>L Ngidi</t>
  </si>
  <si>
    <t>['KL Rahul', 'CH Gayle', 'AJ Finch', 'MK Tiwary', 'DA Miller', 'KK Nair', 'AR Patel', 'R Ashwin', 'AJ Tye', 'MM Sharma', 'AS Rajpoot']</t>
  </si>
  <si>
    <t>['AT Rayudu', 'F du Plessis', 'SK Raina', 'SW Billings', 'Harbhajan Singh', 'DL Chahar', 'MS Dhoni', 'DJ Bravo', 'RA Jadeja', 'SN Thakur', 'L Ngidi']</t>
  </si>
  <si>
    <t>['RA Tripathi', 'JC Archer', 'AM Rahane', 'SV Samson', 'H Klaasen', 'K Gowtham', 'STR Binny', 'S Gopal', 'IS Sodhi', 'JD Unadkat', 'B Laughlin']</t>
  </si>
  <si>
    <t>['V Kohli', 'PA Patel', 'AB de Villiers', 'MM Ali', 'Mandeep Singh', 'C de Grandhomme', 'SN Khan', 'TG Southee', 'UT Yadav', 'Mohammed Siraj', 'YS Chahal']</t>
  </si>
  <si>
    <t>CA Lynn</t>
  </si>
  <si>
    <t>['S Dhawan', 'SP Goswami', 'KS Williamson', 'MK Pandey', 'YK Pathan', 'CR Brathwaite', 'Shakib Al Hasan', 'Rashid Khan', 'B Kumar', 'S Kaul', 'Sandeep Sharma']</t>
  </si>
  <si>
    <t>['CA Lynn', 'SP Narine', 'RV Uthappa', 'KD Karthik', 'AD Russell', 'N Rana', 'Shubman Gill', 'PP Chawla', 'JPR Scantlebury-Searles', 'Kuldeep Yadav', 'M Prasidh Krishna']</t>
  </si>
  <si>
    <t>['PP Shaw', 'SS Iyer', 'RR Pant', 'GJ Maxwell', 'V Shankar', 'Abhishek Sharma', 'HV Patel', 'A Mishra', 'S Lamichhane', 'TA Boult', 'Avesh Khan']</t>
  </si>
  <si>
    <t>['SR Watson', 'AT Rayudu', 'SK Raina', 'MS Dhoni', 'SW Billings', 'RA Jadeja', 'DJ Bravo', 'DL Chahar', 'Harbhajan Singh', 'SN Thakur', 'L Ngidi']</t>
  </si>
  <si>
    <t>['PA Patel', 'V Kohli', 'AB de Villiers', 'MM Ali', 'C de Grandhomme', 'Mandeep Singh', 'SN Khan', 'TG Southee', 'UT Yadav', 'Mohammed Siraj', 'YS Chahal']</t>
  </si>
  <si>
    <t>['S Dhawan', 'AD Hales', 'KS Williamson', 'MK Pandey', 'DJ Hooda', 'Shakib Al Hasan', 'SP Goswami', 'Rashid Khan', 'S Kaul', 'Sandeep Sharma', 'Basil Thampi']</t>
  </si>
  <si>
    <t>['SA Yadav', 'E Lewis', 'Ishan Kishan', 'RG Sharma', 'KH Pandya', 'KA Pollard', 'HH Pandya', 'BCJ Cutting', 'MJ McClenaghan', 'M Markande', 'JJ Bumrah']</t>
  </si>
  <si>
    <t>['KL Rahul', 'CH Gayle', 'AJ Finch', 'MP Stoinis', 'AR Patel', 'Yuvraj Singh', 'MK Tiwary', 'R Ashwin', 'AJ Tye', 'MM Sharma', 'AS Rajpoot']</t>
  </si>
  <si>
    <t>Kuldeep Yadav</t>
  </si>
  <si>
    <t>['RA Tripathi', 'JC Buttler', 'AM Rahane', 'SV Samson', 'BA Stokes', 'STR Binny', 'K Gowtham', 'JD Unadkat', 'IS Sodhi', 'JC Archer', 'Anureet Singh']</t>
  </si>
  <si>
    <t>['SP Narine', 'CA Lynn', 'RV Uthappa', 'N Rana', 'KD Karthik', 'AD Russell', 'Shubman Gill', 'Shivam Mavi', 'JPR Scantlebury-Searles', 'Kuldeep Yadav', 'M Prasidh Krishna']</t>
  </si>
  <si>
    <t>Indore</t>
  </si>
  <si>
    <t>Holkar Cricket Stadium</t>
  </si>
  <si>
    <t>UT Yadav</t>
  </si>
  <si>
    <t>['KL Rahul', 'CH Gayle', 'KK Nair', 'AJ Finch', 'MP Stoinis', 'MA Agarwal', 'AR Patel', 'R Ashwin', 'AJ Tye', 'MM Sharma', 'AS Rajpoot']</t>
  </si>
  <si>
    <t>['V Kohli', 'PA Patel', 'MM Ali', 'AB de Villiers', 'Mandeep Singh', 'SN Khan', 'C de Grandhomme', 'TG Southee', 'UT Yadav', 'Mohammed Siraj', 'YS Chahal']</t>
  </si>
  <si>
    <t>['SA Yadav', 'E Lewis', 'RG Sharma', 'Ishan Kishan', 'HH Pandya', 'KH Pandya', 'BCJ Cutting', 'JP Duminy', 'MJ McClenaghan', 'M Markande', 'JJ Bumrah']</t>
  </si>
  <si>
    <t>['DJM Short', 'JC Buttler', 'AM Rahane', 'SV Samson', 'BA Stokes', 'STR Binny', 'JC Archer', 'K Gowtham', 'S Gopal', 'JD Unadkat', 'DS Kulkarni']</t>
  </si>
  <si>
    <t>['S Dhawan', 'AD Hales', 'KS Williamson', 'MK Pandey', 'DJ Hooda', 'Shakib Al Hasan', 'SP Goswami', 'Rashid Khan', 'B Kumar', 'S Kaul', 'Sandeep Sharma']</t>
  </si>
  <si>
    <t>['SR Watson', 'AT Rayudu', 'SK Raina', 'MS Dhoni', 'SW Billings', 'DJ Bravo', 'RA Jadeja', 'DJ Willey', 'Harbhajan Singh', 'DL Chahar', 'SN Thakur']</t>
  </si>
  <si>
    <t>['PP Shaw', 'JJ Roy', 'SS Iyer', 'RR Pant', 'V Shankar', 'Abhishek Sharma', 'HV Patel', 'A Mishra', 'S Lamichhane', 'CJ Dala', 'TA Boult']</t>
  </si>
  <si>
    <t>['PA Patel', 'MM Ali', 'V Kohli', 'AB de Villiers', 'Mandeep Singh', 'SN Khan', 'C de Grandhomme', 'TG Southee', 'UT Yadav', 'Mohammed Siraj', 'YS Chahal']</t>
  </si>
  <si>
    <t>['CA Lynn', 'SP Narine', 'RV Uthappa', 'AD Russell', 'KD Karthik', 'N Rana', 'Shubman Gill', 'JPR Scantlebury-Searles', 'PP Chawla', 'Kuldeep Yadav', 'M Prasidh Krishna']</t>
  </si>
  <si>
    <t>['KL Rahul', 'CH Gayle', 'MA Agarwal', 'KK Nair', 'AJ Finch', 'AR Patel', 'R Ashwin', 'AJ Tye', 'BB Sran', 'MM Sharma', 'Mujeeb Ur Rahman']</t>
  </si>
  <si>
    <t>['SR Watson', 'AT Rayudu', 'SK Raina', 'MS Dhoni', 'SW Billings', 'DJ Bravo', 'RA Jadeja', 'DJ Willey', 'Harbhajan Singh', 'SN Thakur', 'KV Sharma']</t>
  </si>
  <si>
    <t>['JC Buttler', 'BA Stokes', 'AM Rahane', 'SV Samson', 'P Chopra', 'STR Binny', 'K Gowtham', 'JC Archer', 'Ankit Sharma', 'JD Unadkat', 'IS Sodhi']</t>
  </si>
  <si>
    <t>['PP Shaw', 'JJ Roy', 'SS Iyer', 'RR Pant', 'HV Patel', 'GJ Maxwell', 'V Shankar', 'LE Plunkett', 'S Nadeem', 'A Mishra', 'TA Boult']</t>
  </si>
  <si>
    <t>['AD Hales', 'S Dhawan', 'KS Williamson', 'MK Pandey', 'Shakib Al Hasan', 'YK Pathan', 'SP Goswami', 'Rashid Khan', 'B Kumar', 'S Kaul', 'Sandeep Sharma']</t>
  </si>
  <si>
    <t>['SA Yadav', 'E Lewis', 'RG Sharma', 'Ishan Kishan', 'HH Pandya', 'BCJ Cutting', 'KH Pandya', 'JP Duminy', 'MJ McClenaghan', 'M Markande', 'JJ Bumrah']</t>
  </si>
  <si>
    <t>['SP Narine', 'CA Lynn', 'RV Uthappa', 'N Rana', 'AD Russell', 'KD Karthik', 'RK Singh', 'TK Curran', 'PP Chawla', 'Kuldeep Yadav', 'M Prasidh Krishna']</t>
  </si>
  <si>
    <t>['AM Rahane', 'JC Buttler', 'K Gowtham', 'SV Samson', 'BA Stokes', 'STR Binny', 'MK Lomror', 'JC Archer', 'JD Unadkat', 'IS Sodhi', 'Anureet Singh']</t>
  </si>
  <si>
    <t>['KL Rahul', 'CH Gayle', 'R Ashwin', 'KK Nair', 'AD Nath', 'MK Tiwary', 'AR Patel', 'MP Stoinis', 'AJ Tye', 'MM Sharma', 'Mujeeb Ur Rahman']</t>
  </si>
  <si>
    <t>['AD Hales', 'S Dhawan', 'KS Williamson', 'MK Pandey', 'Shakib Al Hasan', 'YK Pathan', 'WP Saha', 'Rashid Khan', 'B Kumar', 'S Kaul', 'Sandeep Sharma']</t>
  </si>
  <si>
    <t>['M Vohra', 'PA Patel', 'V Kohli', 'AB de Villiers', 'MM Ali', 'Mandeep Singh', 'C de Grandhomme', 'TG Southee', 'UT Yadav', 'Mohammed Siraj', 'YS Chahal']</t>
  </si>
  <si>
    <t>['SA Yadav', 'E Lewis', 'RG Sharma', 'HH Pandya', 'KH Pandya', 'JP Duminy', 'Ishan Kishan', 'BCJ Cutting', 'MJ McClenaghan', 'M Markande', 'JJ Bumrah']</t>
  </si>
  <si>
    <t>['CA Lynn', 'Shubman Gill', 'RV Uthappa', 'N Rana', 'KD Karthik', 'AD Russell', 'SP Narine', 'PP Chawla', 'MG Johnson', 'M Prasidh Krishna', 'Kuldeep Yadav']</t>
  </si>
  <si>
    <t>A Deshmukh</t>
  </si>
  <si>
    <t>Mujeeb Ur Rahman</t>
  </si>
  <si>
    <t>['JC Buttler', 'DJM Short', 'AM Rahane', 'SV Samson', 'BA Stokes', 'RA Tripathi', 'JC Archer', 'K Gowtham', 'S Gopal', 'JD Unadkat', 'Anureet Singh']</t>
  </si>
  <si>
    <t>['KL Rahul', 'CH Gayle', 'MA Agarwal', 'KK Nair', 'AR Patel', 'MP Stoinis', 'MK Tiwary', 'R Ashwin', 'Mujeeb Ur Rahman', 'AS Rajpoot', 'AJ Tye']</t>
  </si>
  <si>
    <t>['PP Shaw', 'GJ Maxwell', 'SS Iyer', 'RR Pant', 'NV Ojha', 'V Shankar', 'DT Christian', 'LE Plunkett', 'A Mishra', 'Avesh Khan', 'TA Boult']</t>
  </si>
  <si>
    <t>['AD Hales', 'S Dhawan', 'KS Williamson', 'MK Pandey', 'YK Pathan', 'Shakib Al Hasan', 'WP Saha', 'B Kumar', 'Rashid Khan', 'S Kaul', 'Sandeep Sharma']</t>
  </si>
  <si>
    <t>['PA Patel', 'BB McCullum', 'V Kohli', 'AB de Villiers', 'Mandeep Singh', 'C de Grandhomme', 'M Ashwin', 'TG Southee', 'UT Yadav', 'Mohammed Siraj', 'YS Chahal']</t>
  </si>
  <si>
    <t>['SR Watson', 'AT Rayudu', 'SK Raina', 'DR Shorey', 'MS Dhoni', 'DJ Bravo', 'RA Jadeja', 'DJ Willey', 'Harbhajan Singh', 'L Ngidi', 'SN Thakur']</t>
  </si>
  <si>
    <t>['KL Rahul', 'CH Gayle', 'Yuvraj Singh', 'KK Nair', 'AR Patel', 'MP Stoinis', 'MA Agarwal', 'R Ashwin', 'AJ Tye', 'Mujeeb Ur Rahman', 'AS Rajpoot']</t>
  </si>
  <si>
    <t>['SA Yadav', 'E Lewis', 'Ishan Kishan', 'HH Pandya', 'RG Sharma', 'KH Pandya', 'JP Duminy', 'BCJ Cutting', 'MJ McClenaghan', 'M Markande', 'JJ Bumrah']</t>
  </si>
  <si>
    <t>['SR Watson', 'F du Plessis', 'SK Raina', 'AT Rayudu', 'MS Dhoni', 'RA Jadeja', 'KV Sharma', 'DJ Bravo', 'Harbhajan Singh', 'KM Asif', 'L Ngidi']</t>
  </si>
  <si>
    <t>['CA Lynn', 'SP Narine', 'RV Uthappa', 'Shubman Gill', 'RK Singh', 'KD Karthik', 'AD Russell', 'Shivam Mavi', 'PP Chawla', 'MG Johnson', 'Kuldeep Yadav']</t>
  </si>
  <si>
    <t>['PP Shaw', 'C Munro', 'SS Iyer', 'RR Pant', 'GJ Maxwell', 'V Shankar', 'LE Plunkett', 'A Mishra', 'S Nadeem', 'Avesh Khan', 'TA Boult']</t>
  </si>
  <si>
    <t>['DJM Short', 'JC Buttler', 'SV Samson', 'BA Stokes', 'RA Tripathi', 'K Gowtham', 'JC Archer', 'AM Rahane', 'JD Unadkat', 'DS Kulkarni', 'S Gopal']</t>
  </si>
  <si>
    <t>TG Southee</t>
  </si>
  <si>
    <t>['M Vohra', 'Q de Kock', 'BB McCullum', 'V Kohli', 'Mandeep Singh', 'C de Grandhomme', 'Washington Sundar', 'TG Southee', 'UT Yadav', 'YS Chahal', 'Mohammed Siraj']</t>
  </si>
  <si>
    <t>['SA Yadav', 'Ishan Kishan', 'JP Duminy', 'RG Sharma', 'KA Pollard', 'HH Pandya', 'KH Pandya', 'BCJ Cutting', 'MJ McClenaghan', 'M Markande', 'JJ Bumrah']</t>
  </si>
  <si>
    <t>['SR Watson', 'F du Plessis', 'SK Raina', 'AT Rayudu', 'MS Dhoni', 'RA Jadeja', 'DJ Bravo', 'KV Sharma', 'Harbhajan Singh', 'KM Asif', 'L Ngidi']</t>
  </si>
  <si>
    <t>['PP Shaw', 'C Munro', 'SS Iyer', 'RR Pant', 'GJ Maxwell', 'V Shankar', 'R Tewatia', 'LE Plunkett', 'A Mishra', 'Avesh Khan', 'TA Boult']</t>
  </si>
  <si>
    <t>['Q de Kock', 'BB McCullum', 'V Kohli', 'M Vohra', 'Mandeep Singh', 'C de Grandhomme', 'M Ashwin', 'TG Southee', 'UT Yadav', 'YS Chahal', 'Mohammed Siraj']</t>
  </si>
  <si>
    <t>['CA Lynn', 'SP Narine', 'RV Uthappa', 'N Rana', 'AD Russell', 'KD Karthik', 'Shubman Gill', 'Shivam Mavi', 'PP Chawla', 'MG Johnson', 'Kuldeep Yadav']</t>
  </si>
  <si>
    <t>['AD Hales', 'S Dhawan', 'KS Williamson', 'MK Pandey', 'Shakib Al Hasan', 'YK Pathan', 'WP Saha', 'Rashid Khan', 'Basil Thampi', 'Sandeep Sharma', 'S Kaul']</t>
  </si>
  <si>
    <t>['AM Rahane', 'RA Tripathi', 'SV Samson', 'BA Stokes', 'JC Buttler', 'MK Lomror', 'K Gowtham', 'JC Archer', 'DS Kulkarni', 'IS Sodhi', 'JD Unadkat']</t>
  </si>
  <si>
    <t>['SR Watson', 'AT Rayudu', 'SK Raina', 'MS Dhoni', 'DJ Bravo', 'SW Billings', 'RA Jadeja', 'Harbhajan Singh', 'DL Chahar', 'SN Thakur', 'Imran Tahir']</t>
  </si>
  <si>
    <t>['SA Yadav', 'E Lewis', 'RG Sharma', 'HH Pandya', 'Ishan Kishan', 'JP Duminy', 'KH Pandya', 'BCJ Cutting', 'MJ McClenaghan', 'M Markande', 'JJ Bumrah']</t>
  </si>
  <si>
    <t>['CA Lynn', 'SP Narine', 'RV Uthappa', 'N Rana', 'KD Karthik', 'Shubman Gill', 'AD Russell', 'Shivam Mavi', 'PP Chawla', 'MG Johnson', 'Kuldeep Yadav']</t>
  </si>
  <si>
    <t>AS Rajpoot</t>
  </si>
  <si>
    <t>['S Dhawan', 'KS Williamson', 'WP Saha', 'MK Pandey', 'Shakib Al Hasan', 'YK Pathan', 'Mohammad Nabi', 'Rashid Khan', 'Basil Thampi', 'S Kaul', 'Sandeep Sharma']</t>
  </si>
  <si>
    <t>['KL Rahul', 'CH Gayle', 'MA Agarwal', 'KK Nair', 'AJ Finch', 'MK Tiwary', 'R Ashwin', 'AJ Tye', 'BB Sran', 'AS Rajpoot', 'Mujeeb Ur Rahman']</t>
  </si>
  <si>
    <t>['Q de Kock', 'V Kohli', 'AB de Villiers', 'CJ Anderson', 'Mandeep Singh', 'C de Grandhomme', 'P Negi', 'Washington Sundar', 'UT Yadav', 'Mohammed Siraj', 'YS Chahal']</t>
  </si>
  <si>
    <t>['SR Watson', 'AT Rayudu', 'SK Raina', 'SW Billings', 'RA Jadeja', 'MS Dhoni', 'DJ Bravo', 'Harbhajan Singh', 'DL Chahar', 'SN Thakur', 'Imran Tahir']</t>
  </si>
  <si>
    <t>['SA Yadav', 'E Lewis', 'Ishan Kishan', 'RG Sharma', 'KH Pandya', 'KA Pollard', 'HH Pandya', 'MJ McClenaghan', 'M Markande', 'JJ Bumrah', 'Mustafizur Rahman']</t>
  </si>
  <si>
    <t>['KL Rahul', 'AJ Finch', 'MA Agarwal', 'KK Nair', 'Yuvraj Singh', 'DA Miller', 'R Ashwin', 'AJ Tye', 'BB Sran', 'AS Rajpoot', 'Mujeeb Ur Rahman']</t>
  </si>
  <si>
    <t>['PP Shaw', 'G Gambhir', 'GJ Maxwell', 'SS Iyer', 'RR Pant', 'DT Christian', 'R Tewatia', 'LE Plunkett', 'A Mishra', 'Avesh Khan', 'TA Boult']</t>
  </si>
  <si>
    <t>['SR Watson', 'F du Plessis', 'SK Raina', 'AT Rayudu', 'MS Dhoni', 'SW Billings', 'DJ Bravo', 'RA Jadeja', 'DL Chahar', 'KV Sharma', 'SN Thakur']</t>
  </si>
  <si>
    <t>['RK Bhui', 'KS Williamson', 'MK Pandey', 'DJ Hooda', 'Shakib Al Hasan', 'YK Pathan', 'WP Saha', 'Rashid Khan', 'B Kumar', 'B Stanlake', 'S Kaul']</t>
  </si>
  <si>
    <t>JC Archer</t>
  </si>
  <si>
    <t>['SA Yadav', 'E Lewis', 'Ishan Kishan', 'KA Pollard', 'RG Sharma', 'KH Pandya', 'HH Pandya', 'MJ McClenaghan', 'M Markande', 'JJ Bumrah', 'Mustafizur Rahman']</t>
  </si>
  <si>
    <t>['AM Rahane', 'RA Tripathi', 'SV Samson', 'BA Stokes', 'JC Buttler', 'H Klaasen', 'JC Archer', 'K Gowtham', 'JD Unadkat', 'DS Kulkarni', 'S Gopal']</t>
  </si>
  <si>
    <t>['CA Lynn', 'SP Narine', 'RV Uthappa', 'N Rana', 'KD Karthik', 'AD Russell', 'Shubman Gill', 'TK Curran', 'PP Chawla', 'Shivam Mavi', 'Kuldeep Yadav']</t>
  </si>
  <si>
    <t>['KL Rahul', 'CH Gayle', 'MA Agarwal', 'KK Nair', 'AJ Finch', 'Yuvraj Singh', 'R Ashwin', 'AJ Tye', 'BB Sran', 'Mujeeb Ur Rahman', 'AS Rajpoot']</t>
  </si>
  <si>
    <t>['JJ Roy', 'G Gambhir', 'SS Iyer', 'RR Pant', 'GJ Maxwell', 'R Tewatia', 'CH Morris', 'V Shankar', 'S Nadeem', 'HV Patel', 'TA Boult']</t>
  </si>
  <si>
    <t>['Q de Kock', 'M Vohra', 'V Kohli', 'AB de Villiers', 'CJ Anderson', 'Mandeep Singh', 'Washington Sundar', 'CR Woakes', 'UT Yadav', 'Mohammed Siraj', 'YS Chahal']</t>
  </si>
  <si>
    <t>['SR Watson', 'AT Rayudu', 'SK Raina', 'MS Dhoni', 'SW Billings', 'DJ Bravo', 'RA Jadeja', 'DL Chahar', 'KV Sharma', 'SN Thakur', 'Imran Tahir']</t>
  </si>
  <si>
    <t>['AM Rahane', 'H Klaasen', 'SV Samson', 'BA Stokes', 'JC Buttler', 'RA Tripathi', 'STR Binny', 'K Gowtham', 'S Gopal', 'JD Unadkat', 'B Laughlin']</t>
  </si>
  <si>
    <t>['KL Rahul', 'CH Gayle', 'MA Agarwal', 'KK Nair', 'AJ Finch', 'Yuvraj Singh', 'R Ashwin', 'AJ Tye', 'BB Sran', 'MM Sharma', 'Mujeeb Ur Rahman']</t>
  </si>
  <si>
    <t>['WP Saha', 'S Dhawan', 'KS Williamson', 'YK Pathan', 'MK Pandey', 'DJ Hooda', 'Shakib Al Hasan', 'CJ Jordan', 'B Kumar', 'Rashid Khan', 'S Kaul']</t>
  </si>
  <si>
    <t>['AM Rahane', 'DJM Short', 'SV Samson', 'RA Tripathi', 'BA Stokes', 'JC Buttler', 'K Gowtham', 'S Gopal', 'DS Kulkarni', 'JD Unadkat', 'B Laughlin']</t>
  </si>
  <si>
    <t>['SP Narine', 'CA Lynn', 'RV Uthappa', 'N Rana', 'KD Karthik', 'AD Russell', 'Shubman Gill', 'TK Curran', 'PP Chawla', 'Shivam Mavi', 'Kuldeep Yadav']</t>
  </si>
  <si>
    <t>['V Kohli', 'Q de Kock', 'AB de Villiers', 'Mandeep Singh', 'CJ Anderson', 'Washington Sundar', 'SN Khan', 'CR Woakes', 'UT Yadav', 'Mohammed Siraj', 'YS Chahal']</t>
  </si>
  <si>
    <t>['G Gambhir', 'JJ Roy', 'SS Iyer', 'RR Pant', 'GJ Maxwell', 'R Tewatia', 'V Shankar', 'CH Morris', 'Mohammed Shami', 'S Nadeem', 'TA Boult']</t>
  </si>
  <si>
    <t>['KL Rahul', 'CH Gayle', 'MA Agarwal', 'Yuvraj Singh', 'AJ Finch', 'KK Nair', 'R Ashwin', 'AJ Tye', 'BB Sran', 'MM Sharma', 'Mujeeb Ur Rahman']</t>
  </si>
  <si>
    <t>['SR Watson', 'M Vijay', 'AT Rayudu', 'SW Billings', 'MS Dhoni', 'RA Jadeja', 'DJ Bravo', 'DL Chahar', 'Harbhajan Singh', 'SN Thakur', 'Imran Tahir']</t>
  </si>
  <si>
    <t>['AM Rahane', 'DJM Short', 'SV Samson', 'BA Stokes', 'JC Buttler', 'RA Tripathi', 'K Gowtham', 'S Gopal', 'DS Kulkarni', 'JD Unadkat', 'B Laughlin']</t>
  </si>
  <si>
    <t>['BB McCullum', 'Q de Kock', 'V Kohli', 'AB de Villiers', 'Mandeep Singh', 'P Negi', 'Washington Sundar', 'CR Woakes', 'UT Yadav', 'K Khejroliya', 'YS Chahal']</t>
  </si>
  <si>
    <t>B Stanlake</t>
  </si>
  <si>
    <t>['RV Uthappa', 'CA Lynn', 'N Rana', 'SP Narine', 'KD Karthik', 'AD Russell', 'Shubman Gill', 'Shivam Mavi', 'MG Johnson', 'PP Chawla', 'Kuldeep Yadav']</t>
  </si>
  <si>
    <t>['WP Saha', 'S Dhawan', 'KS Williamson', 'MK Pandey', 'Shakib Al Hasan', 'DJ Hooda', 'YK Pathan', 'B Kumar', 'Rashid Khan', 'S Kaul', 'B Stanlake']</t>
  </si>
  <si>
    <t>['SA Yadav', 'E Lewis', 'Ishan Kishan', 'RG Sharma', 'KA Pollard', 'KH Pandya', 'HH Pandya', 'A Dananjaya', 'M Markande', 'JJ Bumrah', 'Mustafizur Rahman']</t>
  </si>
  <si>
    <t>['JJ Roy', 'G Gambhir', 'RR Pant', 'GJ Maxwell', 'SS Iyer', 'V Shankar', 'DT Christian', 'R Tewatia', 'S Nadeem', 'Mohammed Shami', 'TA Boult']</t>
  </si>
  <si>
    <t>['KL Rahul', 'MA Agarwal', 'AJ Finch', 'Yuvraj Singh', 'KK Nair', 'MP Stoinis', 'AR Patel', 'R Ashwin', 'AJ Tye', 'MM Sharma', 'Mujeeb Ur Rahman']</t>
  </si>
  <si>
    <t>['Q de Kock', 'BB McCullum', 'V Kohli', 'AB de Villiers', 'SN Khan', 'Mandeep Singh', 'CR Woakes', 'Washington Sundar', 'UT Yadav', 'K Khejroliya', 'YS Chahal']</t>
  </si>
  <si>
    <t>['RG Sharma', 'E Lewis', 'Ishan Kishan', 'SA Yadav', 'KH Pandya', 'KA Pollard', 'BCJ Cutting', 'PJ Sangwan', 'M Markande', 'JJ Bumrah', 'Mustafizur Rahman']</t>
  </si>
  <si>
    <t>['WP Saha', 'S Dhawan', 'KS Williamson', 'MK Pandey', 'Shakib Al Hasan', 'DJ Hooda', 'YK Pathan', 'Rashid Khan', 'S Kaul', 'Sandeep Sharma', 'B Stanlake']</t>
  </si>
  <si>
    <t>['AM Rahane', 'DJM Short', 'BA Stokes', 'SV Samson', 'JC Buttler', 'RA Tripathi', 'K Gowtham', 'S Gopal', 'DS Kulkarni', 'JD Unadkat', 'B Laughlin']</t>
  </si>
  <si>
    <t>['GJ Maxwell', 'C Munro', 'RR Pant', 'CH Morris', 'V Shankar', 'SS Iyer', 'G Gambhir', 'R Tewatia', 'S Nadeem', 'TA Boult', 'Mohammed Shami']</t>
  </si>
  <si>
    <t>SW Billings</t>
  </si>
  <si>
    <t>['CA Lynn', 'SP Narine', 'RV Uthappa', 'N Rana', 'KD Karthik', 'RK Singh', 'AD Russell', 'TK Curran', 'R Vinay Kumar', 'Kuldeep Yadav', 'PP Chawla']</t>
  </si>
  <si>
    <t>['SR Watson', 'AT Rayudu', 'SK Raina', 'MS Dhoni', 'SW Billings', 'RA Jadeja', 'DJ Bravo', 'DL Chahar', 'Harbhajan Singh', 'SN Thakur', 'Imran Tahir']</t>
  </si>
  <si>
    <t>['AM Rahane', 'DJM Short', 'SV Samson', 'BA Stokes', 'RA Tripathi', 'JC Buttler', 'K Gowtham', 'S Gopal', 'DS Kulkarni', 'JD Unadkat', 'B Laughlin']</t>
  </si>
  <si>
    <t>['WP Saha', 'S Dhawan', 'KS Williamson', 'MK Pandey', 'DJ Hooda', 'YK Pathan', 'Shakib Al Hasan', 'Rashid Khan', 'B Kumar', 'B Stanlake', 'S Kaul']</t>
  </si>
  <si>
    <t>['BB McCullum', 'Q de Kock', 'V Kohli', 'AB de Villiers', 'SN Khan', 'Mandeep Singh', 'CR Woakes', 'Washington Sundar', 'UT Yadav', 'K Khejroliya', 'YS Chahal']</t>
  </si>
  <si>
    <t>['SP Narine', 'CA Lynn', 'RV Uthappa', 'N Rana', 'KD Karthik', 'RK Singh', 'AD Russell', 'R Vinay Kumar', 'PP Chawla', 'MG Johnson', 'Kuldeep Yadav']</t>
  </si>
  <si>
    <t>['C Munro', 'G Gambhir', 'SS Iyer', 'V Shankar', 'RR Pant', 'R Tewatia', 'CH Morris', 'DT Christian', 'A Mishra', 'TA Boult', 'Mohammed Shami']</t>
  </si>
  <si>
    <t>['KL Rahul', 'MA Agarwal', 'Yuvraj Singh', 'KK Nair', 'DA Miller', 'MP Stoinis', 'AR Patel', 'R Ashwin', 'AJ Tye', 'MM Sharma', 'Mujeeb Ur Rahman']</t>
  </si>
  <si>
    <t>['RG Sharma', 'E Lewis', 'Ishan Kishan', 'SA Yadav', 'HH Pandya', 'KH Pandya', 'KA Pollard', 'JJ Bumrah', 'MJ McClenaghan', 'Mustafizur Rahman', 'M Markande']</t>
  </si>
  <si>
    <t>['SR Watson', 'AT Rayudu', 'SK Raina', 'KM Jadhav', 'MS Dhoni', 'RA Jadeja', 'DJ Bravo', 'DL Chahar', 'Harbhajan Singh', 'MA Wood', 'Imran Tahir']</t>
  </si>
  <si>
    <t>Days</t>
  </si>
  <si>
    <t>Years</t>
  </si>
  <si>
    <t>Months</t>
  </si>
  <si>
    <t>Month_in_words</t>
  </si>
  <si>
    <t>Days_in_week</t>
  </si>
  <si>
    <t>If Funtions</t>
  </si>
  <si>
    <t>Team</t>
  </si>
  <si>
    <t>Sum of Wins</t>
  </si>
  <si>
    <t>Sum</t>
  </si>
  <si>
    <t>Teams</t>
  </si>
  <si>
    <t>TossWinners</t>
  </si>
  <si>
    <t>Panjab Kings</t>
  </si>
  <si>
    <t>Selected_field_after_winning_toss</t>
  </si>
  <si>
    <t>Selected_BAT_after_winning_toss</t>
  </si>
  <si>
    <t>common Toss Decision</t>
  </si>
  <si>
    <t>Bat</t>
  </si>
  <si>
    <t>count</t>
  </si>
  <si>
    <t>Super Over</t>
  </si>
  <si>
    <t>Average</t>
  </si>
  <si>
    <t>Players</t>
  </si>
  <si>
    <t>Most_Players_of_match</t>
  </si>
  <si>
    <t>close wins</t>
  </si>
  <si>
    <t>decisive wins</t>
  </si>
  <si>
    <t>matches</t>
  </si>
  <si>
    <t>Na</t>
  </si>
  <si>
    <t>Total</t>
  </si>
  <si>
    <t>Batting_first</t>
  </si>
  <si>
    <t>Bowling First</t>
  </si>
  <si>
    <t>Umpires</t>
  </si>
  <si>
    <t>Counts_No_Matches</t>
  </si>
  <si>
    <t>Citys</t>
  </si>
  <si>
    <t>Match_Played</t>
  </si>
  <si>
    <t>Week_days_words</t>
  </si>
  <si>
    <t>Day_of_Week</t>
  </si>
  <si>
    <t>Friday</t>
  </si>
  <si>
    <t>Wednesday</t>
  </si>
  <si>
    <t>Monday</t>
  </si>
  <si>
    <t>Sunday</t>
  </si>
  <si>
    <t>Thursday</t>
  </si>
  <si>
    <t>Tuesday</t>
  </si>
  <si>
    <t>Saturday</t>
  </si>
  <si>
    <t>Day</t>
  </si>
  <si>
    <t>Count_of_Matches</t>
  </si>
  <si>
    <t>Row Labels</t>
  </si>
  <si>
    <t>(blank)</t>
  </si>
  <si>
    <t>Grand Total</t>
  </si>
  <si>
    <t>Count of Players_of_Match</t>
  </si>
  <si>
    <t>Count of TossWinner</t>
  </si>
  <si>
    <t>Column Labels</t>
  </si>
  <si>
    <t>Count of Venue</t>
  </si>
  <si>
    <t>Count of TossDecision</t>
  </si>
  <si>
    <t>Max of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</si>
</sst>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Gill Sans MT"/>
      <family val="2"/>
      <scheme val="minor"/>
    </font>
    <font>
      <sz val="11"/>
      <color theme="1"/>
      <name val="Gill Sans MT"/>
      <family val="2"/>
      <scheme val="minor"/>
    </font>
    <font>
      <sz val="18"/>
      <color theme="3"/>
      <name val="Gill Sans MT"/>
      <family val="2"/>
      <scheme val="major"/>
    </font>
    <font>
      <b/>
      <sz val="15"/>
      <color theme="3"/>
      <name val="Gill Sans MT"/>
      <family val="2"/>
      <scheme val="minor"/>
    </font>
    <font>
      <b/>
      <sz val="13"/>
      <color theme="3"/>
      <name val="Gill Sans MT"/>
      <family val="2"/>
      <scheme val="minor"/>
    </font>
    <font>
      <b/>
      <sz val="11"/>
      <color theme="3"/>
      <name val="Gill Sans MT"/>
      <family val="2"/>
      <scheme val="minor"/>
    </font>
    <font>
      <sz val="11"/>
      <color rgb="FF006100"/>
      <name val="Gill Sans MT"/>
      <family val="2"/>
      <scheme val="minor"/>
    </font>
    <font>
      <sz val="11"/>
      <color rgb="FF9C0006"/>
      <name val="Gill Sans MT"/>
      <family val="2"/>
      <scheme val="minor"/>
    </font>
    <font>
      <sz val="11"/>
      <color rgb="FF9C5700"/>
      <name val="Gill Sans MT"/>
      <family val="2"/>
      <scheme val="minor"/>
    </font>
    <font>
      <sz val="11"/>
      <color rgb="FF3F3F76"/>
      <name val="Gill Sans MT"/>
      <family val="2"/>
      <scheme val="minor"/>
    </font>
    <font>
      <b/>
      <sz val="11"/>
      <color rgb="FF3F3F3F"/>
      <name val="Gill Sans MT"/>
      <family val="2"/>
      <scheme val="minor"/>
    </font>
    <font>
      <b/>
      <sz val="11"/>
      <color rgb="FFFA7D00"/>
      <name val="Gill Sans MT"/>
      <family val="2"/>
      <scheme val="minor"/>
    </font>
    <font>
      <sz val="11"/>
      <color rgb="FFFA7D00"/>
      <name val="Gill Sans MT"/>
      <family val="2"/>
      <scheme val="minor"/>
    </font>
    <font>
      <b/>
      <sz val="11"/>
      <color theme="0"/>
      <name val="Gill Sans MT"/>
      <family val="2"/>
      <scheme val="minor"/>
    </font>
    <font>
      <sz val="11"/>
      <color rgb="FFFF0000"/>
      <name val="Gill Sans MT"/>
      <family val="2"/>
      <scheme val="minor"/>
    </font>
    <font>
      <i/>
      <sz val="11"/>
      <color rgb="FF7F7F7F"/>
      <name val="Gill Sans MT"/>
      <family val="2"/>
      <scheme val="minor"/>
    </font>
    <font>
      <b/>
      <sz val="11"/>
      <color theme="1"/>
      <name val="Gill Sans MT"/>
      <family val="2"/>
      <scheme val="minor"/>
    </font>
    <font>
      <sz val="11"/>
      <color theme="0"/>
      <name val="Gill Sans MT"/>
      <family val="2"/>
      <scheme val="minor"/>
    </font>
    <font>
      <sz val="8"/>
      <name val="Gill Sans MT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0" fillId="33" borderId="10" xfId="0" applyFont="1" applyFill="1" applyBorder="1"/>
    <xf numFmtId="0" fontId="0" fillId="0" borderId="10" xfId="0" applyFont="1" applyBorder="1"/>
    <xf numFmtId="0" fontId="0" fillId="33" borderId="12" xfId="0" applyFont="1" applyFill="1" applyBorder="1"/>
    <xf numFmtId="0" fontId="0" fillId="0" borderId="11" xfId="0" applyFont="1" applyBorder="1"/>
    <xf numFmtId="0" fontId="0" fillId="33" borderId="11" xfId="0" applyFont="1" applyFill="1" applyBorder="1"/>
    <xf numFmtId="0" fontId="0" fillId="33" borderId="0" xfId="0" applyFont="1" applyFill="1" applyBorder="1"/>
    <xf numFmtId="0" fontId="17" fillId="9" borderId="0" xfId="18"/>
    <xf numFmtId="0" fontId="1" fillId="12" borderId="0" xfId="21"/>
    <xf numFmtId="0" fontId="1" fillId="10" borderId="0" xfId="19"/>
    <xf numFmtId="0" fontId="0" fillId="0" borderId="0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34" borderId="0" xfId="0" applyFill="1"/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ill Sans MT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ill Sans MT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ill Sans MT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ill Sans MT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ill Sans MT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ill Sans MT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ill Sans MT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ill Sans MT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ill Sans MT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2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Sheet2!$B$9</c:f>
              <c:strCache>
                <c:ptCount val="1"/>
                <c:pt idx="0">
                  <c:v>Sum of Wins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Sheet2!$A$10:$A$17</c:f>
              <c:strCache>
                <c:ptCount val="8"/>
                <c:pt idx="0">
                  <c:v>Chennai Super Kings</c:v>
                </c:pt>
                <c:pt idx="1">
                  <c:v>Mumbai Indians</c:v>
                </c:pt>
                <c:pt idx="2">
                  <c:v>Delhi Capitals</c:v>
                </c:pt>
                <c:pt idx="3">
                  <c:v>Kolkata Knight Riders</c:v>
                </c:pt>
                <c:pt idx="4">
                  <c:v>Royal Challengers Bangalore</c:v>
                </c:pt>
                <c:pt idx="5">
                  <c:v>Sunrisers Hyderabad</c:v>
                </c:pt>
                <c:pt idx="6">
                  <c:v>Panjab Kings</c:v>
                </c:pt>
                <c:pt idx="7">
                  <c:v>Rajasthan Royals</c:v>
                </c:pt>
              </c:strCache>
            </c:strRef>
          </c:cat>
          <c:val>
            <c:numRef>
              <c:f>Sheet2!$B$10:$B$17</c:f>
              <c:numCache>
                <c:formatCode>General</c:formatCode>
                <c:ptCount val="8"/>
                <c:pt idx="0">
                  <c:v>38</c:v>
                </c:pt>
                <c:pt idx="1">
                  <c:v>35</c:v>
                </c:pt>
                <c:pt idx="2">
                  <c:v>34</c:v>
                </c:pt>
                <c:pt idx="3">
                  <c:v>31</c:v>
                </c:pt>
                <c:pt idx="4">
                  <c:v>27</c:v>
                </c:pt>
                <c:pt idx="5">
                  <c:v>27</c:v>
                </c:pt>
                <c:pt idx="6">
                  <c:v>24</c:v>
                </c:pt>
                <c:pt idx="7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7E-4353-8DD1-2EB11D867C6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942152751"/>
        <c:axId val="342076111"/>
      </c:barChart>
      <c:catAx>
        <c:axId val="9421527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076111"/>
        <c:crosses val="autoZero"/>
        <c:auto val="1"/>
        <c:lblAlgn val="ctr"/>
        <c:lblOffset val="100"/>
        <c:noMultiLvlLbl val="0"/>
      </c:catAx>
      <c:valAx>
        <c:axId val="342076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1527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TEAM</a:t>
            </a:r>
            <a:r>
              <a:rPr lang="en-US" b="1" baseline="0"/>
              <a:t> WITH MOST TOSS WINS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Sheet2!$E$53</c:f>
              <c:strCache>
                <c:ptCount val="1"/>
                <c:pt idx="0">
                  <c:v>TossWinners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Sheet2!$D$54:$D$61</c:f>
              <c:strCache>
                <c:ptCount val="8"/>
                <c:pt idx="0">
                  <c:v>Chennai Super Kings</c:v>
                </c:pt>
                <c:pt idx="1">
                  <c:v>Delhi Capitals</c:v>
                </c:pt>
                <c:pt idx="2">
                  <c:v>Rajasthan Royals</c:v>
                </c:pt>
                <c:pt idx="3">
                  <c:v>Mumbai Indians</c:v>
                </c:pt>
                <c:pt idx="4">
                  <c:v>Sunrisers Hyderabad</c:v>
                </c:pt>
                <c:pt idx="5">
                  <c:v>Kolkata Knight Riders</c:v>
                </c:pt>
                <c:pt idx="6">
                  <c:v>Royal Challengers Bangalore</c:v>
                </c:pt>
                <c:pt idx="7">
                  <c:v>Panjab Kings</c:v>
                </c:pt>
              </c:strCache>
            </c:strRef>
          </c:cat>
          <c:val>
            <c:numRef>
              <c:f>Sheet2!$E$54:$E$61</c:f>
              <c:numCache>
                <c:formatCode>General</c:formatCode>
                <c:ptCount val="8"/>
                <c:pt idx="0">
                  <c:v>37</c:v>
                </c:pt>
                <c:pt idx="1">
                  <c:v>36</c:v>
                </c:pt>
                <c:pt idx="2">
                  <c:v>32</c:v>
                </c:pt>
                <c:pt idx="3">
                  <c:v>29</c:v>
                </c:pt>
                <c:pt idx="4">
                  <c:v>29</c:v>
                </c:pt>
                <c:pt idx="5">
                  <c:v>28</c:v>
                </c:pt>
                <c:pt idx="6">
                  <c:v>27</c:v>
                </c:pt>
                <c:pt idx="7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6E-434E-AD2B-03FE1108F70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591465936"/>
        <c:axId val="594081968"/>
        <c:axId val="0"/>
      </c:bar3DChart>
      <c:catAx>
        <c:axId val="591465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081968"/>
        <c:crosses val="autoZero"/>
        <c:auto val="1"/>
        <c:lblAlgn val="ctr"/>
        <c:lblOffset val="100"/>
        <c:noMultiLvlLbl val="0"/>
      </c:catAx>
      <c:valAx>
        <c:axId val="594081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465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63500" sx="102000" sy="102000" algn="ctr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latin typeface="Arial" panose="020B0604020202020204" pitchFamily="34" charset="0"/>
                <a:cs typeface="Arial" panose="020B0604020202020204" pitchFamily="34" charset="0"/>
              </a:rPr>
              <a:t>BOWL</a:t>
            </a:r>
            <a:r>
              <a:rPr lang="en-US" b="1" baseline="0">
                <a:latin typeface="Arial" panose="020B0604020202020204" pitchFamily="34" charset="0"/>
                <a:cs typeface="Arial" panose="020B0604020202020204" pitchFamily="34" charset="0"/>
              </a:rPr>
              <a:t> FIRST AFTER WINNING TOSS</a:t>
            </a:r>
            <a:endParaRPr lang="en-US" b="1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Sheet2!$E$65</c:f>
              <c:strCache>
                <c:ptCount val="1"/>
                <c:pt idx="0">
                  <c:v>Selected_field_after_winning_toss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Sheet2!$D$66:$D$73</c:f>
              <c:strCache>
                <c:ptCount val="8"/>
                <c:pt idx="0">
                  <c:v>Chennai Super Kings</c:v>
                </c:pt>
                <c:pt idx="1">
                  <c:v>Delhi Capitals</c:v>
                </c:pt>
                <c:pt idx="2">
                  <c:v>Rajasthan Royals</c:v>
                </c:pt>
                <c:pt idx="3">
                  <c:v>Kolkata Knight Riders</c:v>
                </c:pt>
                <c:pt idx="4">
                  <c:v>Sunrisers Hyderabad</c:v>
                </c:pt>
                <c:pt idx="5">
                  <c:v>Royal Challengers Bangalore</c:v>
                </c:pt>
                <c:pt idx="6">
                  <c:v>Panjab Kings</c:v>
                </c:pt>
                <c:pt idx="7">
                  <c:v>Mumbai Indians</c:v>
                </c:pt>
              </c:strCache>
            </c:strRef>
          </c:cat>
          <c:val>
            <c:numRef>
              <c:f>Sheet2!$E$66:$E$73</c:f>
              <c:numCache>
                <c:formatCode>General</c:formatCode>
                <c:ptCount val="8"/>
                <c:pt idx="0">
                  <c:v>28</c:v>
                </c:pt>
                <c:pt idx="1">
                  <c:v>25</c:v>
                </c:pt>
                <c:pt idx="2">
                  <c:v>25</c:v>
                </c:pt>
                <c:pt idx="3">
                  <c:v>23</c:v>
                </c:pt>
                <c:pt idx="4">
                  <c:v>20</c:v>
                </c:pt>
                <c:pt idx="5">
                  <c:v>19</c:v>
                </c:pt>
                <c:pt idx="6">
                  <c:v>19</c:v>
                </c:pt>
                <c:pt idx="7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2D-49B0-ABAD-CF945F6C6CE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503293440"/>
        <c:axId val="594080048"/>
        <c:axId val="0"/>
      </c:bar3DChart>
      <c:catAx>
        <c:axId val="503293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080048"/>
        <c:crosses val="autoZero"/>
        <c:auto val="1"/>
        <c:lblAlgn val="ctr"/>
        <c:lblOffset val="100"/>
        <c:noMultiLvlLbl val="0"/>
      </c:catAx>
      <c:valAx>
        <c:axId val="594080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293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50800" dist="38100" dir="18900000" algn="b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200" b="1">
                <a:latin typeface="Arial" panose="020B0604020202020204" pitchFamily="34" charset="0"/>
                <a:cs typeface="Arial" panose="020B0604020202020204" pitchFamily="34" charset="0"/>
              </a:rPr>
              <a:t>BAT</a:t>
            </a:r>
            <a:r>
              <a:rPr lang="en-IN" sz="1200" b="1" baseline="0">
                <a:latin typeface="Arial" panose="020B0604020202020204" pitchFamily="34" charset="0"/>
                <a:cs typeface="Arial" panose="020B0604020202020204" pitchFamily="34" charset="0"/>
              </a:rPr>
              <a:t> FIRST AFTER WINNING TOSS</a:t>
            </a:r>
            <a:endParaRPr lang="en-IN" sz="1200" b="1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Sheet2!$E$77</c:f>
              <c:strCache>
                <c:ptCount val="1"/>
                <c:pt idx="0">
                  <c:v>Selected_BAT_after_winning_toss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Sheet2!$D$78:$D$85</c:f>
              <c:strCache>
                <c:ptCount val="8"/>
                <c:pt idx="0">
                  <c:v>Delhi Capitals</c:v>
                </c:pt>
                <c:pt idx="1">
                  <c:v>Mumbai Indians</c:v>
                </c:pt>
                <c:pt idx="2">
                  <c:v>Chennai Super Kings</c:v>
                </c:pt>
                <c:pt idx="3">
                  <c:v>Sunrisers Hyderabad</c:v>
                </c:pt>
                <c:pt idx="4">
                  <c:v>Royal Challengers Bangalore</c:v>
                </c:pt>
                <c:pt idx="5">
                  <c:v>Rajasthan Royals</c:v>
                </c:pt>
                <c:pt idx="6">
                  <c:v>Kolkata Knight Riders</c:v>
                </c:pt>
                <c:pt idx="7">
                  <c:v>Panjab Kings</c:v>
                </c:pt>
              </c:strCache>
            </c:strRef>
          </c:cat>
          <c:val>
            <c:numRef>
              <c:f>Sheet2!$E$78:$E$85</c:f>
              <c:numCache>
                <c:formatCode>General</c:formatCode>
                <c:ptCount val="8"/>
                <c:pt idx="0">
                  <c:v>11</c:v>
                </c:pt>
                <c:pt idx="1">
                  <c:v>11</c:v>
                </c:pt>
                <c:pt idx="2">
                  <c:v>9</c:v>
                </c:pt>
                <c:pt idx="3">
                  <c:v>9</c:v>
                </c:pt>
                <c:pt idx="4">
                  <c:v>8</c:v>
                </c:pt>
                <c:pt idx="5">
                  <c:v>7</c:v>
                </c:pt>
                <c:pt idx="6">
                  <c:v>5</c:v>
                </c:pt>
                <c:pt idx="7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50-471C-A2F7-82936CB22F6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503282768"/>
        <c:axId val="594079088"/>
        <c:axId val="0"/>
      </c:bar3DChart>
      <c:catAx>
        <c:axId val="503282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079088"/>
        <c:crosses val="autoZero"/>
        <c:auto val="1"/>
        <c:lblAlgn val="ctr"/>
        <c:lblOffset val="100"/>
        <c:noMultiLvlLbl val="0"/>
      </c:catAx>
      <c:valAx>
        <c:axId val="59407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282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50800" dist="38100" dir="5400000" algn="t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200" b="1">
                <a:latin typeface="Arial" panose="020B0604020202020204" pitchFamily="34" charset="0"/>
                <a:cs typeface="Arial" panose="020B0604020202020204" pitchFamily="34" charset="0"/>
              </a:rPr>
              <a:t>MOST</a:t>
            </a:r>
            <a:r>
              <a:rPr lang="en-US" sz="1200" b="1" baseline="0"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en-IN" sz="1200" b="1" baseline="0">
                <a:latin typeface="Arial" panose="020B0604020202020204" pitchFamily="34" charset="0"/>
                <a:cs typeface="Arial" panose="020B0604020202020204" pitchFamily="34" charset="0"/>
              </a:rPr>
              <a:t>PLAYERS OF MATCHES</a:t>
            </a:r>
            <a:endParaRPr lang="en-US" sz="1200" b="1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Sheet2!$C$89</c:f>
              <c:strCache>
                <c:ptCount val="1"/>
                <c:pt idx="0">
                  <c:v>Most_Players_of_match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Sheet2!$B$90:$B$187</c:f>
              <c:strCache>
                <c:ptCount val="98"/>
                <c:pt idx="0">
                  <c:v>KL Rahul</c:v>
                </c:pt>
                <c:pt idx="1">
                  <c:v>AB de Villiers</c:v>
                </c:pt>
                <c:pt idx="2">
                  <c:v>S Dhawan</c:v>
                </c:pt>
                <c:pt idx="3">
                  <c:v>RD Gaikwad</c:v>
                </c:pt>
                <c:pt idx="4">
                  <c:v>SP Narine</c:v>
                </c:pt>
                <c:pt idx="5">
                  <c:v>JC Buttler</c:v>
                </c:pt>
                <c:pt idx="6">
                  <c:v>SR Watson</c:v>
                </c:pt>
                <c:pt idx="7">
                  <c:v>Rashid Khan</c:v>
                </c:pt>
                <c:pt idx="8">
                  <c:v>KA Pollard</c:v>
                </c:pt>
                <c:pt idx="9">
                  <c:v>SV Samson</c:v>
                </c:pt>
                <c:pt idx="10">
                  <c:v>JJ Bumrah</c:v>
                </c:pt>
                <c:pt idx="11">
                  <c:v>AD Russell</c:v>
                </c:pt>
                <c:pt idx="12">
                  <c:v>F du Plessis</c:v>
                </c:pt>
                <c:pt idx="13">
                  <c:v>KS Williamson</c:v>
                </c:pt>
                <c:pt idx="14">
                  <c:v>RA Jadeja</c:v>
                </c:pt>
                <c:pt idx="15">
                  <c:v>SS Iyer</c:v>
                </c:pt>
                <c:pt idx="16">
                  <c:v>PP Shaw</c:v>
                </c:pt>
                <c:pt idx="17">
                  <c:v>F du Plessis</c:v>
                </c:pt>
                <c:pt idx="18">
                  <c:v>JM Bairstow</c:v>
                </c:pt>
                <c:pt idx="19">
                  <c:v>SA Yadav</c:v>
                </c:pt>
                <c:pt idx="20">
                  <c:v>CH Gayle</c:v>
                </c:pt>
                <c:pt idx="21">
                  <c:v>RG Sharma</c:v>
                </c:pt>
                <c:pt idx="22">
                  <c:v>RR Pant</c:v>
                </c:pt>
                <c:pt idx="23">
                  <c:v>HH Pandya</c:v>
                </c:pt>
                <c:pt idx="24">
                  <c:v>MS Dhoni</c:v>
                </c:pt>
                <c:pt idx="25">
                  <c:v>Ishan Kishan</c:v>
                </c:pt>
                <c:pt idx="26">
                  <c:v>AR Patel</c:v>
                </c:pt>
                <c:pt idx="27">
                  <c:v>Shubman Gill</c:v>
                </c:pt>
                <c:pt idx="28">
                  <c:v>GJ Maxwell</c:v>
                </c:pt>
                <c:pt idx="29">
                  <c:v>YS Chahal</c:v>
                </c:pt>
                <c:pt idx="30">
                  <c:v>A Nortje</c:v>
                </c:pt>
                <c:pt idx="31">
                  <c:v>Q de Kock</c:v>
                </c:pt>
                <c:pt idx="32">
                  <c:v>A Mishra</c:v>
                </c:pt>
                <c:pt idx="33">
                  <c:v>N Rana</c:v>
                </c:pt>
                <c:pt idx="34">
                  <c:v>TA Boult</c:v>
                </c:pt>
                <c:pt idx="35">
                  <c:v>AT Rayudu</c:v>
                </c:pt>
                <c:pt idx="36">
                  <c:v>Shivam Mavi</c:v>
                </c:pt>
                <c:pt idx="37">
                  <c:v>JJ Roy</c:v>
                </c:pt>
                <c:pt idx="38">
                  <c:v>DJ Bravo</c:v>
                </c:pt>
                <c:pt idx="39">
                  <c:v>CV Varun</c:v>
                </c:pt>
                <c:pt idx="40">
                  <c:v>MA Agarwal</c:v>
                </c:pt>
                <c:pt idx="41">
                  <c:v>DL Chahar</c:v>
                </c:pt>
                <c:pt idx="42">
                  <c:v>JD Unadkat</c:v>
                </c:pt>
                <c:pt idx="43">
                  <c:v>HV Patel</c:v>
                </c:pt>
                <c:pt idx="44">
                  <c:v>MP Stoinis</c:v>
                </c:pt>
                <c:pt idx="45">
                  <c:v>BA Stokes</c:v>
                </c:pt>
                <c:pt idx="46">
                  <c:v>V Kohli</c:v>
                </c:pt>
                <c:pt idx="47">
                  <c:v>R Ashwin</c:v>
                </c:pt>
                <c:pt idx="48">
                  <c:v>DA Warner</c:v>
                </c:pt>
                <c:pt idx="49">
                  <c:v>Harbhajan Singh</c:v>
                </c:pt>
                <c:pt idx="50">
                  <c:v>S Gopal</c:v>
                </c:pt>
                <c:pt idx="51">
                  <c:v>CA Lynn</c:v>
                </c:pt>
                <c:pt idx="52">
                  <c:v>UT Yadav</c:v>
                </c:pt>
                <c:pt idx="53">
                  <c:v>AS Rajpoot</c:v>
                </c:pt>
                <c:pt idx="54">
                  <c:v>VR Iyer</c:v>
                </c:pt>
                <c:pt idx="55">
                  <c:v>KS Bharat</c:v>
                </c:pt>
                <c:pt idx="56">
                  <c:v>NM Coulter-Nile</c:v>
                </c:pt>
                <c:pt idx="57">
                  <c:v>JR Hazlewood</c:v>
                </c:pt>
                <c:pt idx="58">
                  <c:v>JO Holder</c:v>
                </c:pt>
                <c:pt idx="59">
                  <c:v>Kartik Tyagi</c:v>
                </c:pt>
                <c:pt idx="60">
                  <c:v>Harpreet Brar</c:v>
                </c:pt>
                <c:pt idx="61">
                  <c:v>EJG Morgan</c:v>
                </c:pt>
                <c:pt idx="62">
                  <c:v>CH Morris</c:v>
                </c:pt>
                <c:pt idx="63">
                  <c:v>D Padikkal</c:v>
                </c:pt>
                <c:pt idx="64">
                  <c:v>MM Ali</c:v>
                </c:pt>
                <c:pt idx="65">
                  <c:v>RD Chahar</c:v>
                </c:pt>
                <c:pt idx="66">
                  <c:v>S Nadeem</c:v>
                </c:pt>
                <c:pt idx="67">
                  <c:v>PJ Cummins</c:v>
                </c:pt>
                <c:pt idx="68">
                  <c:v>Sandeep Sharma</c:v>
                </c:pt>
                <c:pt idx="69">
                  <c:v>WP Saha</c:v>
                </c:pt>
                <c:pt idx="70">
                  <c:v>CJ Jordan</c:v>
                </c:pt>
                <c:pt idx="71">
                  <c:v>MK Pandey</c:v>
                </c:pt>
                <c:pt idx="72">
                  <c:v>Mohammed Siraj</c:v>
                </c:pt>
                <c:pt idx="73">
                  <c:v>LH Ferguson</c:v>
                </c:pt>
                <c:pt idx="74">
                  <c:v>R Tewatia</c:v>
                </c:pt>
                <c:pt idx="75">
                  <c:v>KD Karthik</c:v>
                </c:pt>
                <c:pt idx="76">
                  <c:v>RA Tripathi</c:v>
                </c:pt>
                <c:pt idx="77">
                  <c:v>PK Garg</c:v>
                </c:pt>
                <c:pt idx="78">
                  <c:v>SO Hetmyer</c:v>
                </c:pt>
                <c:pt idx="79">
                  <c:v>NA</c:v>
                </c:pt>
                <c:pt idx="80">
                  <c:v>VR Aaron</c:v>
                </c:pt>
                <c:pt idx="81">
                  <c:v>PA Patel</c:v>
                </c:pt>
                <c:pt idx="82">
                  <c:v>KK Ahmed</c:v>
                </c:pt>
                <c:pt idx="83">
                  <c:v>SPD Smith</c:v>
                </c:pt>
                <c:pt idx="84">
                  <c:v>SL Malinga</c:v>
                </c:pt>
                <c:pt idx="85">
                  <c:v>KMA Paul</c:v>
                </c:pt>
                <c:pt idx="86">
                  <c:v>Imran Tahir</c:v>
                </c:pt>
                <c:pt idx="87">
                  <c:v>HF Gurney</c:v>
                </c:pt>
                <c:pt idx="88">
                  <c:v>K Rabada</c:v>
                </c:pt>
                <c:pt idx="89">
                  <c:v>AS Joseph</c:v>
                </c:pt>
                <c:pt idx="90">
                  <c:v>SM Curran</c:v>
                </c:pt>
                <c:pt idx="91">
                  <c:v>L Ngidi</c:v>
                </c:pt>
                <c:pt idx="92">
                  <c:v>Kuldeep Yadav</c:v>
                </c:pt>
                <c:pt idx="93">
                  <c:v>Mujeeb Ur Rahman</c:v>
                </c:pt>
                <c:pt idx="94">
                  <c:v>TG Southee</c:v>
                </c:pt>
                <c:pt idx="95">
                  <c:v>JC Archer</c:v>
                </c:pt>
                <c:pt idx="96">
                  <c:v>B Stanlake</c:v>
                </c:pt>
                <c:pt idx="97">
                  <c:v>SW Billings</c:v>
                </c:pt>
              </c:strCache>
            </c:strRef>
          </c:cat>
          <c:val>
            <c:numRef>
              <c:f>Sheet2!$C$90:$C$187</c:f>
              <c:numCache>
                <c:formatCode>General</c:formatCode>
                <c:ptCount val="98"/>
                <c:pt idx="0">
                  <c:v>10</c:v>
                </c:pt>
                <c:pt idx="1">
                  <c:v>10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3D-42CF-B74A-7E2F66DD71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4977712"/>
        <c:axId val="594082928"/>
      </c:lineChart>
      <c:catAx>
        <c:axId val="984977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082928"/>
        <c:crosses val="autoZero"/>
        <c:auto val="1"/>
        <c:lblAlgn val="ctr"/>
        <c:lblOffset val="100"/>
        <c:noMultiLvlLbl val="0"/>
      </c:catAx>
      <c:valAx>
        <c:axId val="59408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4977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50800" dist="38100" dir="5400000" algn="t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>
                <a:latin typeface="Arial" panose="020B0604020202020204" pitchFamily="34" charset="0"/>
                <a:cs typeface="Arial" panose="020B0604020202020204" pitchFamily="34" charset="0"/>
              </a:rPr>
              <a:t>MOST</a:t>
            </a:r>
            <a:r>
              <a:rPr lang="en-US" sz="1200" b="1" baseline="0"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en-IN" sz="1200" b="1" baseline="0">
                <a:latin typeface="Arial" panose="020B0604020202020204" pitchFamily="34" charset="0"/>
                <a:cs typeface="Arial" panose="020B0604020202020204" pitchFamily="34" charset="0"/>
              </a:rPr>
              <a:t>MATCHES HOSTED BY CITY</a:t>
            </a:r>
            <a:endParaRPr lang="en-US" sz="1200" b="1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Sheet3!$K$37</c:f>
              <c:strCache>
                <c:ptCount val="1"/>
                <c:pt idx="0">
                  <c:v>Match_Played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Sheet3!$J$38:$J$53</c:f>
              <c:strCache>
                <c:ptCount val="15"/>
                <c:pt idx="0">
                  <c:v>Abu Dhabi</c:v>
                </c:pt>
                <c:pt idx="1">
                  <c:v>Mumbai</c:v>
                </c:pt>
                <c:pt idx="2">
                  <c:v>Chennai</c:v>
                </c:pt>
                <c:pt idx="3">
                  <c:v>Delhi</c:v>
                </c:pt>
                <c:pt idx="4">
                  <c:v>Kolkata</c:v>
                </c:pt>
                <c:pt idx="5">
                  <c:v>Hyderabad</c:v>
                </c:pt>
                <c:pt idx="6">
                  <c:v>Bengaluru</c:v>
                </c:pt>
                <c:pt idx="7">
                  <c:v>Jaipur</c:v>
                </c:pt>
                <c:pt idx="8">
                  <c:v>Dubai</c:v>
                </c:pt>
                <c:pt idx="9">
                  <c:v>Sharjah</c:v>
                </c:pt>
                <c:pt idx="10">
                  <c:v>Chandigarh</c:v>
                </c:pt>
                <c:pt idx="11">
                  <c:v>Pune</c:v>
                </c:pt>
                <c:pt idx="12">
                  <c:v>Ahmedabad</c:v>
                </c:pt>
                <c:pt idx="13">
                  <c:v>Indore</c:v>
                </c:pt>
                <c:pt idx="14">
                  <c:v>Visakhapatnam</c:v>
                </c:pt>
              </c:strCache>
            </c:strRef>
          </c:cat>
          <c:val>
            <c:numRef>
              <c:f>Sheet3!$K$38:$K$53</c:f>
              <c:numCache>
                <c:formatCode>General</c:formatCode>
                <c:ptCount val="15"/>
                <c:pt idx="0">
                  <c:v>18</c:v>
                </c:pt>
                <c:pt idx="1">
                  <c:v>14</c:v>
                </c:pt>
                <c:pt idx="2">
                  <c:v>14</c:v>
                </c:pt>
                <c:pt idx="3">
                  <c:v>15</c:v>
                </c:pt>
                <c:pt idx="4">
                  <c:v>5</c:v>
                </c:pt>
                <c:pt idx="5">
                  <c:v>13</c:v>
                </c:pt>
                <c:pt idx="6">
                  <c:v>6</c:v>
                </c:pt>
                <c:pt idx="7">
                  <c:v>4</c:v>
                </c:pt>
                <c:pt idx="8">
                  <c:v>30</c:v>
                </c:pt>
                <c:pt idx="9">
                  <c:v>26</c:v>
                </c:pt>
                <c:pt idx="10">
                  <c:v>10</c:v>
                </c:pt>
                <c:pt idx="11">
                  <c:v>2</c:v>
                </c:pt>
                <c:pt idx="12">
                  <c:v>16</c:v>
                </c:pt>
                <c:pt idx="13">
                  <c:v>0</c:v>
                </c:pt>
                <c:pt idx="1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33-4F5F-9949-B258AC7FF0B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503247504"/>
        <c:axId val="593046208"/>
      </c:barChart>
      <c:catAx>
        <c:axId val="5032475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046208"/>
        <c:crosses val="autoZero"/>
        <c:auto val="1"/>
        <c:lblAlgn val="ctr"/>
        <c:lblOffset val="100"/>
        <c:noMultiLvlLbl val="0"/>
      </c:catAx>
      <c:valAx>
        <c:axId val="593046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247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63500" sx="102000" sy="102000" algn="ctr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200">
                <a:latin typeface="Arial" panose="020B0604020202020204" pitchFamily="34" charset="0"/>
                <a:cs typeface="Arial" panose="020B0604020202020204" pitchFamily="34" charset="0"/>
              </a:rPr>
              <a:t>percentage OF tOSS SELECTION </a:t>
            </a:r>
            <a:endParaRPr lang="en-US" sz="1200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Sheet3!$F$3</c:f>
              <c:strCache>
                <c:ptCount val="1"/>
                <c:pt idx="0">
                  <c:v>count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65B1-4BB1-8DA2-7B9FB3A2083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65B1-4BB1-8DA2-7B9FB3A2083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65B1-4BB1-8DA2-7B9FB3A2083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65B1-4BB1-8DA2-7B9FB3A2083F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rgbClr val="B71E42"/>
                </a:solidFill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Sheet3!$E$4:$E$5</c:f>
              <c:strCache>
                <c:ptCount val="2"/>
                <c:pt idx="0">
                  <c:v>Bat</c:v>
                </c:pt>
                <c:pt idx="1">
                  <c:v>field</c:v>
                </c:pt>
              </c:strCache>
            </c:strRef>
          </c:cat>
          <c:val>
            <c:numRef>
              <c:f>Sheet3!$F$4:$F$5</c:f>
              <c:numCache>
                <c:formatCode>General</c:formatCode>
                <c:ptCount val="2"/>
                <c:pt idx="0">
                  <c:v>63</c:v>
                </c:pt>
                <c:pt idx="1">
                  <c:v>177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5B1-4BB1-8DA2-7B9FB3A208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latin typeface="Arial" panose="020B0604020202020204" pitchFamily="34" charset="0"/>
                <a:cs typeface="Arial" panose="020B0604020202020204" pitchFamily="34" charset="0"/>
              </a:rPr>
              <a:t>COUNT</a:t>
            </a:r>
            <a:r>
              <a:rPr lang="en-US" b="1" baseline="0">
                <a:latin typeface="Arial" panose="020B0604020202020204" pitchFamily="34" charset="0"/>
                <a:cs typeface="Arial" panose="020B0604020202020204" pitchFamily="34" charset="0"/>
              </a:rPr>
              <a:t> OF MATCHES BY WEEKDAY</a:t>
            </a:r>
            <a:endParaRPr lang="en-US" b="1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Sheet3!$N$19</c:f>
              <c:strCache>
                <c:ptCount val="1"/>
                <c:pt idx="0">
                  <c:v>Count_of_Matches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Sheet3!$M$20:$M$26</c:f>
              <c:strCache>
                <c:ptCount val="7"/>
                <c:pt idx="0">
                  <c:v>Friday</c:v>
                </c:pt>
                <c:pt idx="1">
                  <c:v>Wednesday</c:v>
                </c:pt>
                <c:pt idx="2">
                  <c:v>Monday</c:v>
                </c:pt>
                <c:pt idx="3">
                  <c:v>Sunday</c:v>
                </c:pt>
                <c:pt idx="4">
                  <c:v>Thursday</c:v>
                </c:pt>
                <c:pt idx="5">
                  <c:v>Tuesday</c:v>
                </c:pt>
                <c:pt idx="6">
                  <c:v>Saturday</c:v>
                </c:pt>
              </c:strCache>
            </c:strRef>
          </c:cat>
          <c:val>
            <c:numRef>
              <c:f>Sheet3!$N$20:$N$26</c:f>
              <c:numCache>
                <c:formatCode>General</c:formatCode>
                <c:ptCount val="7"/>
                <c:pt idx="0">
                  <c:v>30</c:v>
                </c:pt>
                <c:pt idx="1">
                  <c:v>28</c:v>
                </c:pt>
                <c:pt idx="2">
                  <c:v>26</c:v>
                </c:pt>
                <c:pt idx="3">
                  <c:v>56</c:v>
                </c:pt>
                <c:pt idx="4">
                  <c:v>27</c:v>
                </c:pt>
                <c:pt idx="5">
                  <c:v>29</c:v>
                </c:pt>
                <c:pt idx="6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5C-4E2F-BD90-5A8FEB64B7E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591423712"/>
        <c:axId val="1045307152"/>
        <c:axId val="0"/>
      </c:bar3DChart>
      <c:catAx>
        <c:axId val="59142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5307152"/>
        <c:crosses val="autoZero"/>
        <c:auto val="1"/>
        <c:lblAlgn val="ctr"/>
        <c:lblOffset val="100"/>
        <c:noMultiLvlLbl val="0"/>
      </c:catAx>
      <c:valAx>
        <c:axId val="1045307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42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200" b="1">
                <a:latin typeface="Arial" panose="020B0604020202020204" pitchFamily="34" charset="0"/>
                <a:cs typeface="Arial" panose="020B0604020202020204" pitchFamily="34" charset="0"/>
              </a:rPr>
              <a:t>umpires WITH Most</a:t>
            </a:r>
            <a:r>
              <a:rPr lang="en-IN" sz="1200" b="1" baseline="0">
                <a:latin typeface="Arial" panose="020B0604020202020204" pitchFamily="34" charset="0"/>
                <a:cs typeface="Arial" panose="020B0604020202020204" pitchFamily="34" charset="0"/>
              </a:rPr>
              <a:t> no matches </a:t>
            </a:r>
            <a:endParaRPr lang="en-IN" sz="1200" b="1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Sheet3!$D$27</c:f>
              <c:strCache>
                <c:ptCount val="1"/>
                <c:pt idx="0">
                  <c:v>Counts_No_Matches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Sheet3!$C$28:$C$56</c:f>
              <c:strCache>
                <c:ptCount val="28"/>
                <c:pt idx="0">
                  <c:v>Nitin Menon</c:v>
                </c:pt>
                <c:pt idx="1">
                  <c:v>KN Ananthapadmanabhan</c:v>
                </c:pt>
                <c:pt idx="2">
                  <c:v>CB Gaffaney</c:v>
                </c:pt>
                <c:pt idx="3">
                  <c:v>Tapan Sharma</c:v>
                </c:pt>
                <c:pt idx="4">
                  <c:v>MA Gough</c:v>
                </c:pt>
                <c:pt idx="5">
                  <c:v>K Srinivasan</c:v>
                </c:pt>
                <c:pt idx="6">
                  <c:v>S Ravi</c:v>
                </c:pt>
                <c:pt idx="7">
                  <c:v>AK Chaudhary</c:v>
                </c:pt>
                <c:pt idx="8">
                  <c:v>J Madanagopal</c:v>
                </c:pt>
                <c:pt idx="9">
                  <c:v>AY Dandekar</c:v>
                </c:pt>
                <c:pt idx="10">
                  <c:v>RK Illingworth</c:v>
                </c:pt>
                <c:pt idx="11">
                  <c:v>C Shamshuddin</c:v>
                </c:pt>
                <c:pt idx="12">
                  <c:v>PR Reiffel</c:v>
                </c:pt>
                <c:pt idx="13">
                  <c:v>Navdeep Singh</c:v>
                </c:pt>
                <c:pt idx="14">
                  <c:v>PG Pathak</c:v>
                </c:pt>
                <c:pt idx="15">
                  <c:v>YC Barde</c:v>
                </c:pt>
                <c:pt idx="16">
                  <c:v>UV Gandhe</c:v>
                </c:pt>
                <c:pt idx="17">
                  <c:v>VK Sharma</c:v>
                </c:pt>
                <c:pt idx="18">
                  <c:v>IJ Gould</c:v>
                </c:pt>
                <c:pt idx="19">
                  <c:v>BNJ Oxenford</c:v>
                </c:pt>
                <c:pt idx="20">
                  <c:v>NJ Llong</c:v>
                </c:pt>
                <c:pt idx="21">
                  <c:v>A Nand Kishore</c:v>
                </c:pt>
                <c:pt idx="22">
                  <c:v>CK Nandan</c:v>
                </c:pt>
                <c:pt idx="23">
                  <c:v>RJ Tucker</c:v>
                </c:pt>
                <c:pt idx="24">
                  <c:v>M Erasmus</c:v>
                </c:pt>
                <c:pt idx="25">
                  <c:v>HDPK Dharmasena</c:v>
                </c:pt>
                <c:pt idx="26">
                  <c:v>A Deshmukh</c:v>
                </c:pt>
                <c:pt idx="27">
                  <c:v>HAS Khalid</c:v>
                </c:pt>
              </c:strCache>
            </c:strRef>
          </c:cat>
          <c:val>
            <c:numRef>
              <c:f>Sheet3!$D$28:$D$56</c:f>
              <c:numCache>
                <c:formatCode>General</c:formatCode>
                <c:ptCount val="28"/>
                <c:pt idx="0">
                  <c:v>52</c:v>
                </c:pt>
                <c:pt idx="1">
                  <c:v>34</c:v>
                </c:pt>
                <c:pt idx="2">
                  <c:v>34</c:v>
                </c:pt>
                <c:pt idx="3">
                  <c:v>2</c:v>
                </c:pt>
                <c:pt idx="4">
                  <c:v>7</c:v>
                </c:pt>
                <c:pt idx="5">
                  <c:v>6</c:v>
                </c:pt>
                <c:pt idx="6">
                  <c:v>45</c:v>
                </c:pt>
                <c:pt idx="7">
                  <c:v>42</c:v>
                </c:pt>
                <c:pt idx="8">
                  <c:v>2</c:v>
                </c:pt>
                <c:pt idx="9">
                  <c:v>19</c:v>
                </c:pt>
                <c:pt idx="10">
                  <c:v>20</c:v>
                </c:pt>
                <c:pt idx="11">
                  <c:v>32</c:v>
                </c:pt>
                <c:pt idx="12">
                  <c:v>17</c:v>
                </c:pt>
                <c:pt idx="13">
                  <c:v>2</c:v>
                </c:pt>
                <c:pt idx="14">
                  <c:v>3</c:v>
                </c:pt>
                <c:pt idx="15">
                  <c:v>19</c:v>
                </c:pt>
                <c:pt idx="16">
                  <c:v>11</c:v>
                </c:pt>
                <c:pt idx="17">
                  <c:v>27</c:v>
                </c:pt>
                <c:pt idx="18">
                  <c:v>6</c:v>
                </c:pt>
                <c:pt idx="19">
                  <c:v>16</c:v>
                </c:pt>
                <c:pt idx="20">
                  <c:v>12</c:v>
                </c:pt>
                <c:pt idx="21">
                  <c:v>9</c:v>
                </c:pt>
                <c:pt idx="22">
                  <c:v>18</c:v>
                </c:pt>
                <c:pt idx="23">
                  <c:v>8</c:v>
                </c:pt>
                <c:pt idx="24">
                  <c:v>11</c:v>
                </c:pt>
                <c:pt idx="25">
                  <c:v>7</c:v>
                </c:pt>
                <c:pt idx="26">
                  <c:v>6</c:v>
                </c:pt>
                <c:pt idx="2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28-4BD9-AB0C-66D075B46BF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9"/>
        <c:shape val="box"/>
        <c:axId val="985013440"/>
        <c:axId val="1045309552"/>
        <c:axId val="0"/>
      </c:bar3DChart>
      <c:catAx>
        <c:axId val="985013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5309552"/>
        <c:crosses val="autoZero"/>
        <c:auto val="1"/>
        <c:lblAlgn val="ctr"/>
        <c:lblOffset val="100"/>
        <c:noMultiLvlLbl val="0"/>
      </c:catAx>
      <c:valAx>
        <c:axId val="104530955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985013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>
                <a:latin typeface="Arial" panose="020B0604020202020204" pitchFamily="34" charset="0"/>
                <a:cs typeface="Arial" panose="020B0604020202020204" pitchFamily="34" charset="0"/>
              </a:rPr>
              <a:t>Count Matches at Venue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Sheet2!$E$9</c:f>
              <c:strCache>
                <c:ptCount val="1"/>
                <c:pt idx="0">
                  <c:v>Sum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540000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Sheet2!$D$10:$D$26</c:f>
              <c:strCache>
                <c:ptCount val="17"/>
                <c:pt idx="0">
                  <c:v>Dubai International Cricket Stadium</c:v>
                </c:pt>
                <c:pt idx="1">
                  <c:v>Wankhede Stadium</c:v>
                </c:pt>
                <c:pt idx="2">
                  <c:v>Sharjah Cricket Stadium</c:v>
                </c:pt>
                <c:pt idx="3">
                  <c:v>Sheikh Zayed Stadium</c:v>
                </c:pt>
                <c:pt idx="4">
                  <c:v>MA Chidambaram Stadium</c:v>
                </c:pt>
                <c:pt idx="5">
                  <c:v>Eden Gardens</c:v>
                </c:pt>
                <c:pt idx="6">
                  <c:v>Rajiv Gandhi International Stadium</c:v>
                </c:pt>
                <c:pt idx="7">
                  <c:v>M.Chinnaswamy Stadium</c:v>
                </c:pt>
                <c:pt idx="8">
                  <c:v>Arun Jaitley Stadium</c:v>
                </c:pt>
                <c:pt idx="9">
                  <c:v>Sawai Mansingh Stadium</c:v>
                </c:pt>
                <c:pt idx="10">
                  <c:v>Punjab Cricket Association IS Bindra Stadium</c:v>
                </c:pt>
                <c:pt idx="11">
                  <c:v>Zayed Cricket Stadium, Abu Dhabi</c:v>
                </c:pt>
                <c:pt idx="12">
                  <c:v>Maharashtra Cricket Association Stadium</c:v>
                </c:pt>
                <c:pt idx="13">
                  <c:v>Narendra Modi Stadium, Ahmedabad</c:v>
                </c:pt>
                <c:pt idx="14">
                  <c:v>Arun Jaitley Stadium, Delhi</c:v>
                </c:pt>
                <c:pt idx="15">
                  <c:v>Holkar Cricket Stadium</c:v>
                </c:pt>
                <c:pt idx="16">
                  <c:v>Dr. Y.S. Rajasekhara Reddy ACA-VDCA Cricket Stadium</c:v>
                </c:pt>
              </c:strCache>
            </c:strRef>
          </c:cat>
          <c:val>
            <c:numRef>
              <c:f>Sheet2!$E$10:$E$26</c:f>
              <c:numCache>
                <c:formatCode>General</c:formatCode>
                <c:ptCount val="17"/>
                <c:pt idx="0">
                  <c:v>39</c:v>
                </c:pt>
                <c:pt idx="1">
                  <c:v>26</c:v>
                </c:pt>
                <c:pt idx="2">
                  <c:v>22</c:v>
                </c:pt>
                <c:pt idx="3">
                  <c:v>22</c:v>
                </c:pt>
                <c:pt idx="4">
                  <c:v>19</c:v>
                </c:pt>
                <c:pt idx="5">
                  <c:v>16</c:v>
                </c:pt>
                <c:pt idx="6">
                  <c:v>15</c:v>
                </c:pt>
                <c:pt idx="7">
                  <c:v>14</c:v>
                </c:pt>
                <c:pt idx="8">
                  <c:v>14</c:v>
                </c:pt>
                <c:pt idx="9">
                  <c:v>14</c:v>
                </c:pt>
                <c:pt idx="10">
                  <c:v>10</c:v>
                </c:pt>
                <c:pt idx="11">
                  <c:v>8</c:v>
                </c:pt>
                <c:pt idx="12">
                  <c:v>6</c:v>
                </c:pt>
                <c:pt idx="13">
                  <c:v>5</c:v>
                </c:pt>
                <c:pt idx="14">
                  <c:v>4</c:v>
                </c:pt>
                <c:pt idx="15">
                  <c:v>4</c:v>
                </c:pt>
                <c:pt idx="1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29-46F1-96E8-97505BED9DF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591519296"/>
        <c:axId val="2111298352"/>
      </c:barChart>
      <c:catAx>
        <c:axId val="591519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1298352"/>
        <c:crosses val="autoZero"/>
        <c:auto val="1"/>
        <c:lblAlgn val="ctr"/>
        <c:lblOffset val="100"/>
        <c:noMultiLvlLbl val="0"/>
      </c:catAx>
      <c:valAx>
        <c:axId val="211129835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91519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200" b="1" i="0" u="none" strike="noStrike" kern="1200" spc="0" baseline="0">
                <a:solidFill>
                  <a:schemeClr val="tx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DISTRIBUTION OF WIN BY MARGIN   </a:t>
            </a:r>
            <a:r>
              <a:rPr lang="en-IN" sz="1200" b="1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endParaRPr lang="en-IN" sz="12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B43-465C-807B-7BC44A87CFC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B43-465C-807B-7BC44A87CFC7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Sheet3!$N$4:$O$4</c:f>
              <c:strCache>
                <c:ptCount val="2"/>
                <c:pt idx="0">
                  <c:v>close wins</c:v>
                </c:pt>
                <c:pt idx="1">
                  <c:v>decisive wins</c:v>
                </c:pt>
              </c:strCache>
            </c:strRef>
          </c:cat>
          <c:val>
            <c:numRef>
              <c:f>Sheet3!$N$5:$O$5</c:f>
              <c:numCache>
                <c:formatCode>General</c:formatCode>
                <c:ptCount val="2"/>
                <c:pt idx="0">
                  <c:v>158</c:v>
                </c:pt>
                <c:pt idx="1">
                  <c:v>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43-465C-807B-7BC44A87CF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Sheet2!$B$9</c:f>
              <c:strCache>
                <c:ptCount val="1"/>
                <c:pt idx="0">
                  <c:v>Sum of Wins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Sheet2!$A$10:$A$17</c:f>
              <c:strCache>
                <c:ptCount val="8"/>
                <c:pt idx="0">
                  <c:v>Chennai Super Kings</c:v>
                </c:pt>
                <c:pt idx="1">
                  <c:v>Mumbai Indians</c:v>
                </c:pt>
                <c:pt idx="2">
                  <c:v>Delhi Capitals</c:v>
                </c:pt>
                <c:pt idx="3">
                  <c:v>Kolkata Knight Riders</c:v>
                </c:pt>
                <c:pt idx="4">
                  <c:v>Royal Challengers Bangalore</c:v>
                </c:pt>
                <c:pt idx="5">
                  <c:v>Sunrisers Hyderabad</c:v>
                </c:pt>
                <c:pt idx="6">
                  <c:v>Panjab Kings</c:v>
                </c:pt>
                <c:pt idx="7">
                  <c:v>Rajasthan Royals</c:v>
                </c:pt>
              </c:strCache>
            </c:strRef>
          </c:cat>
          <c:val>
            <c:numRef>
              <c:f>Sheet2!$B$10:$B$17</c:f>
              <c:numCache>
                <c:formatCode>General</c:formatCode>
                <c:ptCount val="8"/>
                <c:pt idx="0">
                  <c:v>38</c:v>
                </c:pt>
                <c:pt idx="1">
                  <c:v>35</c:v>
                </c:pt>
                <c:pt idx="2">
                  <c:v>34</c:v>
                </c:pt>
                <c:pt idx="3">
                  <c:v>31</c:v>
                </c:pt>
                <c:pt idx="4">
                  <c:v>27</c:v>
                </c:pt>
                <c:pt idx="5">
                  <c:v>27</c:v>
                </c:pt>
                <c:pt idx="6">
                  <c:v>24</c:v>
                </c:pt>
                <c:pt idx="7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50-4FF3-B609-E9C8A54FA6D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942152751"/>
        <c:axId val="342076111"/>
      </c:barChart>
      <c:catAx>
        <c:axId val="9421527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076111"/>
        <c:crosses val="autoZero"/>
        <c:auto val="1"/>
        <c:lblAlgn val="ctr"/>
        <c:lblOffset val="100"/>
        <c:noMultiLvlLbl val="0"/>
      </c:catAx>
      <c:valAx>
        <c:axId val="342076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1527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8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9.xml"/><Relationship Id="rId3" Type="http://schemas.openxmlformats.org/officeDocument/2006/relationships/chart" Target="../charts/chart4.xml"/><Relationship Id="rId7" Type="http://schemas.openxmlformats.org/officeDocument/2006/relationships/chart" Target="../charts/chart8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11" Type="http://schemas.openxmlformats.org/officeDocument/2006/relationships/chart" Target="../charts/chart12.xml"/><Relationship Id="rId5" Type="http://schemas.openxmlformats.org/officeDocument/2006/relationships/chart" Target="../charts/chart6.xml"/><Relationship Id="rId10" Type="http://schemas.openxmlformats.org/officeDocument/2006/relationships/chart" Target="../charts/chart11.xml"/><Relationship Id="rId4" Type="http://schemas.openxmlformats.org/officeDocument/2006/relationships/chart" Target="../charts/chart5.xml"/><Relationship Id="rId9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3</xdr:row>
      <xdr:rowOff>186690</xdr:rowOff>
    </xdr:from>
    <xdr:to>
      <xdr:col>8</xdr:col>
      <xdr:colOff>2621280</xdr:colOff>
      <xdr:row>15</xdr:row>
      <xdr:rowOff>186690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5588C5-3B43-5253-F740-663A68AF6E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182880</xdr:colOff>
      <xdr:row>10</xdr:row>
      <xdr:rowOff>213360</xdr:rowOff>
    </xdr:from>
    <xdr:to>
      <xdr:col>7</xdr:col>
      <xdr:colOff>68580</xdr:colOff>
      <xdr:row>21</xdr:row>
      <xdr:rowOff>167640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E8D1FC6E-CD89-455E-886F-DBBAF18B8A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243840</xdr:colOff>
      <xdr:row>11</xdr:row>
      <xdr:rowOff>7620</xdr:rowOff>
    </xdr:from>
    <xdr:to>
      <xdr:col>13</xdr:col>
      <xdr:colOff>586740</xdr:colOff>
      <xdr:row>21</xdr:row>
      <xdr:rowOff>137160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F6AC0E9D-642F-42B9-A66F-EB906987BF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152400</xdr:colOff>
      <xdr:row>22</xdr:row>
      <xdr:rowOff>30480</xdr:rowOff>
    </xdr:from>
    <xdr:to>
      <xdr:col>7</xdr:col>
      <xdr:colOff>99060</xdr:colOff>
      <xdr:row>32</xdr:row>
      <xdr:rowOff>114300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DCC5AC41-E76C-4871-8417-B413144A6E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243840</xdr:colOff>
      <xdr:row>21</xdr:row>
      <xdr:rowOff>220980</xdr:rowOff>
    </xdr:from>
    <xdr:to>
      <xdr:col>14</xdr:col>
      <xdr:colOff>22860</xdr:colOff>
      <xdr:row>32</xdr:row>
      <xdr:rowOff>144780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5A1A3CE6-B550-4925-82AF-8DA83CB0D1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114300</xdr:colOff>
      <xdr:row>0</xdr:row>
      <xdr:rowOff>91440</xdr:rowOff>
    </xdr:from>
    <xdr:to>
      <xdr:col>21</xdr:col>
      <xdr:colOff>53340</xdr:colOff>
      <xdr:row>10</xdr:row>
      <xdr:rowOff>106680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8130D120-1982-411D-9EC6-D1534FA916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99060</xdr:colOff>
      <xdr:row>10</xdr:row>
      <xdr:rowOff>213360</xdr:rowOff>
    </xdr:from>
    <xdr:to>
      <xdr:col>21</xdr:col>
      <xdr:colOff>83820</xdr:colOff>
      <xdr:row>21</xdr:row>
      <xdr:rowOff>83820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2DF813BD-3137-47E2-B776-20BD37D36C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114300</xdr:colOff>
      <xdr:row>21</xdr:row>
      <xdr:rowOff>190500</xdr:rowOff>
    </xdr:from>
    <xdr:to>
      <xdr:col>21</xdr:col>
      <xdr:colOff>68580</xdr:colOff>
      <xdr:row>32</xdr:row>
      <xdr:rowOff>167640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5AEF13A2-37D9-414D-A04A-2847838792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21</xdr:col>
      <xdr:colOff>182880</xdr:colOff>
      <xdr:row>0</xdr:row>
      <xdr:rowOff>91440</xdr:rowOff>
    </xdr:from>
    <xdr:to>
      <xdr:col>28</xdr:col>
      <xdr:colOff>152400</xdr:colOff>
      <xdr:row>10</xdr:row>
      <xdr:rowOff>91440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D0C309CA-4070-45C7-B654-554B04E210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21</xdr:col>
      <xdr:colOff>198120</xdr:colOff>
      <xdr:row>10</xdr:row>
      <xdr:rowOff>220980</xdr:rowOff>
    </xdr:from>
    <xdr:to>
      <xdr:col>28</xdr:col>
      <xdr:colOff>137160</xdr:colOff>
      <xdr:row>21</xdr:row>
      <xdr:rowOff>60960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2647D4DE-12F1-4587-964D-02482C8E65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266700</xdr:colOff>
      <xdr:row>0</xdr:row>
      <xdr:rowOff>106680</xdr:rowOff>
    </xdr:from>
    <xdr:to>
      <xdr:col>13</xdr:col>
      <xdr:colOff>571500</xdr:colOff>
      <xdr:row>10</xdr:row>
      <xdr:rowOff>106680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9975E09-0F06-4749-ABF6-F5797BF2B4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144780</xdr:colOff>
      <xdr:row>5</xdr:row>
      <xdr:rowOff>99060</xdr:rowOff>
    </xdr:from>
    <xdr:to>
      <xdr:col>3</xdr:col>
      <xdr:colOff>289560</xdr:colOff>
      <xdr:row>9</xdr:row>
      <xdr:rowOff>144780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21A9D72-A864-9184-4CFC-6D5B5CCF716A}"/>
            </a:ext>
          </a:extLst>
        </xdr:cNvPr>
        <xdr:cNvSpPr/>
      </xdr:nvSpPr>
      <xdr:spPr>
        <a:xfrm>
          <a:off x="144780" y="1242060"/>
          <a:ext cx="1973580" cy="960120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200" b="1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TOTAL</a:t>
          </a:r>
          <a:r>
            <a:rPr lang="en-IN" sz="1200" b="1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SUPER OVERS</a:t>
          </a:r>
          <a:endParaRPr lang="en-IN" sz="1200" b="1">
            <a:solidFill>
              <a:schemeClr val="tx1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endParaRPr lang="en-IN">
            <a:effectLst/>
          </a:endParaRPr>
        </a:p>
        <a:p>
          <a:pPr algn="ctr"/>
          <a:r>
            <a:rPr lang="en-IN" sz="32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/>
              </a:solidFill>
              <a:effectLst/>
            </a:rPr>
            <a:t>7</a:t>
          </a:r>
        </a:p>
        <a:p>
          <a:pPr algn="l"/>
          <a:endParaRPr lang="en-IN" sz="1100"/>
        </a:p>
      </xdr:txBody>
    </xdr:sp>
    <xdr:clientData/>
  </xdr:twoCellAnchor>
  <xdr:twoCellAnchor>
    <xdr:from>
      <xdr:col>0</xdr:col>
      <xdr:colOff>144780</xdr:colOff>
      <xdr:row>0</xdr:row>
      <xdr:rowOff>114300</xdr:rowOff>
    </xdr:from>
    <xdr:to>
      <xdr:col>7</xdr:col>
      <xdr:colOff>68580</xdr:colOff>
      <xdr:row>4</xdr:row>
      <xdr:rowOff>60960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7B1FAF6-B70C-420B-81E1-BD0648AE23ED}"/>
            </a:ext>
          </a:extLst>
        </xdr:cNvPr>
        <xdr:cNvSpPr/>
      </xdr:nvSpPr>
      <xdr:spPr>
        <a:xfrm>
          <a:off x="144780" y="114300"/>
          <a:ext cx="4191000" cy="86106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2400" b="1" baseline="0"/>
            <a:t>ANALYSIS OF IPL MATCHES : 2018-2021</a:t>
          </a:r>
          <a:endParaRPr lang="en-IN" sz="2400" b="1"/>
        </a:p>
      </xdr:txBody>
    </xdr:sp>
    <xdr:clientData/>
  </xdr:twoCellAnchor>
  <xdr:twoCellAnchor>
    <xdr:from>
      <xdr:col>4</xdr:col>
      <xdr:colOff>30480</xdr:colOff>
      <xdr:row>5</xdr:row>
      <xdr:rowOff>91440</xdr:rowOff>
    </xdr:from>
    <xdr:to>
      <xdr:col>7</xdr:col>
      <xdr:colOff>60960</xdr:colOff>
      <xdr:row>9</xdr:row>
      <xdr:rowOff>160020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F9AA50E6-56FE-4404-981C-15B32E2295BB}"/>
            </a:ext>
          </a:extLst>
        </xdr:cNvPr>
        <xdr:cNvSpPr/>
      </xdr:nvSpPr>
      <xdr:spPr>
        <a:xfrm>
          <a:off x="2468880" y="1234440"/>
          <a:ext cx="1859280" cy="982980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200" b="1">
              <a:latin typeface="Arial" panose="020B0604020202020204" pitchFamily="34" charset="0"/>
              <a:cs typeface="Arial" panose="020B0604020202020204" pitchFamily="34" charset="0"/>
            </a:rPr>
            <a:t>TOTAL</a:t>
          </a:r>
          <a:r>
            <a:rPr lang="en-IN" sz="1200" b="1" baseline="0">
              <a:latin typeface="Arial" panose="020B0604020202020204" pitchFamily="34" charset="0"/>
              <a:cs typeface="Arial" panose="020B0604020202020204" pitchFamily="34" charset="0"/>
            </a:rPr>
            <a:t> MATCHES</a:t>
          </a:r>
        </a:p>
        <a:p>
          <a:pPr algn="ctr"/>
          <a:endParaRPr lang="en-IN" sz="1100" baseline="0"/>
        </a:p>
        <a:p>
          <a:pPr algn="ctr"/>
          <a:r>
            <a:rPr lang="en-IN" sz="2400" b="1" cap="none" spc="0" baseline="0">
              <a:ln w="22225">
                <a:solidFill>
                  <a:schemeClr val="accent2"/>
                </a:solidFill>
                <a:prstDash val="solid"/>
              </a:ln>
              <a:solidFill>
                <a:schemeClr val="accent2"/>
              </a:solidFill>
              <a:effectLst/>
              <a:latin typeface="Arial" panose="020B0604020202020204" pitchFamily="34" charset="0"/>
              <a:cs typeface="Arial" panose="020B0604020202020204" pitchFamily="34" charset="0"/>
            </a:rPr>
            <a:t>240</a:t>
          </a:r>
          <a:endParaRPr lang="en-IN" sz="24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21</xdr:col>
      <xdr:colOff>190500</xdr:colOff>
      <xdr:row>21</xdr:row>
      <xdr:rowOff>178594</xdr:rowOff>
    </xdr:from>
    <xdr:to>
      <xdr:col>28</xdr:col>
      <xdr:colOff>523875</xdr:colOff>
      <xdr:row>33</xdr:row>
      <xdr:rowOff>83344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351FC8FC-89B0-4A5A-B172-2FC78FA561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83820</xdr:colOff>
      <xdr:row>9</xdr:row>
      <xdr:rowOff>53340</xdr:rowOff>
    </xdr:from>
    <xdr:to>
      <xdr:col>14</xdr:col>
      <xdr:colOff>411480</xdr:colOff>
      <xdr:row>25</xdr:row>
      <xdr:rowOff>53340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5A6D83A-75A3-F7AD-0CA4-6C040136AA27}"/>
            </a:ext>
          </a:extLst>
        </xdr:cNvPr>
        <xdr:cNvSpPr/>
      </xdr:nvSpPr>
      <xdr:spPr>
        <a:xfrm>
          <a:off x="4351020" y="1699260"/>
          <a:ext cx="4594860" cy="292608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IN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Which city has hosted the most matches?</a:t>
          </a:r>
          <a:endParaRPr lang="en-IN" sz="11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IN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What is the distribution of matches across different seasons?</a:t>
          </a:r>
          <a:endParaRPr lang="en-IN" sz="11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IN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How many matches have been played in each season?</a:t>
          </a:r>
          <a:endParaRPr lang="en-IN" sz="11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IN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What is the most common toss decision (batting or bowling) after winning the toss?</a:t>
          </a:r>
          <a:endParaRPr lang="en-IN" sz="11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IN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How many matches have gone into a Super Over?</a:t>
          </a:r>
          <a:endParaRPr lang="en-IN" sz="11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IN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Which team has won the most matches?</a:t>
          </a:r>
          <a:endParaRPr lang="en-IN" sz="11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IN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What is the average margin of victory in matches?</a:t>
          </a:r>
          <a:endParaRPr lang="en-IN" sz="11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IN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Who is the player with the most "Player of the Match" awards?</a:t>
          </a:r>
          <a:endParaRPr lang="en-IN" sz="11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IN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Which venue has hosted the maximum number of matches?</a:t>
          </a:r>
          <a:endParaRPr lang="en-IN" sz="11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IN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How many matches have been won by each team?</a:t>
          </a:r>
          <a:endParaRPr lang="en-IN" sz="11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IN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What is the distribution of wins by margin (close wins vs. decisive wins)?</a:t>
          </a:r>
          <a:endParaRPr lang="en-IN" sz="11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IN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What is the frequency of each season (e.g., summer, winter) in the dataset?</a:t>
          </a:r>
          <a:endParaRPr lang="en-IN" sz="11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IN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Are there any cities that have hosted matches in multiple seasons?</a:t>
          </a:r>
          <a:endParaRPr lang="en-IN" sz="11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IN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Which team has won the most matches when batting first?</a:t>
          </a:r>
          <a:endParaRPr lang="en-IN" sz="11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IN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Which umpire has officiated the most matches</a:t>
          </a:r>
          <a:endParaRPr lang="en-IN" sz="11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IN" sz="1100"/>
        </a:p>
      </xdr:txBody>
    </xdr:sp>
    <xdr:clientData/>
  </xdr:twoCellAnchor>
  <xdr:twoCellAnchor>
    <xdr:from>
      <xdr:col>0</xdr:col>
      <xdr:colOff>38100</xdr:colOff>
      <xdr:row>0</xdr:row>
      <xdr:rowOff>60960</xdr:rowOff>
    </xdr:from>
    <xdr:to>
      <xdr:col>24</xdr:col>
      <xdr:colOff>358140</xdr:colOff>
      <xdr:row>4</xdr:row>
      <xdr:rowOff>60960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C035C7C3-0A69-1AFA-C953-C19A0F7D7687}"/>
            </a:ext>
          </a:extLst>
        </xdr:cNvPr>
        <xdr:cNvSpPr/>
      </xdr:nvSpPr>
      <xdr:spPr>
        <a:xfrm>
          <a:off x="38100" y="60960"/>
          <a:ext cx="14950440" cy="73152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3600"/>
            <a:t>questions  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rushna bankar" refreshedDate="45351.306318518516" createdVersion="8" refreshedVersion="8" minRefreshableVersion="3" recordCount="241" xr:uid="{471452FE-ECF8-4531-ADAC-0E82FF9FB574}">
  <cacheSource type="worksheet">
    <worksheetSource ref="A1:S1048576" sheet="IPL"/>
  </cacheSource>
  <cacheFields count="19">
    <cacheField name="City" numFmtId="0">
      <sharedItems containsBlank="1" count="17">
        <s v="Dubai"/>
        <s v="Sharjah"/>
        <s v="Abu Dhabi"/>
        <s v="Ahmedabad"/>
        <s v="Delhi"/>
        <s v="Chennai"/>
        <s v="Mumbai"/>
        <s v="NA"/>
        <s v="Hyderabad"/>
        <s v="Visakhapatnam"/>
        <s v="Chandigarh"/>
        <s v="Bengaluru"/>
        <s v="Kolkata"/>
        <s v="Jaipur"/>
        <s v="Pune"/>
        <s v="Indore"/>
        <m/>
      </sharedItems>
    </cacheField>
    <cacheField name="Date" numFmtId="0">
      <sharedItems containsNonDate="0" containsDate="1" containsString="0" containsBlank="1" minDate="2018-04-07T00:00:00" maxDate="2021-10-16T00:00:00"/>
    </cacheField>
    <cacheField name="Season" numFmtId="0">
      <sharedItems containsBlank="1" containsMixedTypes="1" containsNumber="1" containsInteger="1" minValue="2018" maxValue="2021"/>
    </cacheField>
    <cacheField name="MatchNumber" numFmtId="0">
      <sharedItems containsBlank="1" containsMixedTypes="1" containsNumber="1" containsInteger="1" minValue="1" maxValue="56"/>
    </cacheField>
    <cacheField name="Team1" numFmtId="0">
      <sharedItems containsBlank="1" count="9">
        <s v="Chennai Super Kings"/>
        <s v="Delhi Capitals"/>
        <s v="Royal Challengers Bangalore"/>
        <s v="Mumbai Indians"/>
        <s v="Kolkata Knight Riders"/>
        <s v="Sunrisers Hyderabad"/>
        <s v="Rajasthan Royals"/>
        <s v="Panjab Kings"/>
        <m/>
      </sharedItems>
    </cacheField>
    <cacheField name="Team2" numFmtId="0">
      <sharedItems containsBlank="1"/>
    </cacheField>
    <cacheField name="Venue" numFmtId="0">
      <sharedItems containsBlank="1" count="18">
        <s v="Dubai International Cricket Stadium"/>
        <s v="Sharjah Cricket Stadium"/>
        <s v="Zayed Cricket Stadium, Abu Dhabi"/>
        <s v="Narendra Modi Stadium, Ahmedabad"/>
        <s v="Arun Jaitley Stadium, Delhi"/>
        <s v="MA Chidambaram Stadium"/>
        <s v="Wankhede Stadium"/>
        <s v="Sheikh Zayed Stadium"/>
        <s v="Rajiv Gandhi International Stadium"/>
        <s v="Dr. Y.S. Rajasekhara Reddy ACA-VDCA Cricket Stadium"/>
        <s v="Punjab Cricket Association IS Bindra Stadium"/>
        <s v="M.Chinnaswamy Stadium"/>
        <s v="Arun Jaitley Stadium"/>
        <s v="Eden Gardens"/>
        <s v="Sawai Mansingh Stadium"/>
        <s v="Maharashtra Cricket Association Stadium"/>
        <s v="Holkar Cricket Stadium"/>
        <m/>
      </sharedItems>
    </cacheField>
    <cacheField name="TossWinner" numFmtId="0">
      <sharedItems containsBlank="1" count="9">
        <s v="Kolkata Knight Riders"/>
        <s v="Royal Challengers Bangalore"/>
        <s v="Chennai Super Kings"/>
        <s v="Mumbai Indians"/>
        <s v="Rajasthan Royals"/>
        <s v="Panjab Kings"/>
        <s v="Delhi Capitals"/>
        <s v="Sunrisers Hyderabad"/>
        <m/>
      </sharedItems>
    </cacheField>
    <cacheField name="TossDecision" numFmtId="0">
      <sharedItems containsBlank="1" count="3">
        <s v="field"/>
        <s v="bat"/>
        <m/>
      </sharedItems>
    </cacheField>
    <cacheField name="SuperOver" numFmtId="0">
      <sharedItems containsBlank="1"/>
    </cacheField>
    <cacheField name="WinningTeam" numFmtId="0">
      <sharedItems containsBlank="1"/>
    </cacheField>
    <cacheField name="WonBy" numFmtId="0">
      <sharedItems containsBlank="1"/>
    </cacheField>
    <cacheField name="Margin" numFmtId="0">
      <sharedItems containsBlank="1" containsMixedTypes="1" containsNumber="1" containsInteger="1" minValue="1" maxValue="118"/>
    </cacheField>
    <cacheField name="Players_of_Match" numFmtId="0">
      <sharedItems containsBlank="1" count="98">
        <s v="F du Plessis"/>
        <s v="VR Iyer"/>
        <s v="SP Narine"/>
        <s v="RD Gaikwad"/>
        <s v="Ishan Kishan"/>
        <s v="KS Bharat"/>
        <s v="Shivam Mavi"/>
        <s v="KL Rahul"/>
        <s v="KS Williamson"/>
        <s v="NM Coulter-Nile"/>
        <s v="AR Patel"/>
        <s v="Shubman Gill"/>
        <s v="GJ Maxwell"/>
        <s v="JR Hazlewood"/>
        <s v="YS Chahal"/>
        <s v="KA Pollard"/>
        <s v="JJ Roy"/>
        <s v="RA Jadeja"/>
        <s v="JO Holder"/>
        <s v="SS Iyer"/>
        <s v="DJ Bravo"/>
        <s v="A Nortje"/>
        <s v="Kartik Tyagi"/>
        <s v="CV Varun"/>
        <s v="MA Agarwal"/>
        <s v="JC Buttler"/>
        <s v="Harpreet Brar"/>
        <s v="Q de Kock"/>
        <s v="PP Shaw"/>
        <s v="AB de Villiers"/>
        <s v="EJG Morgan"/>
        <s v="CH Morris"/>
        <s v="D Padikkal"/>
        <s v="JM Bairstow"/>
        <s v="A Mishra"/>
        <s v="MM Ali"/>
        <s v="S Dhawan"/>
        <s v="DL Chahar"/>
        <s v="JD Unadkat"/>
        <s v="RD Chahar"/>
        <s v="SV Samson"/>
        <s v="N Rana"/>
        <s v="HV Patel"/>
        <s v="TA Boult"/>
        <s v="MP Stoinis"/>
        <s v="JJ Bumrah"/>
        <s v="S Nadeem"/>
        <s v="PJ Cummins"/>
        <s v="Sandeep Sharma"/>
        <s v="BA Stokes"/>
        <s v="SA Yadav"/>
        <s v="WP Saha"/>
        <s v="CH Gayle"/>
        <s v="CJ Jordan"/>
        <s v="MK Pandey"/>
        <s v="Mohammed Siraj"/>
        <s v="LH Ferguson"/>
        <s v="R Tewatia"/>
        <s v="V Kohli"/>
        <s v="KD Karthik"/>
        <s v="R Ashwin"/>
        <s v="RA Tripathi"/>
        <s v="SR Watson"/>
        <s v="PK Garg"/>
        <s v="Rashid Khan"/>
        <s v="RG Sharma"/>
        <s v="AT Rayudu"/>
        <s v="RR Pant"/>
        <s v="HH Pandya"/>
        <s v="SO Hetmyer"/>
        <s v="MS Dhoni"/>
        <s v="NA"/>
        <s v="DA Warner"/>
        <s v="AD Russell"/>
        <s v="VR Aaron"/>
        <s v="PA Patel"/>
        <s v="KK Ahmed"/>
        <s v="SPD Smith"/>
        <s v="SL Malinga"/>
        <s v="KMA Paul"/>
        <s v="Imran Tahir"/>
        <s v="HF Gurney"/>
        <s v="K Rabada"/>
        <s v="AS Joseph"/>
        <s v="Harbhajan Singh"/>
        <s v="S Gopal"/>
        <s v="SM Curran"/>
        <s v="L Ngidi"/>
        <s v="CA Lynn"/>
        <s v="Kuldeep Yadav"/>
        <s v="UT Yadav"/>
        <s v="Mujeeb Ur Rahman"/>
        <s v="TG Southee"/>
        <s v="AS Rajpoot"/>
        <s v="JC Archer"/>
        <s v="B Stanlake"/>
        <s v="SW Billings"/>
        <m/>
      </sharedItems>
    </cacheField>
    <cacheField name="TPlayers1" numFmtId="0">
      <sharedItems containsBlank="1"/>
    </cacheField>
    <cacheField name="TPlayers2" numFmtId="0">
      <sharedItems containsBlank="1"/>
    </cacheField>
    <cacheField name="Umpire1" numFmtId="0">
      <sharedItems containsBlank="1" count="29">
        <s v="Nitin Menon"/>
        <s v="KN Ananthapadmanabhan"/>
        <s v="CB Gaffaney"/>
        <s v="Tapan Sharma"/>
        <s v="MA Gough"/>
        <s v="K Srinivasan"/>
        <s v="S Ravi"/>
        <s v="AK Chaudhary"/>
        <s v="J Madanagopal"/>
        <s v="AY Dandekar"/>
        <s v="RK Illingworth"/>
        <s v="C Shamshuddin"/>
        <s v="PR Reiffel"/>
        <s v="Navdeep Singh"/>
        <s v="PG Pathak"/>
        <s v="YC Barde"/>
        <s v="UV Gandhe"/>
        <s v="VK Sharma"/>
        <s v="VA Kulkarni"/>
        <s v="IJ Gould"/>
        <s v="BNJ Oxenford"/>
        <s v="NJ Llong"/>
        <s v="A Nand Kishore"/>
        <s v="CK Nandan"/>
        <s v="RJ Tucker"/>
        <s v="M Erasmus"/>
        <s v="HDPK Dharmasena"/>
        <s v="A Deshmukh"/>
        <m/>
      </sharedItems>
    </cacheField>
    <cacheField name="Umpire2" numFmtId="0">
      <sharedItems containsBlank="1" count="28">
        <s v="RK Illingworth"/>
        <s v="MA Gough"/>
        <s v="VK Sharma"/>
        <s v="Nitin Menon"/>
        <s v="HAS Khalid"/>
        <s v="UV Gandhe"/>
        <s v="YC Barde"/>
        <s v="KN Ananthapadmanabhan"/>
        <s v="Navdeep Singh"/>
        <s v="Tapan Sharma"/>
        <s v="S Ravi"/>
        <s v="AY Dandekar"/>
        <s v="CB Gaffaney"/>
        <s v="CK Nandan"/>
        <s v="PR Reiffel"/>
        <s v="K Srinivasan"/>
        <s v="PG Pathak"/>
        <s v="VA Kulkarni"/>
        <s v="C Shamshuddin"/>
        <s v="NJ Llong"/>
        <s v="IJ Gould"/>
        <s v="BNJ Oxenford"/>
        <s v="RJ Tucker"/>
        <s v="M Erasmus"/>
        <s v="HDPK Dharmasena"/>
        <s v="AK Chaudhary"/>
        <s v="A Nand Kishore"/>
        <m/>
      </sharedItems>
    </cacheField>
    <cacheField name="Day_of_Week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rushna bankar" refreshedDate="45366.652169907407" createdVersion="8" refreshedVersion="8" minRefreshableVersion="3" recordCount="240" xr:uid="{B3A84415-B4AA-4F6A-9324-C49341F8919A}">
  <cacheSource type="worksheet">
    <worksheetSource ref="A1:R241" sheet="IPL_Matches_2008_2021"/>
  </cacheSource>
  <cacheFields count="18">
    <cacheField name="City" numFmtId="0">
      <sharedItems/>
    </cacheField>
    <cacheField name="Date" numFmtId="14">
      <sharedItems containsSemiMixedTypes="0" containsNonDate="0" containsDate="1" containsString="0" minDate="2018-04-07T00:00:00" maxDate="2021-10-16T00:00:00"/>
    </cacheField>
    <cacheField name="Season" numFmtId="0">
      <sharedItems containsMixedTypes="1" containsNumber="1" containsInteger="1" minValue="2018" maxValue="2021"/>
    </cacheField>
    <cacheField name="MatchNumber" numFmtId="0">
      <sharedItems containsMixedTypes="1" containsNumber="1" containsInteger="1" minValue="1" maxValue="56"/>
    </cacheField>
    <cacheField name="Team1" numFmtId="0">
      <sharedItems/>
    </cacheField>
    <cacheField name="Team2" numFmtId="0">
      <sharedItems/>
    </cacheField>
    <cacheField name="Venue" numFmtId="0">
      <sharedItems/>
    </cacheField>
    <cacheField name="TossWinner" numFmtId="0">
      <sharedItems count="10">
        <s v="Kolkata Knight Riders"/>
        <s v="Royal Challengers Bangalore"/>
        <s v="Chennai Super Kings"/>
        <s v="Mumbai Indians"/>
        <s v="Rajasthan Royals"/>
        <s v="Punjab Kings"/>
        <s v="Delhi Capitals"/>
        <s v="Sunrisers Hyderabad"/>
        <s v="Kings XI Punjab"/>
        <s v="Delhi Daredevils"/>
      </sharedItems>
    </cacheField>
    <cacheField name="TossDecision" numFmtId="0">
      <sharedItems count="2">
        <s v="field"/>
        <s v="bat"/>
      </sharedItems>
    </cacheField>
    <cacheField name="SuperOver" numFmtId="0">
      <sharedItems/>
    </cacheField>
    <cacheField name="WinningTeam" numFmtId="0">
      <sharedItems/>
    </cacheField>
    <cacheField name="WonBy" numFmtId="0">
      <sharedItems count="4">
        <s v="Runs"/>
        <s v="Wickets"/>
        <s v="SuperOver"/>
        <s v="NoResults"/>
      </sharedItems>
    </cacheField>
    <cacheField name="Margin" numFmtId="0">
      <sharedItems containsMixedTypes="1" containsNumber="1" containsInteger="1" minValue="1" maxValue="118"/>
    </cacheField>
    <cacheField name="Players_of_Match" numFmtId="0">
      <sharedItems/>
    </cacheField>
    <cacheField name="TPlayers1" numFmtId="0">
      <sharedItems/>
    </cacheField>
    <cacheField name="TPlayers2" numFmtId="0">
      <sharedItems/>
    </cacheField>
    <cacheField name="Umpire1" numFmtId="0">
      <sharedItems/>
    </cacheField>
    <cacheField name="Umpire2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1">
  <r>
    <x v="0"/>
    <d v="2021-10-15T00:00:00"/>
    <n v="2021"/>
    <s v="Final"/>
    <x v="0"/>
    <s v="Kolkata Knight Riders"/>
    <x v="0"/>
    <x v="0"/>
    <x v="0"/>
    <s v="N"/>
    <s v="Chennai Super Kings"/>
    <s v="Runs"/>
    <n v="27"/>
    <x v="0"/>
    <s v="['RD Gaikwad', 'F du Plessis', 'RV Uthappa', 'MM Ali', 'AT Rayudu', 'MS Dhoni', 'RA Jadeja', 'DJ Bravo', 'SN Thakur', 'DL Chahar', 'JR Hazlewood']"/>
    <s v="['Shubman Gill', 'VR Iyer', 'N Rana', 'SP Narine', 'EJG Morgan', 'KD Karthik', 'Shakib Al Hasan', 'RA Tripathi', 'LH Ferguson', 'Shivam Mavi', 'CV Varun']"/>
    <x v="0"/>
    <x v="0"/>
    <s v="Friday"/>
  </r>
  <r>
    <x v="1"/>
    <d v="2021-10-13T00:00:00"/>
    <n v="2021"/>
    <s v="Qualifier 2"/>
    <x v="1"/>
    <s v="Kolkata Knight Riders"/>
    <x v="1"/>
    <x v="0"/>
    <x v="0"/>
    <s v="N"/>
    <s v="Kolkata Knight Riders"/>
    <s v="Wickets"/>
    <n v="3"/>
    <x v="1"/>
    <s v="['PP Shaw', 'S Dhawan', 'MP Stoinis', 'SS Iyer', 'RR Pant', 'SO Hetmyer', 'AR Patel', 'R Ashwin', 'K Rabada', 'Avesh Khan', 'A Nortje']"/>
    <s v="['Shubman Gill', 'VR Iyer', 'N Rana', 'RA Tripathi', 'KD Karthik', 'EJG Morgan', 'Shakib Al Hasan', 'SP Narine', 'LH Ferguson', 'Shivam Mavi', 'CV Varun']"/>
    <x v="1"/>
    <x v="1"/>
    <s v="Wednesday"/>
  </r>
  <r>
    <x v="1"/>
    <d v="2021-10-11T00:00:00"/>
    <n v="2021"/>
    <s v="Eliminator"/>
    <x v="2"/>
    <s v="Kolkata Knight Riders"/>
    <x v="1"/>
    <x v="1"/>
    <x v="1"/>
    <s v="N"/>
    <s v="Kolkata Knight Riders"/>
    <s v="Wickets"/>
    <n v="4"/>
    <x v="2"/>
    <s v="['D Padikkal', 'V Kohli', 'KS Bharat', 'GJ Maxwell', 'AB de Villiers', 'Shahbaz Ahmed', 'DT Christian', 'HV Patel', 'GHS Garton', 'Mohammed Siraj', 'YS Chahal']"/>
    <s v="['Shubman Gill', 'VR Iyer', 'RA Tripathi', 'N Rana', 'SP Narine', 'KD Karthik', 'EJG Morgan', 'Shakib Al Hasan', 'LH Ferguson', 'Shivam Mavi', 'CV Varun']"/>
    <x v="2"/>
    <x v="2"/>
    <s v="Monday"/>
  </r>
  <r>
    <x v="0"/>
    <d v="2021-10-10T00:00:00"/>
    <n v="2021"/>
    <s v="Qualifier 1"/>
    <x v="1"/>
    <s v="Chennai Super Kings"/>
    <x v="0"/>
    <x v="2"/>
    <x v="0"/>
    <s v="N"/>
    <s v="Chennai Super Kings"/>
    <s v="Wickets"/>
    <n v="4"/>
    <x v="3"/>
    <s v="['PP Shaw', 'S Dhawan', 'SS Iyer', 'AR Patel', 'RR Pant', 'SO Hetmyer', 'TK Curran', 'R Ashwin', 'K Rabada', 'Avesh Khan', 'A Nortje']"/>
    <s v="['RD Gaikwad', 'F du Plessis', 'RV Uthappa', 'SN Thakur', 'AT Rayudu', 'MM Ali', 'MS Dhoni', 'RA Jadeja', 'DJ Bravo', 'DL Chahar', 'JR Hazlewood']"/>
    <x v="0"/>
    <x v="0"/>
    <s v="Sunday"/>
  </r>
  <r>
    <x v="2"/>
    <d v="2021-10-08T00:00:00"/>
    <n v="2021"/>
    <n v="55"/>
    <x v="3"/>
    <s v="Sunrisers Hyderabad"/>
    <x v="2"/>
    <x v="3"/>
    <x v="1"/>
    <s v="N"/>
    <s v="Mumbai Indians"/>
    <s v="Runs"/>
    <n v="42"/>
    <x v="4"/>
    <s v="['RG Sharma', 'Ishan Kishan', 'HH Pandya', 'KA Pollard', 'SA Yadav', 'JDS Neesham', 'KH Pandya', 'NM Coulter-Nile', 'PP Chawla', 'JJ Bumrah', 'TA Boult']"/>
    <s v="['JJ Roy', 'Abhishek Sharma', 'MK Pandey', 'Mohammad Nabi', 'Abdul Samad', 'PK Garg', 'JO Holder', 'Rashid Khan', 'WP Saha', 'S Kaul', 'Umran Malik']"/>
    <x v="3"/>
    <x v="2"/>
    <s v="Friday"/>
  </r>
  <r>
    <x v="0"/>
    <d v="2021-10-08T00:00:00"/>
    <n v="2021"/>
    <n v="56"/>
    <x v="1"/>
    <s v="Royal Challengers Bangalore"/>
    <x v="0"/>
    <x v="1"/>
    <x v="0"/>
    <s v="N"/>
    <s v="Royal Challengers Bangalore"/>
    <s v="Wickets"/>
    <n v="7"/>
    <x v="5"/>
    <s v="['PP Shaw', 'S Dhawan', 'RR Pant', 'SS Iyer', 'SO Hetmyer', 'RV Patel', 'AR Patel', 'R Ashwin', 'K Rabada', 'Avesh Khan', 'A Nortje']"/>
    <s v="['V Kohli', 'D Padikkal', 'KS Bharat', 'AB de Villiers', 'GJ Maxwell', 'DT Christian', 'Shahbaz Ahmed', 'GHS Garton', 'HV Patel', 'Mohammed Siraj', 'YS Chahal']"/>
    <x v="1"/>
    <x v="3"/>
    <s v="Friday"/>
  </r>
  <r>
    <x v="1"/>
    <d v="2021-10-07T00:00:00"/>
    <n v="2021"/>
    <n v="54"/>
    <x v="4"/>
    <s v="Rajasthan Royals"/>
    <x v="1"/>
    <x v="4"/>
    <x v="0"/>
    <s v="N"/>
    <s v="Kolkata Knight Riders"/>
    <s v="Runs"/>
    <n v="86"/>
    <x v="6"/>
    <s v="['Shubman Gill', 'VR Iyer', 'N Rana', 'RA Tripathi', 'KD Karthik', 'EJG Morgan', 'Shakib Al Hasan', 'SP Narine', 'LH Ferguson', 'CV Varun', 'Shivam Mavi']"/>
    <s v="['YBK Jaiswal', 'LS Livingstone', 'SV Samson', 'S Dube', 'Anuj Rawat', 'GD Phillips', 'R Tewatia', 'CH Morris', 'JD Unadkat', 'C Sakariya', 'Mustafizur Rahman']"/>
    <x v="4"/>
    <x v="4"/>
    <s v="Thursday"/>
  </r>
  <r>
    <x v="0"/>
    <d v="2021-10-07T00:00:00"/>
    <n v="2021"/>
    <n v="53"/>
    <x v="0"/>
    <s v="Panjab Kings"/>
    <x v="0"/>
    <x v="5"/>
    <x v="0"/>
    <s v="N"/>
    <s v="Panjab Kings"/>
    <s v="Wickets"/>
    <n v="6"/>
    <x v="7"/>
    <s v="['RD Gaikwad', 'F du Plessis', 'MM Ali', 'RV Uthappa', 'AT Rayudu', 'MS Dhoni', 'RA Jadeja', 'DJ Bravo', 'DL Chahar', 'SN Thakur', 'JR Hazlewood']"/>
    <s v="['KL Rahul', 'MA Agarwal', 'SN Khan', 'M Shahrukh Khan', 'AK Markram', 'MC Henriques', 'CJ Jordan', 'Harpreet Brar', 'Ravi Bishnoi', 'Mohammed Shami', 'Arshdeep Singh']"/>
    <x v="5"/>
    <x v="0"/>
    <s v="Thursday"/>
  </r>
  <r>
    <x v="2"/>
    <d v="2021-10-06T00:00:00"/>
    <n v="2021"/>
    <n v="52"/>
    <x v="5"/>
    <s v="Royal Challengers Bangalore"/>
    <x v="2"/>
    <x v="1"/>
    <x v="0"/>
    <s v="N"/>
    <s v="Sunrisers Hyderabad"/>
    <s v="Runs"/>
    <n v="4"/>
    <x v="8"/>
    <s v="['JJ Roy', 'Abhishek Sharma', 'KS Williamson', 'PK Garg', 'Abdul Samad', 'WP Saha', 'JO Holder', 'Rashid Khan', 'B Kumar', 'S Kaul', 'Umran Malik']"/>
    <s v="['V Kohli', 'D Padikkal', 'DT Christian', 'KS Bharat', 'GJ Maxwell', 'AB de Villiers', 'Shahbaz Ahmed', 'GHS Garton', 'HV Patel', 'Mohammed Siraj', 'YS Chahal']"/>
    <x v="6"/>
    <x v="5"/>
    <s v="Wednesday"/>
  </r>
  <r>
    <x v="1"/>
    <d v="2021-10-05T00:00:00"/>
    <n v="2021"/>
    <n v="51"/>
    <x v="6"/>
    <s v="Mumbai Indians"/>
    <x v="1"/>
    <x v="3"/>
    <x v="0"/>
    <s v="N"/>
    <s v="Mumbai Indians"/>
    <s v="Wickets"/>
    <n v="8"/>
    <x v="9"/>
    <s v="['E Lewis', 'YBK Jaiswal', 'SV Samson', 'S Dube', 'GD Phillips', 'DA Miller', 'R Tewatia', 'S Gopal', 'C Sakariya', 'K Yadav', 'Mustafizur Rahman']"/>
    <s v="['RG Sharma', 'Ishan Kishan', 'SA Yadav', 'HH Pandya', 'SS Tiwary', 'KA Pollard', 'JDS Neesham', 'NM Coulter-Nile', 'J Yadav', 'JJ Bumrah', 'TA Boult']"/>
    <x v="7"/>
    <x v="1"/>
    <s v="Tuesday"/>
  </r>
  <r>
    <x v="0"/>
    <d v="2021-10-04T00:00:00"/>
    <n v="2021"/>
    <n v="50"/>
    <x v="0"/>
    <s v="Delhi Capitals"/>
    <x v="0"/>
    <x v="6"/>
    <x v="0"/>
    <s v="N"/>
    <s v="Delhi Capitals"/>
    <s v="Wickets"/>
    <n v="3"/>
    <x v="10"/>
    <s v="['RD Gaikwad', 'F du Plessis', 'RV Uthappa', 'MM Ali', 'AT Rayudu', 'MS Dhoni', 'RA Jadeja', 'DJ Bravo', 'DL Chahar', 'SN Thakur', 'JR Hazlewood']"/>
    <s v="['PP Shaw', 'S Dhawan', 'SS Iyer', 'RR Pant', 'RV Patel', 'R Ashwin', 'SO Hetmyer', 'AR Patel', 'K Rabada', 'Avesh Khan', 'A Nortje']"/>
    <x v="7"/>
    <x v="3"/>
    <s v="Monday"/>
  </r>
  <r>
    <x v="0"/>
    <d v="2021-10-03T00:00:00"/>
    <n v="2021"/>
    <n v="49"/>
    <x v="5"/>
    <s v="Kolkata Knight Riders"/>
    <x v="0"/>
    <x v="7"/>
    <x v="1"/>
    <s v="N"/>
    <s v="Kolkata Knight Riders"/>
    <s v="Wickets"/>
    <n v="6"/>
    <x v="11"/>
    <s v="['JJ Roy', 'WP Saha', 'KS Williamson', 'PK Garg', 'Abhishek Sharma', 'Abdul Samad', 'JO Holder', 'Rashid Khan', 'B Kumar', 'S Kaul', 'Umran Malik']"/>
    <s v="['Shubman Gill', 'VR Iyer', 'RA Tripathi', 'N Rana', 'KD Karthik', 'EJG Morgan', 'Shakib Al Hasan', 'SP Narine', 'TG Southee', 'CV Varun', 'Shivam Mavi']"/>
    <x v="8"/>
    <x v="1"/>
    <s v="Sunday"/>
  </r>
  <r>
    <x v="1"/>
    <d v="2021-10-03T00:00:00"/>
    <n v="2021"/>
    <n v="48"/>
    <x v="2"/>
    <s v="Panjab Kings"/>
    <x v="1"/>
    <x v="1"/>
    <x v="1"/>
    <s v="N"/>
    <s v="Royal Challengers Bangalore"/>
    <s v="Runs"/>
    <n v="6"/>
    <x v="12"/>
    <s v="['V Kohli', 'D Padikkal', 'DT Christian', 'GJ Maxwell', 'AB de Villiers', 'Shahbaz Ahmed', 'KS Bharat', 'GHS Garton', 'HV Patel', 'Mohammed Siraj', 'YS Chahal']"/>
    <s v="['KL Rahul', 'MA Agarwal', 'N Pooran', 'AK Markram', 'SN Khan', 'M Shahrukh Khan', 'MC Henriques', 'Harpreet Brar', 'Ravi Bishnoi', 'Mohammed Shami', 'Arshdeep Singh']"/>
    <x v="1"/>
    <x v="0"/>
    <s v="Sunday"/>
  </r>
  <r>
    <x v="2"/>
    <d v="2021-10-02T00:00:00"/>
    <n v="2021"/>
    <n v="47"/>
    <x v="0"/>
    <s v="Rajasthan Royals"/>
    <x v="2"/>
    <x v="4"/>
    <x v="0"/>
    <s v="N"/>
    <s v="Rajasthan Royals"/>
    <s v="Wickets"/>
    <n v="7"/>
    <x v="3"/>
    <s v="['RD Gaikwad', 'F du Plessis', 'SK Raina', 'MM Ali', 'AT Rayudu', 'RA Jadeja', 'MS Dhoni', 'SM Curran', 'SN Thakur', 'JR Hazlewood', 'KM Asif']"/>
    <s v="['E Lewis', 'YBK Jaiswal', 'SV Samson', 'S Dube', 'GD Phillips', 'DA Miller', 'R Tewatia', 'Akash Singh', 'M Markande', 'C Sakariya', 'Mustafizur Rahman']"/>
    <x v="2"/>
    <x v="2"/>
    <s v="Saturday"/>
  </r>
  <r>
    <x v="1"/>
    <d v="2021-10-02T00:00:00"/>
    <n v="2021"/>
    <n v="46"/>
    <x v="3"/>
    <s v="Delhi Capitals"/>
    <x v="1"/>
    <x v="6"/>
    <x v="0"/>
    <s v="N"/>
    <s v="Delhi Capitals"/>
    <s v="Wickets"/>
    <n v="4"/>
    <x v="10"/>
    <s v="['RG Sharma', 'Q de Kock', 'SA Yadav', 'SS Tiwary', 'KA Pollard', 'HH Pandya', 'KH Pandya', 'NM Coulter-Nile', 'J Yadav', 'JJ Bumrah', 'TA Boult']"/>
    <s v="['PP Shaw', 'S Dhawan', 'SPD Smith', 'RR Pant', 'SS Iyer', 'AR Patel', 'SO Hetmyer', 'R Ashwin', 'K Rabada', 'Avesh Khan', 'A Nortje']"/>
    <x v="7"/>
    <x v="1"/>
    <s v="Saturday"/>
  </r>
  <r>
    <x v="0"/>
    <d v="2021-10-01T00:00:00"/>
    <n v="2021"/>
    <n v="45"/>
    <x v="4"/>
    <s v="Panjab Kings"/>
    <x v="0"/>
    <x v="5"/>
    <x v="0"/>
    <s v="N"/>
    <s v="Panjab Kings"/>
    <s v="Wickets"/>
    <n v="5"/>
    <x v="7"/>
    <s v="['VR Iyer', 'Shubman Gill', 'RA Tripathi', 'N Rana', 'EJG Morgan', 'KD Karthik', 'TL Seifert', 'SP Narine', 'TG Southee', 'CV Varun', 'Shivam Mavi']"/>
    <s v="['KL Rahul', 'MA Agarwal', 'N Pooran', 'AK Markram', 'DJ Hooda', 'M Shahrukh Khan', 'FA Allen', 'NT Ellis', 'Ravi Bishnoi', 'Mohammed Shami', 'Arshdeep Singh']"/>
    <x v="1"/>
    <x v="0"/>
    <s v="Friday"/>
  </r>
  <r>
    <x v="1"/>
    <d v="2021-09-30T00:00:00"/>
    <n v="2021"/>
    <n v="44"/>
    <x v="5"/>
    <s v="Chennai Super Kings"/>
    <x v="1"/>
    <x v="2"/>
    <x v="0"/>
    <s v="N"/>
    <s v="Chennai Super Kings"/>
    <s v="Wickets"/>
    <n v="6"/>
    <x v="13"/>
    <s v="['JJ Roy', 'WP Saha', 'KS Williamson', 'PK Garg', 'Abhishek Sharma', 'Abdul Samad', 'JO Holder', 'Rashid Khan', 'B Kumar', 'Sandeep Sharma', 'S Kaul']"/>
    <s v="['RD Gaikwad', 'F du Plessis', 'MM Ali', 'SK Raina', 'AT Rayudu', 'MS Dhoni', 'RA Jadeja', 'DJ Bravo', 'SN Thakur', 'DL Chahar', 'JR Hazlewood']"/>
    <x v="0"/>
    <x v="6"/>
    <s v="Thursday"/>
  </r>
  <r>
    <x v="0"/>
    <d v="2021-09-29T00:00:00"/>
    <n v="2021"/>
    <n v="43"/>
    <x v="6"/>
    <s v="Royal Challengers Bangalore"/>
    <x v="0"/>
    <x v="1"/>
    <x v="0"/>
    <s v="N"/>
    <s v="Royal Challengers Bangalore"/>
    <s v="Wickets"/>
    <n v="7"/>
    <x v="14"/>
    <s v="['E Lewis', 'YBK Jaiswal', 'SV Samson', 'MK Lomror', 'LS Livingstone', 'R Tewatia', 'R Parag', 'CH Morris', 'C Sakariya', 'Kartik Tyagi', 'Mustafizur Rahman']"/>
    <s v="['V Kohli', 'D Padikkal', 'KS Bharat', 'GJ Maxwell', 'AB de Villiers', 'DT Christian', 'Shahbaz Ahmed', 'GHS Garton', 'HV Patel', 'Mohammed Siraj', 'YS Chahal']"/>
    <x v="9"/>
    <x v="7"/>
    <s v="Wednesday"/>
  </r>
  <r>
    <x v="1"/>
    <d v="2021-09-28T00:00:00"/>
    <n v="2021"/>
    <n v="41"/>
    <x v="1"/>
    <s v="Kolkata Knight Riders"/>
    <x v="1"/>
    <x v="0"/>
    <x v="0"/>
    <s v="N"/>
    <s v="Kolkata Knight Riders"/>
    <s v="Wickets"/>
    <n v="3"/>
    <x v="2"/>
    <s v="['SPD Smith', 'S Dhawan', 'SS Iyer', 'RR Pant', 'SO Hetmyer', 'Lalit Yadav', 'AR Patel', 'R Ashwin', 'K Rabada', 'Avesh Khan', 'A Nortje']"/>
    <s v="['Shubman Gill', 'VR Iyer', 'RA Tripathi', 'N Rana', 'EJG Morgan', 'KD Karthik', 'SP Narine', 'TG Southee', 'LH Ferguson', 'S Sandeep Warrier', 'CV Varun']"/>
    <x v="0"/>
    <x v="4"/>
    <s v="Tuesday"/>
  </r>
  <r>
    <x v="2"/>
    <d v="2021-09-28T00:00:00"/>
    <n v="2021"/>
    <n v="42"/>
    <x v="7"/>
    <s v="Mumbai Indians"/>
    <x v="2"/>
    <x v="3"/>
    <x v="0"/>
    <s v="N"/>
    <s v="Mumbai Indians"/>
    <s v="Wickets"/>
    <n v="6"/>
    <x v="15"/>
    <s v="['KL Rahul', 'Mandeep Singh', 'CH Gayle', 'AK Markram', 'N Pooran', 'DJ Hooda', 'Harpreet Brar', 'NT Ellis', 'Ravi Bishnoi', 'Mohammed Shami', 'Arshdeep Singh']"/>
    <s v="['RG Sharma', 'Q de Kock', 'SA Yadav', 'SS Tiwary', 'HH Pandya', 'KA Pollard', 'KH Pandya', 'NM Coulter-Nile', 'RD Chahar', 'TA Boult', 'JJ Bumrah']"/>
    <x v="6"/>
    <x v="2"/>
    <s v="Tuesday"/>
  </r>
  <r>
    <x v="0"/>
    <d v="2021-09-27T00:00:00"/>
    <n v="2021"/>
    <n v="40"/>
    <x v="6"/>
    <s v="Sunrisers Hyderabad"/>
    <x v="0"/>
    <x v="4"/>
    <x v="1"/>
    <s v="N"/>
    <s v="Sunrisers Hyderabad"/>
    <s v="Wickets"/>
    <n v="7"/>
    <x v="16"/>
    <s v="['E Lewis', 'YBK Jaiswal', 'SV Samson', 'LS Livingstone', 'MK Lomror', 'R Parag', 'R Tewatia', 'CH Morris', 'JD Unadkat', 'C Sakariya', 'Mustafizur Rahman']"/>
    <s v="['JJ Roy', 'WP Saha', 'KS Williamson', 'PK Garg', 'Abhishek Sharma', 'JO Holder', 'Abdul Samad', 'Rashid Khan', 'B Kumar', 'Sandeep Sharma', 'S Kaul']"/>
    <x v="1"/>
    <x v="8"/>
    <s v="Monday"/>
  </r>
  <r>
    <x v="0"/>
    <d v="2021-09-26T00:00:00"/>
    <n v="2021"/>
    <n v="39"/>
    <x v="2"/>
    <s v="Mumbai Indians"/>
    <x v="0"/>
    <x v="3"/>
    <x v="0"/>
    <s v="N"/>
    <s v="Royal Challengers Bangalore"/>
    <s v="Runs"/>
    <n v="54"/>
    <x v="12"/>
    <s v="['V Kohli', 'D Padikkal', 'KS Bharat', 'GJ Maxwell', 'AB de Villiers', 'DT Christian', 'Shahbaz Ahmed', 'KA Jamieson', 'HV Patel', 'Mohammed Siraj', 'YS Chahal']"/>
    <s v="['RG Sharma', 'Q de Kock', 'Ishan Kishan', 'SA Yadav', 'KH Pandya', 'KA Pollard', 'HH Pandya', 'AF Milne', 'RD Chahar', 'JJ Bumrah', 'TA Boult']"/>
    <x v="7"/>
    <x v="1"/>
    <s v="Sunday"/>
  </r>
  <r>
    <x v="2"/>
    <d v="2021-09-26T00:00:00"/>
    <n v="2021"/>
    <n v="38"/>
    <x v="4"/>
    <s v="Chennai Super Kings"/>
    <x v="2"/>
    <x v="0"/>
    <x v="1"/>
    <s v="N"/>
    <s v="Chennai Super Kings"/>
    <s v="Wickets"/>
    <n v="2"/>
    <x v="17"/>
    <s v="['Shubman Gill', 'VR Iyer', 'RA Tripathi', 'EJG Morgan', 'N Rana', 'AD Russell', 'KD Karthik', 'SP Narine', 'LH Ferguson', 'M Prasidh Krishna', 'CV Varun']"/>
    <s v="['RD Gaikwad', 'F du Plessis', 'MM Ali', 'AT Rayudu', 'SK Raina', 'MS Dhoni', 'RA Jadeja', 'SM Curran', 'SN Thakur', 'DL Chahar', 'JR Hazlewood']"/>
    <x v="2"/>
    <x v="9"/>
    <s v="Sunday"/>
  </r>
  <r>
    <x v="1"/>
    <d v="2021-09-25T00:00:00"/>
    <n v="2021"/>
    <n v="37"/>
    <x v="7"/>
    <s v="Sunrisers Hyderabad"/>
    <x v="1"/>
    <x v="7"/>
    <x v="0"/>
    <s v="N"/>
    <s v="Panjab Kings"/>
    <s v="Runs"/>
    <n v="5"/>
    <x v="18"/>
    <s v="['KL Rahul', 'MA Agarwal', 'CH Gayle', 'AK Markram', 'N Pooran', 'DJ Hooda', 'Harpreet Brar', 'NT Ellis', 'Mohammed Shami', 'Ravi Bishnoi', 'Arshdeep Singh']"/>
    <s v="['DA Warner', 'WP Saha', 'KS Williamson', 'MK Pandey', 'KM Jadhav', 'Abdul Samad', 'JO Holder', 'Rashid Khan', 'B Kumar', 'Sandeep Sharma', 'KK Ahmed']"/>
    <x v="10"/>
    <x v="6"/>
    <s v="Saturday"/>
  </r>
  <r>
    <x v="2"/>
    <d v="2021-09-25T00:00:00"/>
    <n v="2021"/>
    <n v="36"/>
    <x v="1"/>
    <s v="Rajasthan Royals"/>
    <x v="2"/>
    <x v="4"/>
    <x v="0"/>
    <s v="N"/>
    <s v="Delhi Capitals"/>
    <s v="Runs"/>
    <n v="33"/>
    <x v="19"/>
    <s v="['PP Shaw', 'S Dhawan', 'SS Iyer', 'RR Pant', 'SO Hetmyer', 'Lalit Yadav', 'AR Patel', 'R Ashwin', 'K Rabada', 'A Nortje', 'Avesh Khan']"/>
    <s v="['LS Livingstone', 'YBK Jaiswal', 'SV Samson', 'DA Miller', 'MK Lomror', 'R Parag', 'R Tewatia', 'T Shamsi', 'Kartik Tyagi', 'C Sakariya', 'Mustafizur Rahman']"/>
    <x v="2"/>
    <x v="5"/>
    <s v="Saturday"/>
  </r>
  <r>
    <x v="1"/>
    <d v="2021-09-24T00:00:00"/>
    <n v="2021"/>
    <n v="35"/>
    <x v="2"/>
    <s v="Chennai Super Kings"/>
    <x v="1"/>
    <x v="2"/>
    <x v="0"/>
    <s v="N"/>
    <s v="Chennai Super Kings"/>
    <s v="Wickets"/>
    <n v="6"/>
    <x v="20"/>
    <s v="['V Kohli', 'D Padikkal', 'AB de Villiers', 'GJ Maxwell', 'TH David', 'HV Patel', 'PWH de Silva', 'KS Bharat', 'Navdeep Saini', 'Mohammed Siraj', 'YS Chahal']"/>
    <s v="['RD Gaikwad', 'F du Plessis', 'MM Ali', 'AT Rayudu', 'SK Raina', 'MS Dhoni', 'RA Jadeja', 'DJ Bravo', 'SN Thakur', 'DL Chahar', 'JR Hazlewood']"/>
    <x v="7"/>
    <x v="3"/>
    <s v="Friday"/>
  </r>
  <r>
    <x v="2"/>
    <d v="2021-09-23T00:00:00"/>
    <n v="2021"/>
    <n v="34"/>
    <x v="3"/>
    <s v="Kolkata Knight Riders"/>
    <x v="2"/>
    <x v="0"/>
    <x v="0"/>
    <s v="N"/>
    <s v="Kolkata Knight Riders"/>
    <s v="Wickets"/>
    <n v="7"/>
    <x v="2"/>
    <s v="['RG Sharma', 'Q de Kock', 'SA Yadav', 'Ishan Kishan', 'KA Pollard', 'KH Pandya', 'SS Tiwary', 'AF Milne', 'RD Chahar', 'JJ Bumrah', 'TA Boult']"/>
    <s v="['Shubman Gill', 'VR Iyer', 'RA Tripathi', 'EJG Morgan', 'N Rana', 'AD Russell', 'KD Karthik', 'SP Narine', 'LH Ferguson', 'M Prasidh Krishna', 'CV Varun']"/>
    <x v="6"/>
    <x v="2"/>
    <s v="Thursday"/>
  </r>
  <r>
    <x v="0"/>
    <d v="2021-09-22T00:00:00"/>
    <n v="2021"/>
    <n v="33"/>
    <x v="5"/>
    <s v="Delhi Capitals"/>
    <x v="0"/>
    <x v="7"/>
    <x v="1"/>
    <s v="N"/>
    <s v="Delhi Capitals"/>
    <s v="Wickets"/>
    <n v="8"/>
    <x v="21"/>
    <s v="['DA Warner', 'WP Saha', 'KS Williamson', 'MK Pandey', 'KM Jadhav', 'Abdul Samad', 'JO Holder', 'Rashid Khan', 'B Kumar', 'Sandeep Sharma', 'KK Ahmed']"/>
    <s v="['PP Shaw', 'S Dhawan', 'SS Iyer', 'RR Pant', 'MP Stoinis', 'SO Hetmyer', 'AR Patel', 'R Ashwin', 'K Rabada', 'A Nortje', 'Avesh Khan']"/>
    <x v="1"/>
    <x v="0"/>
    <s v="Wednesday"/>
  </r>
  <r>
    <x v="0"/>
    <d v="2021-09-21T00:00:00"/>
    <n v="2021"/>
    <n v="32"/>
    <x v="6"/>
    <s v="Panjab Kings"/>
    <x v="0"/>
    <x v="5"/>
    <x v="0"/>
    <s v="N"/>
    <s v="Rajasthan Royals"/>
    <s v="Runs"/>
    <n v="2"/>
    <x v="22"/>
    <s v="['E Lewis', 'YBK Jaiswal', 'SV Samson', 'LS Livingstone', 'MK Lomror', 'R Parag', 'R Tewatia', 'CH Morris', 'C Sakariya', 'Kartik Tyagi', 'Mustafizur Rahman']"/>
    <s v="['KL Rahul', 'MA Agarwal', 'AK Markram', 'N Pooran', 'DJ Hooda', 'FA Allen', 'IC Porel', 'AU Rashid', 'Harpreet Brar', 'Arshdeep Singh', 'Mohammed Shami']"/>
    <x v="7"/>
    <x v="1"/>
    <s v="Tuesday"/>
  </r>
  <r>
    <x v="2"/>
    <d v="2021-09-20T00:00:00"/>
    <n v="2021"/>
    <n v="31"/>
    <x v="2"/>
    <s v="Kolkata Knight Riders"/>
    <x v="2"/>
    <x v="1"/>
    <x v="1"/>
    <s v="N"/>
    <s v="Kolkata Knight Riders"/>
    <s v="Wickets"/>
    <n v="9"/>
    <x v="23"/>
    <s v="['V Kohli', 'D Padikkal', 'KS Bharat', 'GJ Maxwell', 'AB de Villiers', 'Sachin Baby', 'PWH de Silva', 'KA Jamieson', 'HV Patel', 'Mohammed Siraj', 'YS Chahal']"/>
    <s v="['Shubman Gill', 'VR Iyer', 'AD Russell', 'N Rana', 'RA Tripathi', 'EJG Morgan', 'KD Karthik', 'LH Ferguson', 'SP Narine', 'CV Varun', 'M Prasidh Krishna']"/>
    <x v="2"/>
    <x v="10"/>
    <s v="Monday"/>
  </r>
  <r>
    <x v="0"/>
    <d v="2021-09-19T00:00:00"/>
    <n v="2021"/>
    <n v="30"/>
    <x v="0"/>
    <s v="Mumbai Indians"/>
    <x v="0"/>
    <x v="2"/>
    <x v="1"/>
    <s v="N"/>
    <s v="Chennai Super Kings"/>
    <s v="Runs"/>
    <n v="20"/>
    <x v="3"/>
    <s v="['RD Gaikwad', 'F du Plessis', 'MM Ali', 'AT Rayudu', 'SK Raina', 'MS Dhoni', 'RA Jadeja', 'DJ Bravo', 'SN Thakur', 'DL Chahar', 'JR Hazlewood']"/>
    <s v="['Q de Kock', 'Anmolpreet Singh', 'SA Yadav', 'Ishan Kishan', 'SS Tiwary', 'KA Pollard', 'KH Pandya', 'AF Milne', 'RD Chahar', 'JJ Bumrah', 'TA Boult']"/>
    <x v="0"/>
    <x v="0"/>
    <s v="Sunday"/>
  </r>
  <r>
    <x v="3"/>
    <d v="2021-05-02T00:00:00"/>
    <n v="2021"/>
    <n v="29"/>
    <x v="7"/>
    <s v="Delhi Capitals"/>
    <x v="3"/>
    <x v="6"/>
    <x v="0"/>
    <s v="N"/>
    <s v="Delhi Capitals"/>
    <s v="Wickets"/>
    <n v="7"/>
    <x v="24"/>
    <s v="['P Simran Singh', 'MA Agarwal', 'CH Gayle', 'DJ Malan', 'DJ Hooda', 'M Shahrukh Khan', 'CJ Jordan', 'Harpreet Brar', 'RP Meredith', 'Ravi Bishnoi', 'Mohammed Shami']"/>
    <s v="['PP Shaw', 'S Dhawan', 'SPD Smith', 'RR Pant', 'SO Hetmyer', 'MP Stoinis', 'AR Patel', 'Lalit Yadav', 'K Rabada', 'I Sharma', 'Avesh Khan']"/>
    <x v="7"/>
    <x v="11"/>
    <s v="Sunday"/>
  </r>
  <r>
    <x v="4"/>
    <d v="2021-05-02T00:00:00"/>
    <n v="2021"/>
    <n v="28"/>
    <x v="6"/>
    <s v="Sunrisers Hyderabad"/>
    <x v="4"/>
    <x v="7"/>
    <x v="0"/>
    <s v="N"/>
    <s v="Rajasthan Royals"/>
    <s v="Runs"/>
    <n v="55"/>
    <x v="25"/>
    <s v="['JC Buttler', 'YBK Jaiswal', 'SV Samson', 'R Parag', 'DA Miller', 'Anuj Rawat', 'R Tewatia', 'CH Morris', 'Kartik Tyagi', 'C Sakariya', 'Mustafizur Rahman']"/>
    <s v="['MK Pandey', 'JM Bairstow', 'KS Williamson', 'V Shankar', 'KM Jadhav', 'Mohammad Nabi', 'Abdul Samad', 'Rashid Khan', 'B Kumar', 'Sandeep Sharma', 'KK Ahmed']"/>
    <x v="11"/>
    <x v="12"/>
    <s v="Sunday"/>
  </r>
  <r>
    <x v="4"/>
    <d v="2021-05-01T00:00:00"/>
    <n v="2021"/>
    <n v="27"/>
    <x v="0"/>
    <s v="Mumbai Indians"/>
    <x v="4"/>
    <x v="3"/>
    <x v="0"/>
    <s v="N"/>
    <s v="Mumbai Indians"/>
    <s v="Wickets"/>
    <n v="4"/>
    <x v="15"/>
    <s v="['RD Gaikwad', 'F du Plessis', 'MM Ali', 'SK Raina', 'AT Rayudu', 'RA Jadeja', 'MS Dhoni', 'SM Curran', 'SN Thakur', 'DL Chahar', 'L Ngidi']"/>
    <s v="['Q de Kock', 'RG Sharma', 'SA Yadav', 'KH Pandya', 'KA Pollard', 'HH Pandya', 'JDS Neesham', 'DS Kulkarni', 'RD Chahar', 'JJ Bumrah', 'TA Boult']"/>
    <x v="1"/>
    <x v="13"/>
    <s v="Saturday"/>
  </r>
  <r>
    <x v="3"/>
    <d v="2021-04-30T00:00:00"/>
    <n v="2021"/>
    <n v="26"/>
    <x v="7"/>
    <s v="Royal Challengers Bangalore"/>
    <x v="3"/>
    <x v="1"/>
    <x v="0"/>
    <s v="N"/>
    <s v="Panjab Kings"/>
    <s v="Runs"/>
    <n v="34"/>
    <x v="26"/>
    <s v="['KL Rahul', 'P Simran Singh', 'CH Gayle', 'N Pooran', 'DJ Hooda', 'M Shahrukh Khan', 'Harpreet Brar', 'RP Meredith', 'Ravi Bishnoi', 'Mohammed Shami', 'CJ Jordan']"/>
    <s v="['V Kohli', 'D Padikkal', 'RM Patidar', 'GJ Maxwell', 'AB de Villiers', 'Shahbaz Ahmed', 'DR Sams', 'KA Jamieson', 'HV Patel', 'Mohammed Siraj', 'YS Chahal']"/>
    <x v="6"/>
    <x v="2"/>
    <s v="Friday"/>
  </r>
  <r>
    <x v="4"/>
    <d v="2021-04-29T00:00:00"/>
    <n v="2021"/>
    <n v="24"/>
    <x v="6"/>
    <s v="Mumbai Indians"/>
    <x v="4"/>
    <x v="3"/>
    <x v="0"/>
    <s v="N"/>
    <s v="Mumbai Indians"/>
    <s v="Wickets"/>
    <n v="7"/>
    <x v="27"/>
    <s v="['JC Buttler', 'YBK Jaiswal', 'SV Samson', 'S Dube', 'DA Miller', 'R Parag', 'R Tewatia', 'CH Morris', 'JD Unadkat', 'C Sakariya', 'Mustafizur Rahman']"/>
    <s v="['RG Sharma', 'Q de Kock', 'SA Yadav', 'KH Pandya', 'KA Pollard', 'HH Pandya', 'NM Coulter-Nile', 'J Yadav', 'RD Chahar', 'JJ Bumrah', 'TA Boult']"/>
    <x v="2"/>
    <x v="7"/>
    <s v="Thursday"/>
  </r>
  <r>
    <x v="3"/>
    <d v="2021-04-29T00:00:00"/>
    <n v="2021"/>
    <n v="25"/>
    <x v="4"/>
    <s v="Delhi Capitals"/>
    <x v="3"/>
    <x v="6"/>
    <x v="0"/>
    <s v="N"/>
    <s v="Delhi Capitals"/>
    <s v="Wickets"/>
    <n v="7"/>
    <x v="28"/>
    <s v="['N Rana', 'Shubman Gill', 'RA Tripathi', 'EJG Morgan', 'SP Narine', 'AD Russell', 'KD Karthik', 'PJ Cummins', 'Shivam Mavi', 'CV Varun', 'M Prasidh Krishna']"/>
    <s v="['PP Shaw', 'S Dhawan', 'RR Pant', 'MP Stoinis', 'SO Hetmyer', 'SPD Smith', 'Lalit Yadav', 'AR Patel', 'K Rabada', 'Avesh Khan', 'I Sharma']"/>
    <x v="7"/>
    <x v="6"/>
    <s v="Thursday"/>
  </r>
  <r>
    <x v="4"/>
    <d v="2021-04-28T00:00:00"/>
    <n v="2021"/>
    <n v="23"/>
    <x v="5"/>
    <s v="Chennai Super Kings"/>
    <x v="4"/>
    <x v="7"/>
    <x v="1"/>
    <s v="N"/>
    <s v="Chennai Super Kings"/>
    <s v="Wickets"/>
    <n v="7"/>
    <x v="3"/>
    <s v="['DA Warner', 'JM Bairstow', 'MK Pandey', 'KS Williamson', 'KM Jadhav', 'Rashid Khan', 'V Shankar', 'J Suchith', 'S Kaul', 'KK Ahmed', 'Sandeep Sharma']"/>
    <s v="['RD Gaikwad', 'F du Plessis', 'MM Ali', 'RA Jadeja', 'SK Raina', 'AT Rayudu', 'MS Dhoni', 'SM Curran', 'SN Thakur', 'DL Chahar', 'L Ngidi']"/>
    <x v="11"/>
    <x v="13"/>
    <s v="Wednesday"/>
  </r>
  <r>
    <x v="3"/>
    <d v="2021-04-27T00:00:00"/>
    <n v="2021"/>
    <n v="22"/>
    <x v="2"/>
    <s v="Delhi Capitals"/>
    <x v="3"/>
    <x v="6"/>
    <x v="0"/>
    <s v="N"/>
    <s v="Royal Challengers Bangalore"/>
    <s v="Runs"/>
    <n v="1"/>
    <x v="29"/>
    <s v="['V Kohli', 'D Padikkal', 'RM Patidar', 'GJ Maxwell', 'AB de Villiers', 'Washington Sundar', 'DR Sams', 'KA Jamieson', 'HV Patel', 'Mohammed Siraj', 'YS Chahal']"/>
    <s v="['PP Shaw', 'S Dhawan', 'SPD Smith', 'RR Pant', 'MP Stoinis', 'SO Hetmyer', 'AR Patel', 'K Rabada', 'Avesh Khan', 'A Mishra', 'I Sharma']"/>
    <x v="6"/>
    <x v="2"/>
    <s v="Tuesday"/>
  </r>
  <r>
    <x v="3"/>
    <d v="2021-04-26T00:00:00"/>
    <n v="2021"/>
    <n v="21"/>
    <x v="7"/>
    <s v="Kolkata Knight Riders"/>
    <x v="3"/>
    <x v="0"/>
    <x v="0"/>
    <s v="N"/>
    <s v="Kolkata Knight Riders"/>
    <s v="Wickets"/>
    <n v="5"/>
    <x v="30"/>
    <s v="['KL Rahul', 'MA Agarwal', 'CH Gayle', 'DJ Hooda', 'N Pooran', 'MC Henriques', 'M Shahrukh Khan', 'CJ Jordan', 'Ravi Bishnoi', 'Mohammed Shami', 'Arshdeep Singh']"/>
    <s v="['Shubman Gill', 'N Rana', 'RA Tripathi', 'SP Narine', 'EJG Morgan', 'AD Russell', 'KD Karthik', 'PJ Cummins', 'Shivam Mavi', 'CV Varun', 'M Prasidh Krishna']"/>
    <x v="12"/>
    <x v="6"/>
    <s v="Monday"/>
  </r>
  <r>
    <x v="5"/>
    <d v="2021-04-25T00:00:00"/>
    <n v="2021"/>
    <n v="20"/>
    <x v="1"/>
    <s v="Sunrisers Hyderabad"/>
    <x v="5"/>
    <x v="6"/>
    <x v="1"/>
    <s v="Y"/>
    <s v="Delhi Capitals"/>
    <s v="SuperOver"/>
    <s v="NA"/>
    <x v="28"/>
    <s v="['PP Shaw', 'S Dhawan', 'RR Pant', 'SPD Smith', 'SO Hetmyer', 'MP Stoinis', 'AR Patel', 'R Ashwin', 'K Rabada', 'Avesh Khan', 'A Mishra']"/>
    <s v="['DA Warner', 'JM Bairstow', 'KS Williamson', 'Virat Singh', 'KM Jadhav', 'Abhishek Sharma', 'Rashid Khan', 'V Shankar', 'J Suchith', 'S Kaul', 'KK Ahmed']"/>
    <x v="2"/>
    <x v="7"/>
    <s v="Sunday"/>
  </r>
  <r>
    <x v="6"/>
    <d v="2021-04-25T00:00:00"/>
    <n v="2021"/>
    <n v="19"/>
    <x v="0"/>
    <s v="Royal Challengers Bangalore"/>
    <x v="6"/>
    <x v="2"/>
    <x v="1"/>
    <s v="N"/>
    <s v="Chennai Super Kings"/>
    <s v="Runs"/>
    <n v="69"/>
    <x v="17"/>
    <s v="['RD Gaikwad', 'F du Plessis', 'SK Raina', 'AT Rayudu', 'RA Jadeja', 'MS Dhoni', 'DJ Bravo', 'SM Curran', 'SN Thakur', 'DL Chahar', 'Imran Tahir']"/>
    <s v="['V Kohli', 'D Padikkal', 'Washington Sundar', 'GJ Maxwell', 'AB de Villiers', 'DT Christian', 'KA Jamieson', 'HV Patel', 'Navdeep Saini', 'YS Chahal', 'Mohammed Siraj']"/>
    <x v="7"/>
    <x v="2"/>
    <s v="Sunday"/>
  </r>
  <r>
    <x v="6"/>
    <d v="2021-04-24T00:00:00"/>
    <n v="2021"/>
    <n v="18"/>
    <x v="4"/>
    <s v="Rajasthan Royals"/>
    <x v="6"/>
    <x v="4"/>
    <x v="0"/>
    <s v="N"/>
    <s v="Rajasthan Royals"/>
    <s v="Wickets"/>
    <n v="6"/>
    <x v="31"/>
    <s v="['N Rana', 'Shubman Gill', 'RA Tripathi', 'SP Narine', 'EJG Morgan', 'KD Karthik', 'AD Russell', 'PJ Cummins', 'Shivam Mavi', 'M Prasidh Krishna', 'CV Varun']"/>
    <s v="['JC Buttler', 'YBK Jaiswal', 'SV Samson', 'S Dube', 'R Tewatia', 'DA Miller', 'R Parag', 'CH Morris', 'JD Unadkat', 'C Sakariya', 'Mustafizur Rahman']"/>
    <x v="13"/>
    <x v="10"/>
    <s v="Saturday"/>
  </r>
  <r>
    <x v="5"/>
    <d v="2021-04-23T00:00:00"/>
    <n v="2021"/>
    <n v="17"/>
    <x v="3"/>
    <s v="Panjab Kings"/>
    <x v="5"/>
    <x v="5"/>
    <x v="0"/>
    <s v="N"/>
    <s v="Panjab Kings"/>
    <s v="Wickets"/>
    <n v="9"/>
    <x v="7"/>
    <s v="['Q de Kock', 'RG Sharma', 'Ishan Kishan', 'SA Yadav', 'KA Pollard', 'HH Pandya', 'KH Pandya', 'J Yadav', 'RD Chahar', 'JJ Bumrah', 'TA Boult']"/>
    <s v="['KL Rahul', 'MA Agarwal', 'CH Gayle', 'DJ Hooda', 'N Pooran', 'MC Henriques', 'M Shahrukh Khan', 'FA Allen', 'Mohammed Shami', 'Ravi Bishnoi', 'Arshdeep Singh']"/>
    <x v="11"/>
    <x v="3"/>
    <s v="Friday"/>
  </r>
  <r>
    <x v="6"/>
    <d v="2021-04-22T00:00:00"/>
    <n v="2021"/>
    <n v="16"/>
    <x v="6"/>
    <s v="Royal Challengers Bangalore"/>
    <x v="6"/>
    <x v="1"/>
    <x v="0"/>
    <s v="N"/>
    <s v="Royal Challengers Bangalore"/>
    <s v="Wickets"/>
    <n v="10"/>
    <x v="32"/>
    <s v="['JC Buttler', 'M Vohra', 'SV Samson', 'DA Miller', 'S Dube', 'R Parag', 'R Tewatia', 'CH Morris', 'S Gopal', 'C Sakariya', 'Mustafizur Rahman']"/>
    <s v="['V Kohli', 'D Padikkal', 'GJ Maxwell', 'AB de Villiers', 'Washington Sundar', 'KA Jamieson', 'Shahbaz Ahmed', 'HV Patel', 'Mohammed Siraj', 'KW Richardson', 'YS Chahal']"/>
    <x v="8"/>
    <x v="10"/>
    <s v="Thursday"/>
  </r>
  <r>
    <x v="6"/>
    <d v="2021-04-21T00:00:00"/>
    <n v="2021"/>
    <n v="15"/>
    <x v="0"/>
    <s v="Kolkata Knight Riders"/>
    <x v="6"/>
    <x v="0"/>
    <x v="0"/>
    <s v="N"/>
    <s v="Chennai Super Kings"/>
    <s v="Runs"/>
    <n v="18"/>
    <x v="0"/>
    <s v="['RD Gaikwad', 'F du Plessis', 'MM Ali', 'MS Dhoni', 'RA Jadeja', 'SK Raina', 'AT Rayudu', 'SM Curran', 'SN Thakur', 'DL Chahar', 'L Ngidi']"/>
    <s v="['N Rana', 'Shubman Gill', 'RA Tripathi', 'EJG Morgan', 'SP Narine', 'KD Karthik', 'AD Russell', 'PJ Cummins', 'KL Nagarkoti', 'CV Varun', 'M Prasidh Krishna']"/>
    <x v="9"/>
    <x v="14"/>
    <s v="Wednesday"/>
  </r>
  <r>
    <x v="5"/>
    <d v="2021-04-21T00:00:00"/>
    <n v="2021"/>
    <n v="14"/>
    <x v="7"/>
    <s v="Sunrisers Hyderabad"/>
    <x v="5"/>
    <x v="5"/>
    <x v="1"/>
    <s v="N"/>
    <s v="Sunrisers Hyderabad"/>
    <s v="Wickets"/>
    <n v="9"/>
    <x v="33"/>
    <s v="['KL Rahul', 'MA Agarwal', 'CH Gayle', 'N Pooran', 'DJ Hooda', 'MC Henriques', 'M Shahrukh Khan', 'FA Allen', 'M Ashwin', 'Mohammed Shami', 'Arshdeep Singh']"/>
    <s v="['DA Warner', 'JM Bairstow', 'KS Williamson', 'Virat Singh', 'KM Jadhav', 'V Shankar', 'Abhishek Sharma', 'Rashid Khan', 'B Kumar', 'S Kaul', 'KK Ahmed']"/>
    <x v="5"/>
    <x v="3"/>
    <s v="Wednesday"/>
  </r>
  <r>
    <x v="5"/>
    <d v="2021-04-20T00:00:00"/>
    <n v="2021"/>
    <n v="13"/>
    <x v="3"/>
    <s v="Delhi Capitals"/>
    <x v="5"/>
    <x v="3"/>
    <x v="1"/>
    <s v="N"/>
    <s v="Delhi Capitals"/>
    <s v="Wickets"/>
    <n v="6"/>
    <x v="34"/>
    <s v="['RG Sharma', 'Q de Kock', 'SA Yadav', 'Ishan Kishan', 'HH Pandya', 'KH Pandya', 'KA Pollard', 'J Yadav', 'RD Chahar', 'JJ Bumrah', 'TA Boult']"/>
    <s v="['PP Shaw', 'S Dhawan', 'SPD Smith', 'Lalit Yadav', 'RR Pant', 'SO Hetmyer', 'MP Stoinis', 'R Ashwin', 'K Rabada', 'Avesh Khan', 'A Mishra']"/>
    <x v="11"/>
    <x v="12"/>
    <s v="Tuesday"/>
  </r>
  <r>
    <x v="6"/>
    <d v="2021-04-19T00:00:00"/>
    <n v="2021"/>
    <n v="12"/>
    <x v="0"/>
    <s v="Rajasthan Royals"/>
    <x v="6"/>
    <x v="4"/>
    <x v="0"/>
    <s v="N"/>
    <s v="Chennai Super Kings"/>
    <s v="Runs"/>
    <n v="45"/>
    <x v="35"/>
    <s v="['RD Gaikwad', 'F du Plessis', 'MM Ali', 'SK Raina', 'AT Rayudu', 'RA Jadeja', 'MS Dhoni', 'SM Curran', 'DJ Bravo', 'SN Thakur', 'DL Chahar']"/>
    <s v="['JC Buttler', 'M Vohra', 'SV Samson', 'S Dube', 'DA Miller', 'R Parag', 'R Tewatia', 'CH Morris', 'JD Unadkat', 'C Sakariya', 'Mustafizur Rahman']"/>
    <x v="12"/>
    <x v="2"/>
    <s v="Monday"/>
  </r>
  <r>
    <x v="6"/>
    <d v="2021-04-18T00:00:00"/>
    <n v="2021"/>
    <n v="11"/>
    <x v="7"/>
    <s v="Delhi Capitals"/>
    <x v="6"/>
    <x v="6"/>
    <x v="0"/>
    <s v="N"/>
    <s v="Delhi Capitals"/>
    <s v="Wickets"/>
    <n v="6"/>
    <x v="36"/>
    <s v="['KL Rahul', 'MA Agarwal', 'CH Gayle', 'DJ Hooda', 'N Pooran', 'M Shahrukh Khan', 'Jalaj S Saxena', 'JA Richardson', 'Mohammed Shami', 'RP Meredith', 'Arshdeep Singh']"/>
    <s v="['PP Shaw', 'S Dhawan', 'SPD Smith', 'RR Pant', 'MP Stoinis', 'Lalit Yadav', 'LI Meriwala', 'CR Woakes', 'R Ashwin', 'K Rabada', 'Avesh Khan']"/>
    <x v="7"/>
    <x v="14"/>
    <s v="Sunday"/>
  </r>
  <r>
    <x v="5"/>
    <d v="2021-04-18T00:00:00"/>
    <n v="2021"/>
    <n v="10"/>
    <x v="2"/>
    <s v="Kolkata Knight Riders"/>
    <x v="5"/>
    <x v="1"/>
    <x v="1"/>
    <s v="N"/>
    <s v="Royal Challengers Bangalore"/>
    <s v="Runs"/>
    <n v="38"/>
    <x v="29"/>
    <s v="['V Kohli', 'D Padikkal', 'RM Patidar', 'GJ Maxwell', 'AB de Villiers', 'KA Jamieson', 'Washington Sundar', 'Shahbaz Ahmed', 'HV Patel', 'Mohammed Siraj', 'YS Chahal']"/>
    <s v="['N Rana', 'Shubman Gill', 'RA Tripathi', 'EJG Morgan', 'KD Karthik', 'Shakib Al Hasan', 'AD Russell', 'PJ Cummins', 'Harbhajan Singh', 'CV Varun', 'M Prasidh Krishna']"/>
    <x v="11"/>
    <x v="3"/>
    <s v="Sunday"/>
  </r>
  <r>
    <x v="5"/>
    <d v="2021-04-17T00:00:00"/>
    <n v="2021"/>
    <n v="9"/>
    <x v="3"/>
    <s v="Sunrisers Hyderabad"/>
    <x v="5"/>
    <x v="3"/>
    <x v="1"/>
    <s v="N"/>
    <s v="Mumbai Indians"/>
    <s v="Runs"/>
    <n v="13"/>
    <x v="15"/>
    <s v="['Q de Kock', 'RG Sharma', 'SA Yadav', 'Ishan Kishan', 'KA Pollard', 'HH Pandya', 'KH Pandya', 'AF Milne', 'RD Chahar', 'JJ Bumrah', 'TA Boult']"/>
    <s v="['DA Warner', 'JM Bairstow', 'MK Pandey', 'Virat Singh', 'V Shankar', 'Abhishek Sharma', 'Abdul Samad', 'Rashid Khan', 'B Kumar', 'Mujeeb Ur Rahman', 'KK Ahmed']"/>
    <x v="2"/>
    <x v="15"/>
    <s v="Saturday"/>
  </r>
  <r>
    <x v="6"/>
    <d v="2021-04-16T00:00:00"/>
    <n v="2021"/>
    <n v="8"/>
    <x v="7"/>
    <s v="Chennai Super Kings"/>
    <x v="6"/>
    <x v="2"/>
    <x v="0"/>
    <s v="N"/>
    <s v="Chennai Super Kings"/>
    <s v="Wickets"/>
    <n v="6"/>
    <x v="37"/>
    <s v="['KL Rahul', 'MA Agarwal', 'CH Gayle', 'DJ Hooda', 'N Pooran', 'M Shahrukh Khan', 'JA Richardson', 'M Ashwin', 'Mohammed Shami', 'RP Meredith', 'Arshdeep Singh']"/>
    <s v="['RD Gaikwad', 'F du Plessis', 'MM Ali', 'SK Raina', 'AT Rayudu', 'SM Curran', 'RA Jadeja', 'MS Dhoni', 'DJ Bravo', 'SN Thakur', 'DL Chahar']"/>
    <x v="7"/>
    <x v="11"/>
    <s v="Friday"/>
  </r>
  <r>
    <x v="6"/>
    <d v="2021-04-15T00:00:00"/>
    <n v="2021"/>
    <n v="7"/>
    <x v="1"/>
    <s v="Rajasthan Royals"/>
    <x v="6"/>
    <x v="4"/>
    <x v="0"/>
    <s v="N"/>
    <s v="Rajasthan Royals"/>
    <s v="Wickets"/>
    <n v="3"/>
    <x v="38"/>
    <s v="['PP Shaw', 'S Dhawan', 'AM Rahane', 'RR Pant', 'MP Stoinis', 'Lalit Yadav', 'TK Curran', 'CR Woakes', 'R Ashwin', 'K Rabada', 'Avesh Khan']"/>
    <s v="['JC Buttler', 'M Vohra', 'SV Samson', 'S Dube', 'DA Miller', 'R Parag', 'R Tewatia', 'CH Morris', 'JD Unadkat', 'C Sakariya', 'Mustafizur Rahman']"/>
    <x v="6"/>
    <x v="2"/>
    <s v="Thursday"/>
  </r>
  <r>
    <x v="5"/>
    <d v="2021-04-14T00:00:00"/>
    <n v="2021"/>
    <n v="6"/>
    <x v="2"/>
    <s v="Sunrisers Hyderabad"/>
    <x v="5"/>
    <x v="7"/>
    <x v="0"/>
    <s v="N"/>
    <s v="Royal Challengers Bangalore"/>
    <s v="Runs"/>
    <n v="6"/>
    <x v="12"/>
    <s v="['V Kohli', 'D Padikkal', 'Shahbaz Ahmed', 'GJ Maxwell', 'AB de Villiers', 'Washington Sundar', 'DT Christian', 'KA Jamieson', 'HV Patel', 'Mohammed Siraj', 'YS Chahal']"/>
    <s v="['WP Saha', 'DA Warner', 'MK Pandey', 'JM Bairstow', 'Abdul Samad', 'V Shankar', 'JO Holder', 'Rashid Khan', 'B Kumar', 'S Nadeem', 'T Natarajan']"/>
    <x v="0"/>
    <x v="5"/>
    <s v="Wednesday"/>
  </r>
  <r>
    <x v="5"/>
    <d v="2021-04-13T00:00:00"/>
    <n v="2021"/>
    <n v="5"/>
    <x v="3"/>
    <s v="Kolkata Knight Riders"/>
    <x v="5"/>
    <x v="0"/>
    <x v="0"/>
    <s v="N"/>
    <s v="Mumbai Indians"/>
    <s v="Runs"/>
    <n v="10"/>
    <x v="39"/>
    <s v="['RG Sharma', 'Q de Kock', 'SA Yadav', 'Ishan Kishan', 'HH Pandya', 'KA Pollard', 'KH Pandya', 'M Jansen', 'RD Chahar', 'JJ Bumrah', 'TA Boult']"/>
    <s v="['N Rana', 'Shubman Gill', 'RA Tripathi', 'EJG Morgan', 'Shakib Al Hasan', 'KD Karthik', 'AD Russell', 'PJ Cummins', 'Harbhajan Singh', 'CV Varun', 'M Prasidh Krishna']"/>
    <x v="11"/>
    <x v="12"/>
    <s v="Tuesday"/>
  </r>
  <r>
    <x v="6"/>
    <d v="2021-04-12T00:00:00"/>
    <n v="2021"/>
    <n v="4"/>
    <x v="7"/>
    <s v="Rajasthan Royals"/>
    <x v="6"/>
    <x v="4"/>
    <x v="0"/>
    <s v="N"/>
    <s v="Panjab Kings"/>
    <s v="Runs"/>
    <n v="4"/>
    <x v="40"/>
    <s v="['KL Rahul', 'MA Agarwal', 'CH Gayle', 'DJ Hooda', 'N Pooran', 'M Shahrukh Khan', 'JA Richardson', 'M Ashwin', 'Mohammed Shami', 'RP Meredith', 'Arshdeep Singh']"/>
    <s v="['BA Stokes', 'M Vohra', 'SV Samson', 'JC Buttler', 'S Dube', 'R Parag', 'R Tewatia', 'CH Morris', 'S Gopal', 'C Sakariya', 'Mustafizur Rahman']"/>
    <x v="7"/>
    <x v="10"/>
    <s v="Monday"/>
  </r>
  <r>
    <x v="5"/>
    <d v="2021-04-11T00:00:00"/>
    <n v="2021"/>
    <n v="3"/>
    <x v="4"/>
    <s v="Sunrisers Hyderabad"/>
    <x v="5"/>
    <x v="7"/>
    <x v="0"/>
    <s v="N"/>
    <s v="Kolkata Knight Riders"/>
    <s v="Runs"/>
    <n v="10"/>
    <x v="41"/>
    <s v="['N Rana', 'Shubman Gill', 'RA Tripathi', 'AD Russell', 'EJG Morgan', 'KD Karthik', 'Shakib Al Hasan', 'PJ Cummins', 'Harbhajan Singh', 'CV Varun', 'M Prasidh Krishna']"/>
    <s v="['WP Saha', 'DA Warner', 'MK Pandey', 'JM Bairstow', 'Mohammad Nabi', 'V Shankar', 'Abdul Samad', 'Rashid Khan', 'B Kumar', 'Sandeep Sharma', 'T Natarajan']"/>
    <x v="1"/>
    <x v="3"/>
    <s v="Sunday"/>
  </r>
  <r>
    <x v="6"/>
    <d v="2021-04-10T00:00:00"/>
    <n v="2021"/>
    <n v="2"/>
    <x v="0"/>
    <s v="Delhi Capitals"/>
    <x v="6"/>
    <x v="6"/>
    <x v="0"/>
    <s v="N"/>
    <s v="Delhi Capitals"/>
    <s v="Wickets"/>
    <n v="7"/>
    <x v="36"/>
    <s v="['RD Gaikwad', 'F du Plessis', 'MM Ali', 'SK Raina', 'AT Rayudu', 'RA Jadeja', 'MS Dhoni', 'SM Curran', 'DJ Bravo', 'SN Thakur', 'DL Chahar']"/>
    <s v="['PP Shaw', 'S Dhawan', 'RR Pant', 'MP Stoinis', 'SO Hetmyer', 'AM Rahane', 'CR Woakes', 'TK Curran', 'R Ashwin', 'A Mishra', 'Avesh Khan']"/>
    <x v="7"/>
    <x v="2"/>
    <s v="Saturday"/>
  </r>
  <r>
    <x v="5"/>
    <d v="2021-04-09T00:00:00"/>
    <n v="2021"/>
    <n v="1"/>
    <x v="3"/>
    <s v="Royal Challengers Bangalore"/>
    <x v="5"/>
    <x v="1"/>
    <x v="0"/>
    <s v="N"/>
    <s v="Royal Challengers Bangalore"/>
    <s v="Wickets"/>
    <n v="2"/>
    <x v="42"/>
    <s v="['RG Sharma', 'CA Lynn', 'SA Yadav', 'Ishan Kishan', 'HH Pandya', 'KA Pollard', 'KH Pandya', 'M Jansen', 'RD Chahar', 'JJ Bumrah', 'TA Boult']"/>
    <s v="['Washington Sundar', 'V Kohli', 'RM Patidar', 'GJ Maxwell', 'AB de Villiers', 'Shahbaz Ahmed', 'DT Christian', 'KA Jamieson', 'HV Patel', 'Mohammed Siraj', 'YS Chahal']"/>
    <x v="1"/>
    <x v="3"/>
    <s v="Friday"/>
  </r>
  <r>
    <x v="7"/>
    <d v="2020-11-10T00:00:00"/>
    <s v="2020/21"/>
    <s v="Final"/>
    <x v="1"/>
    <s v="Mumbai Indians"/>
    <x v="0"/>
    <x v="6"/>
    <x v="1"/>
    <s v="N"/>
    <s v="Mumbai Indians"/>
    <s v="Wickets"/>
    <n v="5"/>
    <x v="43"/>
    <s v="['MP Stoinis', 'S Dhawan', 'AM Rahane', 'SS Iyer', 'RR Pant', 'SO Hetmyer', 'AR Patel', 'K Rabada', 'P Dubey', 'R Ashwin', 'A Nortje']"/>
    <s v="['RG Sharma', 'Q de Kock', 'SA Yadav', 'Ishan Kishan', 'KA Pollard', 'HH Pandya', 'KH Pandya', 'J Yadav', 'NM Coulter-Nile', 'TA Boult', 'JJ Bumrah']"/>
    <x v="2"/>
    <x v="3"/>
    <s v="Tuesday"/>
  </r>
  <r>
    <x v="2"/>
    <d v="2020-11-08T00:00:00"/>
    <s v="2020/21"/>
    <s v="Qualifier 2"/>
    <x v="1"/>
    <s v="Sunrisers Hyderabad"/>
    <x v="7"/>
    <x v="6"/>
    <x v="1"/>
    <s v="N"/>
    <s v="Delhi Capitals"/>
    <s v="Runs"/>
    <n v="17"/>
    <x v="44"/>
    <s v="['MP Stoinis', 'S Dhawan', 'SS Iyer', 'SO Hetmyer', 'RR Pant', 'AM Rahane', 'P Dubey', 'AR Patel', 'R Ashwin', 'K Rabada', 'A Nortje']"/>
    <s v="['PK Garg', 'DA Warner', 'MK Pandey', 'KS Williamson', 'JO Holder', 'Abdul Samad', 'Rashid Khan', 'SP Goswami', 'S Nadeem', 'Sandeep Sharma', 'T Natarajan']"/>
    <x v="12"/>
    <x v="10"/>
    <s v="Sunday"/>
  </r>
  <r>
    <x v="2"/>
    <d v="2020-11-06T00:00:00"/>
    <s v="2020/21"/>
    <s v="Eliminator"/>
    <x v="2"/>
    <s v="Sunrisers Hyderabad"/>
    <x v="7"/>
    <x v="7"/>
    <x v="0"/>
    <s v="N"/>
    <s v="Sunrisers Hyderabad"/>
    <s v="Wickets"/>
    <n v="6"/>
    <x v="8"/>
    <s v="['V Kohli', 'D Padikkal', 'AJ Finch', 'AB de Villiers', 'MM Ali', 'S Dube', 'Washington Sundar', 'Navdeep Saini', 'Mohammed Siraj', 'YS Chahal', 'A Zampa']"/>
    <s v="['DA Warner', 'SP Goswami', 'MK Pandey', 'KS Williamson', 'PK Garg', 'JO Holder', 'Abdul Samad', 'Rashid Khan', 'S Nadeem', 'Sandeep Sharma', 'T Natarajan']"/>
    <x v="12"/>
    <x v="10"/>
    <s v="Friday"/>
  </r>
  <r>
    <x v="7"/>
    <d v="2020-11-05T00:00:00"/>
    <s v="2020/21"/>
    <s v="Qualifier 1"/>
    <x v="3"/>
    <s v="Delhi Capitals"/>
    <x v="0"/>
    <x v="6"/>
    <x v="0"/>
    <s v="N"/>
    <s v="Mumbai Indians"/>
    <s v="Runs"/>
    <n v="57"/>
    <x v="45"/>
    <s v="['Q de Kock', 'RG Sharma', 'SA Yadav', 'Ishan Kishan', 'KA Pollard', 'KH Pandya', 'HH Pandya', 'NM Coulter-Nile', 'TA Boult', 'RD Chahar', 'JJ Bumrah']"/>
    <s v="['PP Shaw', 'S Dhawan', 'AM Rahane', 'SS Iyer', 'MP Stoinis', 'RR Pant', 'AR Patel', 'DR Sams', 'K Rabada', 'A Nortje', 'R Ashwin']"/>
    <x v="2"/>
    <x v="3"/>
    <s v="Thursday"/>
  </r>
  <r>
    <x v="7"/>
    <d v="2020-11-03T00:00:00"/>
    <s v="2020/21"/>
    <n v="56"/>
    <x v="3"/>
    <s v="Sunrisers Hyderabad"/>
    <x v="1"/>
    <x v="7"/>
    <x v="0"/>
    <s v="N"/>
    <s v="Sunrisers Hyderabad"/>
    <s v="Wickets"/>
    <n v="10"/>
    <x v="46"/>
    <s v="['RG Sharma', 'Q de Kock', 'SA Yadav', 'Ishan Kishan', 'KH Pandya', 'SS Tiwary', 'KA Pollard', 'NM Coulter-Nile', 'JL Pattinson', 'DS Kulkarni', 'RD Chahar']"/>
    <s v="['DA Warner', 'WP Saha', 'MK Pandey', 'KS Williamson', 'PK Garg', 'JO Holder', 'Abdul Samad', 'Rashid Khan', 'S Nadeem', 'Sandeep Sharma', 'T Natarajan']"/>
    <x v="11"/>
    <x v="0"/>
    <s v="Tuesday"/>
  </r>
  <r>
    <x v="2"/>
    <d v="2020-11-02T00:00:00"/>
    <s v="2020/21"/>
    <n v="55"/>
    <x v="2"/>
    <s v="Delhi Capitals"/>
    <x v="7"/>
    <x v="6"/>
    <x v="0"/>
    <s v="N"/>
    <s v="Delhi Capitals"/>
    <s v="Wickets"/>
    <n v="6"/>
    <x v="21"/>
    <s v="['JR Philippe', 'D Padikkal', 'V Kohli', 'AB de Villiers', 'CH Morris', 'S Dube', 'Washington Sundar', 'I Udana', 'Shahbaz Ahmed', 'Mohammed Siraj', 'YS Chahal']"/>
    <s v="['PP Shaw', 'S Dhawan', 'AM Rahane', 'SS Iyer', 'RR Pant', 'MP Stoinis', 'AR Patel', 'DR Sams', 'R Ashwin', 'K Rabada', 'A Nortje']"/>
    <x v="2"/>
    <x v="10"/>
    <s v="Monday"/>
  </r>
  <r>
    <x v="7"/>
    <d v="2020-11-01T00:00:00"/>
    <s v="2020/21"/>
    <n v="54"/>
    <x v="4"/>
    <s v="Rajasthan Royals"/>
    <x v="0"/>
    <x v="4"/>
    <x v="0"/>
    <s v="N"/>
    <s v="Kolkata Knight Riders"/>
    <s v="Runs"/>
    <n v="60"/>
    <x v="47"/>
    <s v="['Shubman Gill', 'N Rana', 'RA Tripathi', 'SP Narine', 'EJG Morgan', 'KD Karthik', 'AD Russell', 'PJ Cummins', 'KL Nagarkoti', 'Shivam Mavi', 'CV Varun']"/>
    <s v="['RV Uthappa', 'BA Stokes', 'SPD Smith', 'SV Samson', 'JC Buttler', 'R Parag', 'R Tewatia', 'S Gopal', 'JC Archer', 'Kartik Tyagi', 'VR Aaron']"/>
    <x v="0"/>
    <x v="14"/>
    <s v="Sunday"/>
  </r>
  <r>
    <x v="2"/>
    <d v="2020-11-01T00:00:00"/>
    <s v="2020/21"/>
    <n v="53"/>
    <x v="7"/>
    <s v="Chennai Super Kings"/>
    <x v="7"/>
    <x v="2"/>
    <x v="0"/>
    <s v="N"/>
    <s v="Chennai Super Kings"/>
    <s v="Wickets"/>
    <n v="9"/>
    <x v="3"/>
    <s v="['KL Rahul', 'MA Agarwal', 'CH Gayle', 'N Pooran', 'Mandeep Singh', 'DJ Hooda', 'JDS Neesham', 'CJ Jordan', 'M Ashwin', 'Ravi Bishnoi', 'Mohammed Shami']"/>
    <s v="['RD Gaikwad', 'F du Plessis', 'AT Rayudu', 'MS Dhoni', 'N Jagadeesan', 'SM Curran', 'RA Jadeja', 'DL Chahar', 'SN Thakur', 'L Ngidi', 'Imran Tahir']"/>
    <x v="14"/>
    <x v="2"/>
    <s v="Sunday"/>
  </r>
  <r>
    <x v="7"/>
    <d v="2020-10-31T00:00:00"/>
    <s v="2020/21"/>
    <n v="52"/>
    <x v="2"/>
    <s v="Sunrisers Hyderabad"/>
    <x v="1"/>
    <x v="7"/>
    <x v="0"/>
    <s v="N"/>
    <s v="Sunrisers Hyderabad"/>
    <s v="Wickets"/>
    <n v="5"/>
    <x v="48"/>
    <s v="['JR Philippe', 'D Padikkal', 'V Kohli', 'AB de Villiers', 'Washington Sundar', 'Gurkeerat Singh', 'CH Morris', 'I Udana', 'Mohammed Siraj', 'Navdeep Saini', 'YS Chahal']"/>
    <s v="['DA Warner', 'WP Saha', 'MK Pandey', 'KS Williamson', 'Abhishek Sharma', 'JO Holder', 'Abdul Samad', 'Rashid Khan', 'S Nadeem', 'Sandeep Sharma', 'T Natarajan']"/>
    <x v="1"/>
    <x v="15"/>
    <s v="Saturday"/>
  </r>
  <r>
    <x v="7"/>
    <d v="2020-10-31T00:00:00"/>
    <s v="2020/21"/>
    <n v="51"/>
    <x v="1"/>
    <s v="Mumbai Indians"/>
    <x v="0"/>
    <x v="3"/>
    <x v="0"/>
    <s v="N"/>
    <s v="Mumbai Indians"/>
    <s v="Wickets"/>
    <n v="9"/>
    <x v="4"/>
    <s v="['PP Shaw', 'S Dhawan', 'SS Iyer', 'RR Pant', 'MP Stoinis', 'SO Hetmyer', 'HV Patel', 'R Ashwin', 'P Dubey', 'K Rabada', 'A Nortje']"/>
    <s v="['Ishan Kishan', 'Q de Kock', 'SA Yadav', 'SS Tiwary', 'KH Pandya', 'KA Pollard', 'NM Coulter-Nile', 'J Yadav', 'RD Chahar', 'TA Boult', 'JJ Bumrah']"/>
    <x v="15"/>
    <x v="14"/>
    <s v="Saturday"/>
  </r>
  <r>
    <x v="2"/>
    <d v="2020-10-30T00:00:00"/>
    <s v="2020/21"/>
    <n v="50"/>
    <x v="7"/>
    <s v="Rajasthan Royals"/>
    <x v="7"/>
    <x v="4"/>
    <x v="0"/>
    <s v="N"/>
    <s v="Rajasthan Royals"/>
    <s v="Wickets"/>
    <n v="7"/>
    <x v="49"/>
    <s v="['KL Rahul', 'Mandeep Singh', 'CH Gayle', 'N Pooran', 'GJ Maxwell', 'DJ Hooda', 'CJ Jordan', 'M Ashwin', 'Ravi Bishnoi', 'Mohammed Shami', 'Arshdeep Singh']"/>
    <s v="['RV Uthappa', 'BA Stokes', 'SV Samson', 'SPD Smith', 'JC Buttler', 'R Parag', 'R Tewatia', 'JC Archer', 'S Gopal', 'Kartik Tyagi', 'VR Aaron']"/>
    <x v="2"/>
    <x v="10"/>
    <s v="Friday"/>
  </r>
  <r>
    <x v="7"/>
    <d v="2020-10-29T00:00:00"/>
    <s v="2020/21"/>
    <n v="49"/>
    <x v="4"/>
    <s v="Chennai Super Kings"/>
    <x v="0"/>
    <x v="2"/>
    <x v="0"/>
    <s v="N"/>
    <s v="Chennai Super Kings"/>
    <s v="Wickets"/>
    <n v="6"/>
    <x v="3"/>
    <s v="['Shubman Gill', 'N Rana', 'SP Narine', 'RK Singh', 'EJG Morgan', 'KD Karthik', 'RA Tripathi', 'KL Nagarkoti', 'PJ Cummins', 'LH Ferguson', 'CV Varun']"/>
    <s v="['SR Watson', 'RD Gaikwad', 'AT Rayudu', 'MS Dhoni', 'SM Curran', 'RA Jadeja', 'N Jagadeesan', 'MJ Santner', 'DL Chahar', 'KV Sharma', 'L Ngidi']"/>
    <x v="11"/>
    <x v="0"/>
    <s v="Thursday"/>
  </r>
  <r>
    <x v="2"/>
    <d v="2020-10-28T00:00:00"/>
    <s v="2020/21"/>
    <n v="48"/>
    <x v="2"/>
    <s v="Mumbai Indians"/>
    <x v="7"/>
    <x v="3"/>
    <x v="0"/>
    <s v="N"/>
    <s v="Mumbai Indians"/>
    <s v="Wickets"/>
    <n v="5"/>
    <x v="50"/>
    <s v="['JR Philippe', 'D Padikkal', 'V Kohli', 'AB de Villiers', 'S Dube', 'CH Morris', 'Gurkeerat Singh', 'Washington Sundar', 'YS Chahal', 'Mohammed Siraj', 'DW Steyn']"/>
    <s v="['Q de Kock', 'Ishan Kishan', 'SA Yadav', 'SS Tiwary', 'KH Pandya', 'HH Pandya', 'KA Pollard', 'JL Pattinson', 'RD Chahar', 'TA Boult', 'JJ Bumrah']"/>
    <x v="16"/>
    <x v="12"/>
    <s v="Wednesday"/>
  </r>
  <r>
    <x v="7"/>
    <d v="2020-10-27T00:00:00"/>
    <s v="2020/21"/>
    <n v="47"/>
    <x v="5"/>
    <s v="Delhi Capitals"/>
    <x v="0"/>
    <x v="6"/>
    <x v="0"/>
    <s v="N"/>
    <s v="Sunrisers Hyderabad"/>
    <s v="Runs"/>
    <n v="88"/>
    <x v="51"/>
    <s v="['DA Warner', 'WP Saha', 'MK Pandey', 'KS Williamson', 'V Shankar', 'Abdul Samad', 'JO Holder', 'Rashid Khan', 'Sandeep Sharma', 'T Natarajan', 'S Nadeem']"/>
    <s v="['AM Rahane', 'S Dhawan', 'MP Stoinis', 'SO Hetmyer', 'RR Pant', 'SS Iyer', 'AR Patel', 'K Rabada', 'R Ashwin', 'TU Deshpande', 'A Nortje']"/>
    <x v="7"/>
    <x v="3"/>
    <s v="Tuesday"/>
  </r>
  <r>
    <x v="7"/>
    <d v="2020-10-26T00:00:00"/>
    <s v="2020/21"/>
    <n v="46"/>
    <x v="4"/>
    <s v="Panjab Kings"/>
    <x v="1"/>
    <x v="5"/>
    <x v="0"/>
    <s v="N"/>
    <s v="Panjab Kings"/>
    <s v="Wickets"/>
    <n v="8"/>
    <x v="52"/>
    <s v="['Shubman Gill', 'N Rana', 'RA Tripathi', 'KD Karthik', 'EJG Morgan', 'SP Narine', 'KL Nagarkoti', 'PJ Cummins', 'LH Ferguson', 'CV Varun', 'M Prasidh Krishna']"/>
    <s v="['KL Rahul', 'Mandeep Singh', 'CH Gayle', 'N Pooran', 'GJ Maxwell', 'DJ Hooda', 'CJ Jordan', 'M Ashwin', 'Ravi Bishnoi', 'Mohammed Shami', 'Arshdeep Singh']"/>
    <x v="1"/>
    <x v="0"/>
    <s v="Monday"/>
  </r>
  <r>
    <x v="2"/>
    <d v="2020-10-25T00:00:00"/>
    <s v="2020/21"/>
    <n v="45"/>
    <x v="3"/>
    <s v="Rajasthan Royals"/>
    <x v="7"/>
    <x v="3"/>
    <x v="1"/>
    <s v="N"/>
    <s v="Rajasthan Royals"/>
    <s v="Wickets"/>
    <n v="8"/>
    <x v="49"/>
    <s v="['Ishan Kishan', 'Q de Kock', 'SA Yadav', 'SS Tiwary', 'KA Pollard', 'HH Pandya', 'KH Pandya', 'JL Pattinson', 'RD Chahar', 'TA Boult', 'JJ Bumrah']"/>
    <s v="['RV Uthappa', 'BA Stokes', 'SPD Smith', 'SV Samson', 'JC Buttler', 'R Parag', 'R Tewatia', 'JC Archer', 'S Gopal', 'AS Rajpoot', 'Kartik Tyagi']"/>
    <x v="16"/>
    <x v="2"/>
    <s v="Sunday"/>
  </r>
  <r>
    <x v="7"/>
    <d v="2020-10-25T00:00:00"/>
    <s v="2020/21"/>
    <n v="44"/>
    <x v="2"/>
    <s v="Chennai Super Kings"/>
    <x v="0"/>
    <x v="1"/>
    <x v="1"/>
    <s v="N"/>
    <s v="Chennai Super Kings"/>
    <s v="Wickets"/>
    <n v="8"/>
    <x v="3"/>
    <s v="['D Padikkal', 'AJ Finch', 'V Kohli', 'AB de Villiers', 'MM Ali', 'CH Morris', 'Gurkeerat Singh', 'Washington Sundar', 'Navdeep Saini', 'YS Chahal', 'Mohammed Siraj']"/>
    <s v="['RD Gaikwad', 'F du Plessis', 'AT Rayudu', 'MS Dhoni', 'N Jagadeesan', 'RA Jadeja', 'SM Curran', 'MJ Santner', 'DL Chahar', 'Imran Tahir', 'Monu Kumar']"/>
    <x v="11"/>
    <x v="0"/>
    <s v="Sunday"/>
  </r>
  <r>
    <x v="2"/>
    <d v="2020-10-24T00:00:00"/>
    <s v="2020/21"/>
    <n v="42"/>
    <x v="4"/>
    <s v="Delhi Capitals"/>
    <x v="7"/>
    <x v="6"/>
    <x v="0"/>
    <s v="N"/>
    <s v="Kolkata Knight Riders"/>
    <s v="Runs"/>
    <n v="59"/>
    <x v="23"/>
    <s v="['Shubman Gill', 'N Rana', 'RA Tripathi', 'KD Karthik', 'SP Narine', 'EJG Morgan', 'PJ Cummins', 'LH Ferguson', 'KL Nagarkoti', 'M Prasidh Krishna', 'CV Varun']"/>
    <s v="['AM Rahane', 'S Dhawan', 'SS Iyer', 'RR Pant', 'SO Hetmyer', 'MP Stoinis', 'AR Patel', 'K Rabada', 'R Ashwin', 'TU Deshpande', 'A Nortje']"/>
    <x v="2"/>
    <x v="16"/>
    <s v="Saturday"/>
  </r>
  <r>
    <x v="7"/>
    <d v="2020-10-24T00:00:00"/>
    <s v="2020/21"/>
    <n v="43"/>
    <x v="7"/>
    <s v="Sunrisers Hyderabad"/>
    <x v="0"/>
    <x v="7"/>
    <x v="0"/>
    <s v="N"/>
    <s v="Panjab Kings"/>
    <s v="Runs"/>
    <n v="12"/>
    <x v="53"/>
    <s v="['KL Rahul', 'Mandeep Singh', 'CH Gayle', 'N Pooran', 'GJ Maxwell', 'DJ Hooda', 'CJ Jordan', 'M Ashwin', 'Ravi Bishnoi', 'Mohammed Shami', 'Arshdeep Singh']"/>
    <s v="['DA Warner', 'JM Bairstow', 'MK Pandey', 'Abdul Samad', 'V Shankar', 'JO Holder', 'PK Garg', 'Rashid Khan', 'Sandeep Sharma', 'T Natarajan', 'KK Ahmed']"/>
    <x v="9"/>
    <x v="14"/>
    <s v="Saturday"/>
  </r>
  <r>
    <x v="7"/>
    <d v="2020-10-23T00:00:00"/>
    <s v="2020/21"/>
    <n v="41"/>
    <x v="0"/>
    <s v="Mumbai Indians"/>
    <x v="1"/>
    <x v="3"/>
    <x v="0"/>
    <s v="N"/>
    <s v="Mumbai Indians"/>
    <s v="Wickets"/>
    <n v="10"/>
    <x v="43"/>
    <s v="['RD Gaikwad', 'F du Plessis', 'AT Rayudu', 'N Jagadeesan', 'MS Dhoni', 'RA Jadeja', 'SM Curran', 'DL Chahar', 'SN Thakur', 'Imran Tahir', 'JR Hazlewood']"/>
    <s v="['Q de Kock', 'Ishan Kishan', 'SA Yadav', 'SS Tiwary', 'KH Pandya', 'HH Pandya', 'KA Pollard', 'NM Coulter-Nile', 'RD Chahar', 'TA Boult', 'JJ Bumrah']"/>
    <x v="11"/>
    <x v="17"/>
    <s v="Friday"/>
  </r>
  <r>
    <x v="7"/>
    <d v="2020-10-22T00:00:00"/>
    <s v="2020/21"/>
    <n v="40"/>
    <x v="6"/>
    <s v="Sunrisers Hyderabad"/>
    <x v="0"/>
    <x v="7"/>
    <x v="0"/>
    <s v="N"/>
    <s v="Sunrisers Hyderabad"/>
    <s v="Wickets"/>
    <n v="8"/>
    <x v="54"/>
    <s v="['RV Uthappa', 'BA Stokes', 'SV Samson', 'JC Buttler', 'SPD Smith', 'R Parag', 'R Tewatia', 'JC Archer', 'S Gopal', 'AS Rajpoot', 'Kartik Tyagi']"/>
    <s v="['DA Warner', 'JM Bairstow', 'MK Pandey', 'V Shankar', 'PK Garg', 'Abdul Samad', 'JO Holder', 'Rashid Khan', 'Sandeep Sharma', 'T Natarajan', 'S Nadeem']"/>
    <x v="0"/>
    <x v="14"/>
    <s v="Thursday"/>
  </r>
  <r>
    <x v="2"/>
    <d v="2020-10-21T00:00:00"/>
    <s v="2020/21"/>
    <n v="39"/>
    <x v="4"/>
    <s v="Royal Challengers Bangalore"/>
    <x v="7"/>
    <x v="0"/>
    <x v="1"/>
    <s v="N"/>
    <s v="Royal Challengers Bangalore"/>
    <s v="Wickets"/>
    <n v="8"/>
    <x v="55"/>
    <s v="['Shubman Gill', 'RA Tripathi', 'N Rana', 'T Banton', 'KD Karthik', 'EJG Morgan', 'PJ Cummins', 'Kuldeep Yadav', 'LH Ferguson', 'M Prasidh Krishna', 'CV Varun']"/>
    <s v="['D Padikkal', 'AJ Finch', 'Gurkeerat Singh', 'V Kohli', 'AB de Villiers', 'CH Morris', 'Washington Sundar', 'I Udana', 'Navdeep Saini', 'YS Chahal', 'Mohammed Siraj']"/>
    <x v="17"/>
    <x v="10"/>
    <s v="Wednesday"/>
  </r>
  <r>
    <x v="7"/>
    <d v="2020-10-20T00:00:00"/>
    <s v="2020/21"/>
    <n v="38"/>
    <x v="1"/>
    <s v="Panjab Kings"/>
    <x v="0"/>
    <x v="6"/>
    <x v="1"/>
    <s v="N"/>
    <s v="Panjab Kings"/>
    <s v="Wickets"/>
    <n v="5"/>
    <x v="36"/>
    <s v="['PP Shaw', 'S Dhawan', 'SS Iyer', 'RR Pant', 'MP Stoinis', 'SO Hetmyer', 'AR Patel', 'R Ashwin', 'K Rabada', 'DR Sams', 'TU Deshpande']"/>
    <s v="['KL Rahul', 'MA Agarwal', 'CH Gayle', 'N Pooran', 'GJ Maxwell', 'DJ Hooda', 'JDS Neesham', 'M Ashwin', 'Ravi Bishnoi', 'Mohammed Shami', 'Arshdeep Singh']"/>
    <x v="11"/>
    <x v="0"/>
    <s v="Tuesday"/>
  </r>
  <r>
    <x v="2"/>
    <d v="2020-10-19T00:00:00"/>
    <s v="2020/21"/>
    <n v="37"/>
    <x v="0"/>
    <s v="Rajasthan Royals"/>
    <x v="7"/>
    <x v="2"/>
    <x v="1"/>
    <s v="N"/>
    <s v="Rajasthan Royals"/>
    <s v="Wickets"/>
    <n v="7"/>
    <x v="25"/>
    <s v="['SM Curran', 'F du Plessis', 'SR Watson', 'AT Rayudu', 'MS Dhoni', 'RA Jadeja', 'KM Jadhav', 'PP Chawla', 'DL Chahar', 'SN Thakur', 'JR Hazlewood']"/>
    <s v="['BA Stokes', 'RV Uthappa', 'SV Samson', 'SPD Smith', 'JC Buttler', 'R Tewatia', 'R Parag', 'JC Archer', 'S Gopal', 'AS Rajpoot', 'Kartik Tyagi']"/>
    <x v="2"/>
    <x v="2"/>
    <s v="Monday"/>
  </r>
  <r>
    <x v="2"/>
    <d v="2020-10-18T00:00:00"/>
    <s v="2020/21"/>
    <n v="35"/>
    <x v="4"/>
    <s v="Sunrisers Hyderabad"/>
    <x v="7"/>
    <x v="7"/>
    <x v="0"/>
    <s v="Y"/>
    <s v="Kolkata Knight Riders"/>
    <s v="SuperOver"/>
    <s v="NA"/>
    <x v="56"/>
    <s v="['Shubman Gill', 'RA Tripathi', 'N Rana', 'AD Russell', 'EJG Morgan', 'KD Karthik', 'PJ Cummins', 'LH Ferguson', 'Kuldeep Yadav', 'Shivam Mavi', 'CV Varun']"/>
    <s v="['JM Bairstow', 'KS Williamson', 'PK Garg', 'DA Warner', 'MK Pandey', 'V Shankar', 'Abdul Samad', 'Rashid Khan', 'Sandeep Sharma', 'Basil Thampi', 'T Natarajan']"/>
    <x v="14"/>
    <x v="10"/>
    <s v="Sunday"/>
  </r>
  <r>
    <x v="7"/>
    <d v="2020-10-18T00:00:00"/>
    <s v="2020/21"/>
    <n v="36"/>
    <x v="3"/>
    <s v="Panjab Kings"/>
    <x v="0"/>
    <x v="3"/>
    <x v="1"/>
    <s v="Y"/>
    <s v="Panjab Kings"/>
    <s v="SuperOver"/>
    <s v="NA"/>
    <x v="7"/>
    <s v="['RG Sharma', 'Q de Kock', 'SA Yadav', 'Ishan Kishan', 'KH Pandya', 'HH Pandya', 'KA Pollard', 'NM Coulter-Nile', 'RD Chahar', 'TA Boult', 'JJ Bumrah']"/>
    <s v="['KL Rahul', 'MA Agarwal', 'CH Gayle', 'N Pooran', 'GJ Maxwell', 'DJ Hooda', 'CJ Jordan', 'M Ashwin', 'Ravi Bishnoi', 'Mohammed Shami', 'Arshdeep Singh']"/>
    <x v="0"/>
    <x v="14"/>
    <s v="Sunday"/>
  </r>
  <r>
    <x v="7"/>
    <d v="2020-10-17T00:00:00"/>
    <s v="2020/21"/>
    <n v="33"/>
    <x v="6"/>
    <s v="Royal Challengers Bangalore"/>
    <x v="0"/>
    <x v="4"/>
    <x v="1"/>
    <s v="N"/>
    <s v="Royal Challengers Bangalore"/>
    <s v="Wickets"/>
    <n v="7"/>
    <x v="29"/>
    <s v="['RV Uthappa', 'BA Stokes', 'SV Samson', 'SPD Smith', 'JC Buttler', 'R Tewatia', 'JC Archer', 'R Parag', 'S Gopal', 'JD Unadkat', 'Kartik Tyagi']"/>
    <s v="['D Padikkal', 'AJ Finch', 'V Kohli', 'AB de Villiers', 'Gurkeerat Singh', 'CH Morris', 'Washington Sundar', 'Shahbaz Ahmed', 'I Udana', 'Navdeep Saini', 'YS Chahal']"/>
    <x v="7"/>
    <x v="3"/>
    <s v="Saturday"/>
  </r>
  <r>
    <x v="7"/>
    <d v="2020-10-17T00:00:00"/>
    <s v="2020/21"/>
    <n v="34"/>
    <x v="0"/>
    <s v="Delhi Capitals"/>
    <x v="1"/>
    <x v="2"/>
    <x v="1"/>
    <s v="N"/>
    <s v="Delhi Capitals"/>
    <s v="Wickets"/>
    <n v="5"/>
    <x v="36"/>
    <s v="['SM Curran', 'F du Plessis', 'SR Watson', 'AT Rayudu', 'MS Dhoni', 'RA Jadeja', 'KM Jadhav', 'DJ Bravo', 'DL Chahar', 'SN Thakur', 'KV Sharma']"/>
    <s v="['PP Shaw', 'S Dhawan', 'AM Rahane', 'SS Iyer', 'MP Stoinis', 'AT Carey', 'AR Patel', 'R Ashwin', 'TU Deshpande', 'K Rabada', 'A Nortje']"/>
    <x v="1"/>
    <x v="0"/>
    <s v="Saturday"/>
  </r>
  <r>
    <x v="2"/>
    <d v="2020-10-16T00:00:00"/>
    <s v="2020/21"/>
    <n v="32"/>
    <x v="4"/>
    <s v="Mumbai Indians"/>
    <x v="7"/>
    <x v="0"/>
    <x v="1"/>
    <s v="N"/>
    <s v="Mumbai Indians"/>
    <s v="Wickets"/>
    <n v="8"/>
    <x v="27"/>
    <s v="['RA Tripathi', 'Shubman Gill', 'N Rana', 'KD Karthik', 'EJG Morgan', 'AD Russell', 'PJ Cummins', 'CJ Green', 'M Prasidh Krishna', 'Shivam Mavi', 'CV Varun']"/>
    <s v="['RG Sharma', 'Q de Kock', 'SA Yadav', 'HH Pandya', 'Ishan Kishan', 'KA Pollard', 'KH Pandya', 'RD Chahar', 'TA Boult', 'JJ Bumrah', 'NM Coulter-Nile']"/>
    <x v="2"/>
    <x v="2"/>
    <s v="Friday"/>
  </r>
  <r>
    <x v="7"/>
    <d v="2020-10-15T00:00:00"/>
    <s v="2020/21"/>
    <n v="31"/>
    <x v="2"/>
    <s v="Panjab Kings"/>
    <x v="1"/>
    <x v="1"/>
    <x v="1"/>
    <s v="N"/>
    <s v="Panjab Kings"/>
    <s v="Wickets"/>
    <n v="8"/>
    <x v="7"/>
    <s v="['AJ Finch', 'D Padikkal', 'V Kohli', 'Washington Sundar', 'S Dube', 'AB de Villiers', 'CH Morris', 'I Udana', 'Navdeep Saini', 'YS Chahal', 'Mohammed Siraj']"/>
    <s v="['KL Rahul', 'MA Agarwal', 'CH Gayle', 'N Pooran', 'GJ Maxwell', 'DJ Hooda', 'CJ Jordan', 'M Ashwin', 'Ravi Bishnoi', 'Mohammed Shami', 'Arshdeep Singh']"/>
    <x v="1"/>
    <x v="18"/>
    <s v="Thursday"/>
  </r>
  <r>
    <x v="7"/>
    <d v="2020-10-14T00:00:00"/>
    <s v="2020/21"/>
    <n v="30"/>
    <x v="1"/>
    <s v="Rajasthan Royals"/>
    <x v="0"/>
    <x v="6"/>
    <x v="1"/>
    <s v="N"/>
    <s v="Delhi Capitals"/>
    <s v="Runs"/>
    <n v="13"/>
    <x v="21"/>
    <s v="['PP Shaw', 'S Dhawan', 'AM Rahane', 'SS Iyer', 'MP Stoinis', 'AT Carey', 'AR Patel', 'R Ashwin', 'TU Deshpande', 'K Rabada', 'A Nortje']"/>
    <s v="['BA Stokes', 'JC Buttler', 'SPD Smith', 'SV Samson', 'RV Uthappa', 'R Parag', 'R Tewatia', 'JC Archer', 'S Gopal', 'JD Unadkat', 'Kartik Tyagi']"/>
    <x v="7"/>
    <x v="3"/>
    <s v="Wednesday"/>
  </r>
  <r>
    <x v="7"/>
    <d v="2020-10-13T00:00:00"/>
    <s v="2020/21"/>
    <n v="29"/>
    <x v="0"/>
    <s v="Sunrisers Hyderabad"/>
    <x v="0"/>
    <x v="2"/>
    <x v="1"/>
    <s v="N"/>
    <s v="Chennai Super Kings"/>
    <s v="Runs"/>
    <n v="20"/>
    <x v="17"/>
    <s v="['SM Curran', 'F du Plessis', 'SR Watson', 'AT Rayudu', 'MS Dhoni', 'RA Jadeja', 'DJ Bravo', 'DL Chahar', 'PP Chawla', 'SN Thakur', 'KV Sharma']"/>
    <s v="['DA Warner', 'JM Bairstow', 'MK Pandey', 'KS Williamson', 'PK Garg', 'V Shankar', 'Rashid Khan', 'S Nadeem', 'Sandeep Sharma', 'T Natarajan', 'KK Ahmed']"/>
    <x v="7"/>
    <x v="14"/>
    <s v="Tuesday"/>
  </r>
  <r>
    <x v="7"/>
    <d v="2020-10-12T00:00:00"/>
    <s v="2020/21"/>
    <n v="28"/>
    <x v="2"/>
    <s v="Kolkata Knight Riders"/>
    <x v="1"/>
    <x v="1"/>
    <x v="1"/>
    <s v="N"/>
    <s v="Royal Challengers Bangalore"/>
    <s v="Runs"/>
    <n v="82"/>
    <x v="29"/>
    <s v="['AJ Finch', 'D Padikkal', 'V Kohli', 'AB de Villiers', 'CH Morris', 'Washington Sundar', 'S Dube', 'I Udana', 'Navdeep Saini', 'YS Chahal', 'Mohammed Siraj']"/>
    <s v="['T Banton', 'Shubman Gill', 'N Rana', 'EJG Morgan', 'KD Karthik', 'AD Russell', 'RA Tripathi', 'PJ Cummins', 'KL Nagarkoti', 'CV Varun', 'M Prasidh Krishna']"/>
    <x v="10"/>
    <x v="15"/>
    <s v="Monday"/>
  </r>
  <r>
    <x v="2"/>
    <d v="2020-10-11T00:00:00"/>
    <s v="2020/21"/>
    <n v="27"/>
    <x v="1"/>
    <s v="Mumbai Indians"/>
    <x v="7"/>
    <x v="6"/>
    <x v="1"/>
    <s v="N"/>
    <s v="Mumbai Indians"/>
    <s v="Wickets"/>
    <n v="5"/>
    <x v="27"/>
    <s v="['PP Shaw', 'S Dhawan', 'AM Rahane', 'SS Iyer', 'MP Stoinis', 'AT Carey', 'AR Patel', 'R Ashwin', 'HV Patel', 'K Rabada', 'A Nortje']"/>
    <s v="['RG Sharma', 'Q de Kock', 'SA Yadav', 'Ishan Kishan', 'HH Pandya', 'KA Pollard', 'KH Pandya', 'JL Pattinson', 'RD Chahar', 'TA Boult', 'JJ Bumrah']"/>
    <x v="2"/>
    <x v="10"/>
    <s v="Sunday"/>
  </r>
  <r>
    <x v="7"/>
    <d v="2020-10-11T00:00:00"/>
    <s v="2020/21"/>
    <n v="26"/>
    <x v="5"/>
    <s v="Rajasthan Royals"/>
    <x v="0"/>
    <x v="7"/>
    <x v="1"/>
    <s v="N"/>
    <s v="Rajasthan Royals"/>
    <s v="Wickets"/>
    <n v="5"/>
    <x v="57"/>
    <s v="['DA Warner', 'JM Bairstow', 'MK Pandey', 'KS Williamson', 'PK Garg', 'V Shankar', 'Abhishek Sharma', 'Rashid Khan', 'Sandeep Sharma', 'KK Ahmed', 'T Natarajan']"/>
    <s v="['BA Stokes', 'JC Buttler', 'SPD Smith', 'SV Samson', 'RV Uthappa', 'R Parag', 'R Tewatia', 'JC Archer', 'S Gopal', 'JD Unadkat', 'Kartik Tyagi']"/>
    <x v="15"/>
    <x v="14"/>
    <s v="Sunday"/>
  </r>
  <r>
    <x v="7"/>
    <d v="2020-10-10T00:00:00"/>
    <s v="2020/21"/>
    <n v="25"/>
    <x v="2"/>
    <s v="Chennai Super Kings"/>
    <x v="0"/>
    <x v="1"/>
    <x v="1"/>
    <s v="N"/>
    <s v="Royal Challengers Bangalore"/>
    <s v="Runs"/>
    <n v="37"/>
    <x v="58"/>
    <s v="['D Padikkal', 'AJ Finch', 'V Kohli', 'AB de Villiers', 'Washington Sundar', 'S Dube', 'Gurkeerat Singh', 'CH Morris', 'I Udana', 'Navdeep Saini', 'YS Chahal']"/>
    <s v="['SR Watson', 'F du Plessis', 'AT Rayudu', 'N Jagadeesan', 'MS Dhoni', 'SM Curran', 'RA Jadeja', 'DJ Bravo', 'DL Chahar', 'SN Thakur', 'KV Sharma']"/>
    <x v="7"/>
    <x v="14"/>
    <s v="Saturday"/>
  </r>
  <r>
    <x v="2"/>
    <d v="2020-10-10T00:00:00"/>
    <s v="2020/21"/>
    <n v="24"/>
    <x v="4"/>
    <s v="Panjab Kings"/>
    <x v="7"/>
    <x v="0"/>
    <x v="1"/>
    <s v="N"/>
    <s v="Kolkata Knight Riders"/>
    <s v="Runs"/>
    <n v="2"/>
    <x v="59"/>
    <s v="['RA Tripathi', 'Shubman Gill', 'N Rana', 'EJG Morgan', 'KD Karthik', 'AD Russell', 'PJ Cummins', 'SP Narine', 'KL Nagarkoti', 'M Prasidh Krishna', 'CV Varun']"/>
    <s v="['KL Rahul', 'MA Agarwal', 'N Pooran', 'P Simran Singh', 'GJ Maxwell', 'Mandeep Singh', 'CJ Jordan', 'Ravi Bishnoi', 'Mohammed Shami', 'Arshdeep Singh', 'Mujeeb Ur Rahman']"/>
    <x v="16"/>
    <x v="12"/>
    <s v="Saturday"/>
  </r>
  <r>
    <x v="7"/>
    <d v="2020-10-09T00:00:00"/>
    <s v="2020/21"/>
    <n v="23"/>
    <x v="1"/>
    <s v="Rajasthan Royals"/>
    <x v="1"/>
    <x v="4"/>
    <x v="0"/>
    <s v="N"/>
    <s v="Delhi Capitals"/>
    <s v="Runs"/>
    <n v="46"/>
    <x v="60"/>
    <s v="['PP Shaw', 'S Dhawan', 'SS Iyer', 'RR Pant', 'MP Stoinis', 'SO Hetmyer', 'HV Patel', 'AR Patel', 'K Rabada', 'R Ashwin', 'A Nortje']"/>
    <s v="['YBK Jaiswal', 'JC Buttler', 'SPD Smith', 'SV Samson', 'MK Lomror', 'R Tewatia', 'AJ Tye', 'JC Archer', 'S Gopal', 'Kartik Tyagi', 'VR Aaron']"/>
    <x v="1"/>
    <x v="18"/>
    <s v="Friday"/>
  </r>
  <r>
    <x v="7"/>
    <d v="2020-10-08T00:00:00"/>
    <s v="2020/21"/>
    <n v="22"/>
    <x v="5"/>
    <s v="Panjab Kings"/>
    <x v="0"/>
    <x v="7"/>
    <x v="1"/>
    <s v="N"/>
    <s v="Sunrisers Hyderabad"/>
    <s v="Runs"/>
    <n v="69"/>
    <x v="33"/>
    <s v="['DA Warner', 'JM Bairstow', 'Abdul Samad', 'MK Pandey', 'KS Williamson', 'PK Garg', 'Abhishek Sharma', 'Rashid Khan', 'Sandeep Sharma', 'KK Ahmed', 'T Natarajan']"/>
    <s v="['KL Rahul', 'MA Agarwal', 'P Simran Singh', 'N Pooran', 'GJ Maxwell', 'Mandeep Singh', 'Mujeeb Ur Rahman', 'Ravi Bishnoi', 'Mohammed Shami', 'SS Cottrell', 'Arshdeep Singh']"/>
    <x v="7"/>
    <x v="3"/>
    <s v="Thursday"/>
  </r>
  <r>
    <x v="2"/>
    <d v="2020-10-07T00:00:00"/>
    <s v="2020/21"/>
    <n v="21"/>
    <x v="4"/>
    <s v="Chennai Super Kings"/>
    <x v="7"/>
    <x v="0"/>
    <x v="1"/>
    <s v="N"/>
    <s v="Kolkata Knight Riders"/>
    <s v="Runs"/>
    <n v="10"/>
    <x v="61"/>
    <s v="['RA Tripathi', 'Shubman Gill', 'N Rana', 'SP Narine', 'EJG Morgan', 'AD Russell', 'KD Karthik', 'PJ Cummins', 'KL Nagarkoti', 'Shivam Mavi', 'CV Varun']"/>
    <s v="['SR Watson', 'F du Plessis', 'AT Rayudu', 'MS Dhoni', 'SM Curran', 'KM Jadhav', 'RA Jadeja', 'DJ Bravo', 'SN Thakur', 'DL Chahar', 'KV Sharma']"/>
    <x v="1"/>
    <x v="0"/>
    <s v="Wednesday"/>
  </r>
  <r>
    <x v="2"/>
    <d v="2020-10-06T00:00:00"/>
    <s v="2020/21"/>
    <n v="20"/>
    <x v="3"/>
    <s v="Rajasthan Royals"/>
    <x v="7"/>
    <x v="3"/>
    <x v="1"/>
    <s v="N"/>
    <s v="Mumbai Indians"/>
    <s v="Runs"/>
    <n v="57"/>
    <x v="50"/>
    <s v="['Q de Kock', 'RG Sharma', 'SA Yadav', 'Ishan Kishan', 'KH Pandya', 'HH Pandya', 'KA Pollard', 'JL Pattinson', 'RD Chahar', 'TA Boult', 'JJ Bumrah']"/>
    <s v="['YBK Jaiswal', 'JC Buttler', 'SPD Smith', 'SV Samson', 'MK Lomror', 'TK Curran', 'R Tewatia', 'JC Archer', 'S Gopal', 'AS Rajpoot', 'Kartik Tyagi']"/>
    <x v="17"/>
    <x v="10"/>
    <s v="Tuesday"/>
  </r>
  <r>
    <x v="7"/>
    <d v="2020-10-05T00:00:00"/>
    <s v="2020/21"/>
    <n v="19"/>
    <x v="1"/>
    <s v="Royal Challengers Bangalore"/>
    <x v="0"/>
    <x v="1"/>
    <x v="0"/>
    <s v="N"/>
    <s v="Delhi Capitals"/>
    <s v="Runs"/>
    <n v="59"/>
    <x v="10"/>
    <s v="['PP Shaw', 'S Dhawan', 'SS Iyer', 'RR Pant', 'MP Stoinis', 'SO Hetmyer', 'AR Patel', 'R Ashwin', 'K Rabada', 'A Nortje', 'HV Patel']"/>
    <s v="['D Padikkal', 'AJ Finch', 'V Kohli', 'AB de Villiers', 'MM Ali', 'Washington Sundar', 'S Dube', 'I Udana', 'Navdeep Saini', 'Mohammed Siraj', 'YS Chahal']"/>
    <x v="0"/>
    <x v="6"/>
    <s v="Monday"/>
  </r>
  <r>
    <x v="7"/>
    <d v="2020-10-04T00:00:00"/>
    <s v="2020/21"/>
    <n v="17"/>
    <x v="3"/>
    <s v="Sunrisers Hyderabad"/>
    <x v="1"/>
    <x v="3"/>
    <x v="1"/>
    <s v="N"/>
    <s v="Mumbai Indians"/>
    <s v="Runs"/>
    <n v="34"/>
    <x v="43"/>
    <s v="['RG Sharma', 'Q de Kock', 'SA Yadav', 'Ishan Kishan', 'HH Pandya', 'KA Pollard', 'KH Pandya', 'JL Pattinson', 'RD Chahar', 'TA Boult', 'JJ Bumrah']"/>
    <s v="['DA Warner', 'JM Bairstow', 'MK Pandey', 'KS Williamson', 'PK Garg', 'Abhishek Sharma', 'Abdul Samad', 'Rashid Khan', 'Sandeep Sharma', 'S Kaul', 'T Natarajan']"/>
    <x v="1"/>
    <x v="0"/>
    <s v="Sunday"/>
  </r>
  <r>
    <x v="7"/>
    <d v="2020-10-04T00:00:00"/>
    <s v="2020/21"/>
    <n v="18"/>
    <x v="7"/>
    <s v="Chennai Super Kings"/>
    <x v="0"/>
    <x v="5"/>
    <x v="1"/>
    <s v="N"/>
    <s v="Chennai Super Kings"/>
    <s v="Wickets"/>
    <n v="10"/>
    <x v="62"/>
    <s v="['KL Rahul', 'MA Agarwal', 'Mandeep Singh', 'N Pooran', 'GJ Maxwell', 'SN Khan', 'CJ Jordan', 'Harpreet Brar', 'Ravi Bishnoi', 'Mohammed Shami', 'SS Cottrell']"/>
    <s v="['SR Watson', 'F du Plessis', 'AT Rayudu', 'KM Jadhav', 'MS Dhoni', 'RA Jadeja', 'SM Curran', 'DJ Bravo', 'PP Chawla', 'SN Thakur', 'DL Chahar']"/>
    <x v="9"/>
    <x v="3"/>
    <s v="Sunday"/>
  </r>
  <r>
    <x v="2"/>
    <d v="2020-10-03T00:00:00"/>
    <s v="2020/21"/>
    <n v="15"/>
    <x v="6"/>
    <s v="Royal Challengers Bangalore"/>
    <x v="7"/>
    <x v="4"/>
    <x v="1"/>
    <s v="N"/>
    <s v="Royal Challengers Bangalore"/>
    <s v="Wickets"/>
    <n v="8"/>
    <x v="14"/>
    <s v="['JC Buttler', 'SPD Smith', 'SV Samson', 'RV Uthappa', 'MK Lomror', 'R Parag', 'R Tewatia', 'JC Archer', 'TK Curran', 'S Gopal', 'JD Unadkat']"/>
    <s v="['D Padikkal', 'AJ Finch', 'V Kohli', 'AB de Villiers', 'S Dube', 'Gurkeerat Singh', 'Washington Sundar', 'I Udana', 'Navdeep Saini', 'YS Chahal', 'A Zampa']"/>
    <x v="2"/>
    <x v="10"/>
    <s v="Saturday"/>
  </r>
  <r>
    <x v="7"/>
    <d v="2020-10-03T00:00:00"/>
    <s v="2020/21"/>
    <n v="16"/>
    <x v="1"/>
    <s v="Kolkata Knight Riders"/>
    <x v="1"/>
    <x v="0"/>
    <x v="0"/>
    <s v="N"/>
    <s v="Delhi Capitals"/>
    <s v="Runs"/>
    <n v="18"/>
    <x v="19"/>
    <s v="['PP Shaw', 'S Dhawan', 'SS Iyer', 'RR Pant', 'MP Stoinis', 'SO Hetmyer', 'R Ashwin', 'K Rabada', 'A Nortje', 'A Mishra', 'HV Patel']"/>
    <s v="['Shubman Gill', 'SP Narine', 'N Rana', 'AD Russell', 'KD Karthik', 'EJG Morgan', 'PJ Cummins', 'RA Tripathi', 'KL Nagarkoti', 'Shivam Mavi', 'CV Varun']"/>
    <x v="18"/>
    <x v="0"/>
    <s v="Saturday"/>
  </r>
  <r>
    <x v="7"/>
    <d v="2020-10-02T00:00:00"/>
    <s v="2020/21"/>
    <n v="14"/>
    <x v="5"/>
    <s v="Chennai Super Kings"/>
    <x v="0"/>
    <x v="7"/>
    <x v="1"/>
    <s v="N"/>
    <s v="Sunrisers Hyderabad"/>
    <s v="Runs"/>
    <n v="7"/>
    <x v="63"/>
    <s v="['DA Warner', 'JM Bairstow', 'MK Pandey', 'KS Williamson', 'PK Garg', 'Abhishek Sharma', 'Abdul Samad', 'Rashid Khan', 'B Kumar', 'T Natarajan', 'KK Ahmed']"/>
    <s v="['F du Plessis', 'SR Watson', 'AT Rayudu', 'KM Jadhav', 'MS Dhoni', 'RA Jadeja', 'SM Curran', 'DJ Bravo', 'SN Thakur', 'PP Chawla', 'DL Chahar']"/>
    <x v="7"/>
    <x v="14"/>
    <s v="Friday"/>
  </r>
  <r>
    <x v="2"/>
    <d v="2020-10-01T00:00:00"/>
    <s v="2020/21"/>
    <n v="13"/>
    <x v="3"/>
    <s v="Panjab Kings"/>
    <x v="7"/>
    <x v="5"/>
    <x v="0"/>
    <s v="N"/>
    <s v="Mumbai Indians"/>
    <s v="Runs"/>
    <n v="48"/>
    <x v="15"/>
    <s v="['Q de Kock', 'RG Sharma', 'SA Yadav', 'Ishan Kishan', 'KA Pollard', 'HH Pandya', 'KH Pandya', 'JL Pattinson', 'RD Chahar', 'TA Boult', 'JJ Bumrah']"/>
    <s v="['KL Rahul', 'MA Agarwal', 'KK Nair', 'N Pooran', 'GJ Maxwell', 'JDS Neesham', 'SN Khan', 'K Gowtham', 'Ravi Bishnoi', 'Mohammed Shami', 'SS Cottrell']"/>
    <x v="17"/>
    <x v="10"/>
    <s v="Thursday"/>
  </r>
  <r>
    <x v="7"/>
    <d v="2020-09-30T00:00:00"/>
    <s v="2020/21"/>
    <n v="12"/>
    <x v="4"/>
    <s v="Rajasthan Royals"/>
    <x v="0"/>
    <x v="4"/>
    <x v="0"/>
    <s v="N"/>
    <s v="Kolkata Knight Riders"/>
    <s v="Runs"/>
    <n v="37"/>
    <x v="6"/>
    <s v="['Shubman Gill', 'SP Narine', 'N Rana', 'AD Russell', 'KD Karthik', 'EJG Morgan', 'PJ Cummins', 'KL Nagarkoti', 'Shivam Mavi', 'Kuldeep Yadav', 'CV Varun']"/>
    <s v="['JC Buttler', 'SPD Smith', 'SV Samson', 'RV Uthappa', 'R Parag', 'R Tewatia', 'TK Curran', 'S Gopal', 'JC Archer', 'JD Unadkat', 'AS Rajpoot']"/>
    <x v="1"/>
    <x v="18"/>
    <s v="Wednesday"/>
  </r>
  <r>
    <x v="2"/>
    <d v="2020-09-29T00:00:00"/>
    <s v="2020/21"/>
    <n v="11"/>
    <x v="5"/>
    <s v="Delhi Capitals"/>
    <x v="7"/>
    <x v="6"/>
    <x v="0"/>
    <s v="N"/>
    <s v="Sunrisers Hyderabad"/>
    <s v="Runs"/>
    <n v="15"/>
    <x v="64"/>
    <s v="['DA Warner', 'JM Bairstow', 'MK Pandey', 'KS Williamson', 'Abdul Samad', 'Abhishek Sharma', 'PK Garg', 'Rashid Khan', 'B Kumar', 'T Natarajan', 'KK Ahmed']"/>
    <s v="['PP Shaw', 'S Dhawan', 'SS Iyer', 'RR Pant', 'SO Hetmyer', 'MP Stoinis', 'AR Patel', 'K Rabada', 'A Nortje', 'A Mishra', 'I Sharma']"/>
    <x v="17"/>
    <x v="10"/>
    <s v="Tuesday"/>
  </r>
  <r>
    <x v="7"/>
    <d v="2020-09-28T00:00:00"/>
    <s v="2020/21"/>
    <n v="10"/>
    <x v="2"/>
    <s v="Mumbai Indians"/>
    <x v="0"/>
    <x v="3"/>
    <x v="0"/>
    <s v="Y"/>
    <s v="Royal Challengers Bangalore"/>
    <s v="SuperOver"/>
    <s v="NA"/>
    <x v="29"/>
    <s v="['D Padikkal', 'AJ Finch', 'V Kohli', 'AB de Villiers', 'S Dube', 'Gurkeerat Singh', 'Washington Sundar', 'I Udana', 'Navdeep Saini', 'YS Chahal', 'A Zampa']"/>
    <s v="['RG Sharma', 'Q de Kock', 'SA Yadav', 'Ishan Kishan', 'HH Pandya', 'KA Pollard', 'KH Pandya', 'JL Pattinson', 'RD Chahar', 'TA Boult', 'JJ Bumrah']"/>
    <x v="0"/>
    <x v="14"/>
    <s v="Monday"/>
  </r>
  <r>
    <x v="7"/>
    <d v="2020-09-27T00:00:00"/>
    <s v="2020/21"/>
    <n v="9"/>
    <x v="7"/>
    <s v="Rajasthan Royals"/>
    <x v="1"/>
    <x v="4"/>
    <x v="0"/>
    <s v="N"/>
    <s v="Rajasthan Royals"/>
    <s v="Wickets"/>
    <n v="4"/>
    <x v="40"/>
    <s v="['KL Rahul', 'MA Agarwal', 'GJ Maxwell', 'N Pooran', 'KK Nair', 'JDS Neesham', 'SN Khan', 'Mohammed Shami', 'SS Cottrell', 'Ravi Bishnoi', 'M Ashwin']"/>
    <s v="['JC Buttler', 'SPD Smith', 'SV Samson', 'R Tewatia', 'RV Uthappa', 'JC Archer', 'R Parag', 'TK Curran', 'S Gopal', 'AS Rajpoot', 'JD Unadkat']"/>
    <x v="10"/>
    <x v="15"/>
    <s v="Sunday"/>
  </r>
  <r>
    <x v="2"/>
    <d v="2020-09-26T00:00:00"/>
    <s v="2020/21"/>
    <n v="8"/>
    <x v="5"/>
    <s v="Kolkata Knight Riders"/>
    <x v="7"/>
    <x v="7"/>
    <x v="1"/>
    <s v="N"/>
    <s v="Kolkata Knight Riders"/>
    <s v="Wickets"/>
    <n v="7"/>
    <x v="11"/>
    <s v="['DA Warner', 'JM Bairstow', 'MK Pandey', 'WP Saha', 'Mohammad Nabi', 'Abhishek Sharma', 'PK Garg', 'Rashid Khan', 'B Kumar', 'T Natarajan', 'KK Ahmed']"/>
    <s v="['Shubman Gill', 'SP Narine', 'N Rana', 'KD Karthik', 'EJG Morgan', 'AD Russell', 'PJ Cummins', 'Shivam Mavi', 'Kuldeep Yadav', 'KL Nagarkoti', 'CV Varun']"/>
    <x v="2"/>
    <x v="2"/>
    <s v="Saturday"/>
  </r>
  <r>
    <x v="7"/>
    <d v="2020-09-25T00:00:00"/>
    <s v="2020/21"/>
    <n v="7"/>
    <x v="1"/>
    <s v="Chennai Super Kings"/>
    <x v="0"/>
    <x v="2"/>
    <x v="0"/>
    <s v="N"/>
    <s v="Delhi Capitals"/>
    <s v="Runs"/>
    <n v="44"/>
    <x v="28"/>
    <s v="['PP Shaw', 'S Dhawan', 'RR Pant', 'SS Iyer', 'MP Stoinis', 'SO Hetmyer', 'AR Patel', 'A Mishra', 'K Rabada', 'A Nortje', 'Avesh Khan']"/>
    <s v="['M Vijay', 'SR Watson', 'F du Plessis', 'RD Gaikwad', 'KM Jadhav', 'MS Dhoni', 'RA Jadeja', 'SM Curran', 'PP Chawla', 'DL Chahar', 'JR Hazlewood']"/>
    <x v="1"/>
    <x v="0"/>
    <s v="Friday"/>
  </r>
  <r>
    <x v="7"/>
    <d v="2020-09-24T00:00:00"/>
    <s v="2020/21"/>
    <n v="6"/>
    <x v="7"/>
    <s v="Royal Challengers Bangalore"/>
    <x v="0"/>
    <x v="1"/>
    <x v="0"/>
    <s v="N"/>
    <s v="Panjab Kings"/>
    <s v="Runs"/>
    <n v="97"/>
    <x v="7"/>
    <s v="['KL Rahul', 'MA Agarwal', 'N Pooran', 'GJ Maxwell', 'KK Nair', 'JDS Neesham', 'SN Khan', 'Mohammed Shami', 'SS Cottrell', 'Ravi Bishnoi', 'M Ashwin']"/>
    <s v="['D Padikkal', 'AJ Finch', 'JR Philippe', 'V Kohli', 'AB de Villiers', 'Washington Sundar', 'S Dube', 'UT Yadav', 'Navdeep Saini', 'DW Steyn', 'YS Chahal']"/>
    <x v="7"/>
    <x v="14"/>
    <s v="Thursday"/>
  </r>
  <r>
    <x v="2"/>
    <d v="2020-09-23T00:00:00"/>
    <s v="2020/21"/>
    <n v="5"/>
    <x v="3"/>
    <s v="Kolkata Knight Riders"/>
    <x v="7"/>
    <x v="0"/>
    <x v="0"/>
    <s v="N"/>
    <s v="Mumbai Indians"/>
    <s v="Runs"/>
    <n v="49"/>
    <x v="65"/>
    <s v="['Q de Kock', 'RG Sharma', 'SA Yadav', 'SS Tiwary', 'HH Pandya', 'KA Pollard', 'KH Pandya', 'JL Pattinson', 'RD Chahar', 'TA Boult', 'JJ Bumrah']"/>
    <s v="['Shubman Gill', 'SP Narine', 'KD Karthik', 'N Rana', 'EJG Morgan', 'AD Russell', 'NS Naik', 'PJ Cummins', 'Shivam Mavi', 'Kuldeep Yadav', 'S Sandeep Warrier']"/>
    <x v="2"/>
    <x v="10"/>
    <s v="Wednesday"/>
  </r>
  <r>
    <x v="7"/>
    <d v="2020-09-22T00:00:00"/>
    <s v="2020/21"/>
    <n v="4"/>
    <x v="6"/>
    <s v="Chennai Super Kings"/>
    <x v="1"/>
    <x v="2"/>
    <x v="0"/>
    <s v="N"/>
    <s v="Rajasthan Royals"/>
    <s v="Runs"/>
    <n v="16"/>
    <x v="40"/>
    <s v="['YBK Jaiswal', 'SPD Smith', 'SV Samson', 'DA Miller', 'RV Uthappa', 'R Tewatia', 'R Parag', 'TK Curran', 'JC Archer', 'S Gopal', 'JD Unadkat']"/>
    <s v="['M Vijay', 'SR Watson', 'F du Plessis', 'SM Curran', 'RD Gaikwad', 'KM Jadhav', 'MS Dhoni', 'RA Jadeja', 'PP Chawla', 'DL Chahar', 'L Ngidi']"/>
    <x v="11"/>
    <x v="17"/>
    <s v="Tuesday"/>
  </r>
  <r>
    <x v="7"/>
    <d v="2020-09-21T00:00:00"/>
    <s v="2020/21"/>
    <n v="3"/>
    <x v="2"/>
    <s v="Sunrisers Hyderabad"/>
    <x v="0"/>
    <x v="7"/>
    <x v="0"/>
    <s v="N"/>
    <s v="Royal Challengers Bangalore"/>
    <s v="Runs"/>
    <n v="10"/>
    <x v="14"/>
    <s v="['D Padikkal', 'AJ Finch', 'V Kohli', 'AB de Villiers', 'S Dube', 'JR Philippe', 'Washington Sundar', 'UT Yadav', 'Navdeep Saini', 'DW Steyn', 'YS Chahal']"/>
    <s v="['DA Warner', 'JM Bairstow', 'MK Pandey', 'PK Garg', 'V Shankar', 'Abhishek Sharma', 'Rashid Khan', 'B Kumar', 'Sandeep Sharma', 'MR Marsh', 'T Natarajan']"/>
    <x v="9"/>
    <x v="3"/>
    <s v="Monday"/>
  </r>
  <r>
    <x v="7"/>
    <d v="2020-09-20T00:00:00"/>
    <s v="2020/21"/>
    <n v="2"/>
    <x v="1"/>
    <s v="Panjab Kings"/>
    <x v="0"/>
    <x v="5"/>
    <x v="0"/>
    <s v="Y"/>
    <s v="Delhi Capitals"/>
    <s v="SuperOver"/>
    <s v="NA"/>
    <x v="44"/>
    <s v="['PP Shaw', 'S Dhawan', 'SO Hetmyer', 'SS Iyer', 'RR Pant', 'MP Stoinis', 'AR Patel', 'R Ashwin', 'K Rabada', 'A Nortje', 'MM Sharma']"/>
    <s v="['KL Rahul', 'MA Agarwal', 'KK Nair', 'N Pooran', 'GJ Maxwell', 'SN Khan', 'K Gowtham', 'CJ Jordan', 'Mohammed Shami', 'SS Cottrell', 'Ravi Bishnoi']"/>
    <x v="7"/>
    <x v="3"/>
    <s v="Sunday"/>
  </r>
  <r>
    <x v="2"/>
    <d v="2020-09-19T00:00:00"/>
    <s v="2020/21"/>
    <n v="1"/>
    <x v="3"/>
    <s v="Chennai Super Kings"/>
    <x v="7"/>
    <x v="2"/>
    <x v="0"/>
    <s v="N"/>
    <s v="Chennai Super Kings"/>
    <s v="Wickets"/>
    <n v="5"/>
    <x v="66"/>
    <s v="['RG Sharma', 'Q de Kock', 'SA Yadav', 'SS Tiwary', 'HH Pandya', 'KA Pollard', 'KH Pandya', 'JL Pattinson', 'RD Chahar', 'TA Boult', 'JJ Bumrah']"/>
    <s v="['M Vijay', 'SR Watson', 'F du Plessis', 'AT Rayudu', 'RA Jadeja', 'SM Curran', 'MS Dhoni', 'KM Jadhav', 'PP Chawla', 'DL Chahar', 'L Ngidi']"/>
    <x v="2"/>
    <x v="2"/>
    <s v="Saturday"/>
  </r>
  <r>
    <x v="8"/>
    <d v="2019-05-12T00:00:00"/>
    <n v="2019"/>
    <s v="Final"/>
    <x v="3"/>
    <s v="Chennai Super Kings"/>
    <x v="8"/>
    <x v="3"/>
    <x v="1"/>
    <s v="N"/>
    <s v="Mumbai Indians"/>
    <s v="Runs"/>
    <n v="1"/>
    <x v="45"/>
    <s v="['Q de Kock', 'RG Sharma', 'SA Yadav', 'Ishan Kishan', 'KH Pandya', 'KA Pollard', 'HH Pandya', 'RD Chahar', 'MJ McClenaghan', 'JJ Bumrah', 'SL Malinga']"/>
    <s v="['F du Plessis', 'SR Watson', 'SK Raina', 'AT Rayudu', 'MS Dhoni', 'DJ Bravo', 'RA Jadeja', 'SN Thakur', 'DL Chahar', 'Harbhajan Singh', 'Imran Tahir']"/>
    <x v="19"/>
    <x v="3"/>
    <s v="Sunday"/>
  </r>
  <r>
    <x v="9"/>
    <d v="2019-05-10T00:00:00"/>
    <n v="2019"/>
    <s v="Qualifier"/>
    <x v="1"/>
    <s v="Chennai Super Kings"/>
    <x v="9"/>
    <x v="2"/>
    <x v="0"/>
    <s v="N"/>
    <s v="Chennai Super Kings"/>
    <s v="Wickets"/>
    <n v="6"/>
    <x v="0"/>
    <s v="['PP Shaw', 'S Dhawan', 'C Munro', 'SS Iyer', 'RR Pant', 'AR Patel', 'SE Rutherford', 'KMA Paul', 'A Mishra', 'TA Boult', 'I Sharma']"/>
    <s v="['F du Plessis', 'SR Watson', 'SK Raina', 'AT Rayudu', 'MS Dhoni', 'DJ Bravo', 'RA Jadeja', 'DL Chahar', 'Harbhajan Singh', 'Imran Tahir', 'SN Thakur']"/>
    <x v="20"/>
    <x v="10"/>
    <s v="Friday"/>
  </r>
  <r>
    <x v="9"/>
    <d v="2019-05-08T00:00:00"/>
    <n v="2019"/>
    <s v="Eliminator"/>
    <x v="5"/>
    <s v="Delhi Capitals"/>
    <x v="9"/>
    <x v="6"/>
    <x v="0"/>
    <s v="N"/>
    <s v="Delhi Capitals"/>
    <s v="Wickets"/>
    <n v="2"/>
    <x v="67"/>
    <s v="['WP Saha', 'MJ Guptill', 'MK Pandey', 'KS Williamson', 'V Shankar', 'Mohammad Nabi', 'DJ Hooda', 'Rashid Khan', 'B Kumar', 'Basil Thampi', 'KK Ahmed']"/>
    <s v="['PP Shaw', 'S Dhawan', 'SS Iyer', 'RR Pant', 'C Munro', 'AR Patel', 'SE Rutherford', 'KMA Paul', 'A Mishra', 'TA Boult', 'I Sharma']"/>
    <x v="20"/>
    <x v="10"/>
    <s v="Wednesday"/>
  </r>
  <r>
    <x v="5"/>
    <d v="2019-05-07T00:00:00"/>
    <n v="2019"/>
    <s v="Qualifier"/>
    <x v="0"/>
    <s v="Mumbai Indians"/>
    <x v="5"/>
    <x v="2"/>
    <x v="1"/>
    <s v="N"/>
    <s v="Mumbai Indians"/>
    <s v="Wickets"/>
    <n v="6"/>
    <x v="50"/>
    <s v="['F du Plessis', 'SR Watson', 'SK Raina', 'M Vijay', 'AT Rayudu', 'MS Dhoni', 'RA Jadeja', 'DJ Bravo', 'DL Chahar', 'Harbhajan Singh', 'Imran Tahir']"/>
    <s v="['RG Sharma', 'Q de Kock', 'SA Yadav', 'Ishan Kishan', 'KH Pandya', 'HH Pandya', 'KA Pollard', 'J Yadav', 'RD Chahar', 'SL Malinga', 'JJ Bumrah']"/>
    <x v="21"/>
    <x v="3"/>
    <s v="Tuesday"/>
  </r>
  <r>
    <x v="6"/>
    <d v="2019-05-05T00:00:00"/>
    <n v="2019"/>
    <n v="56"/>
    <x v="4"/>
    <s v="Mumbai Indians"/>
    <x v="6"/>
    <x v="3"/>
    <x v="0"/>
    <s v="N"/>
    <s v="Mumbai Indians"/>
    <s v="Wickets"/>
    <n v="9"/>
    <x v="68"/>
    <s v="['Shubman Gill', 'CA Lynn', 'RV Uthappa', 'KD Karthik', 'AD Russell', 'N Rana', 'RK Singh', 'SP Narine', 'HF Gurney', 'M Prasidh Krishna', 'S Sandeep Warrier']"/>
    <s v="['Q de Kock', 'RG Sharma', 'SA Yadav', 'Ishan Kishan', 'HH Pandya', 'KA Pollard', 'KH Pandya', 'RD Chahar', 'MJ McClenaghan', 'SL Malinga', 'JJ Bumrah']"/>
    <x v="22"/>
    <x v="13"/>
    <s v="Sunday"/>
  </r>
  <r>
    <x v="10"/>
    <d v="2019-05-05T00:00:00"/>
    <n v="2019"/>
    <n v="55"/>
    <x v="0"/>
    <s v="Panjab Kings"/>
    <x v="10"/>
    <x v="5"/>
    <x v="0"/>
    <s v="N"/>
    <s v="Panjab Kings"/>
    <s v="Wickets"/>
    <n v="6"/>
    <x v="7"/>
    <s v="['F du Plessis', 'SR Watson', 'SK Raina', 'MS Dhoni', 'AT Rayudu', 'KM Jadhav', 'DJ Bravo', 'RA Jadeja', 'DL Chahar', 'Harbhajan Singh', 'Imran Tahir']"/>
    <s v="['KL Rahul', 'CH Gayle', 'N Pooran', 'MA Agarwal', 'Mandeep Singh', 'SM Curran', 'R Ashwin', 'AJ Tye', 'Mohammed Shami', 'M Ashwin', 'Harpreet Brar']"/>
    <x v="11"/>
    <x v="7"/>
    <s v="Sunday"/>
  </r>
  <r>
    <x v="11"/>
    <d v="2019-05-04T00:00:00"/>
    <n v="2019"/>
    <n v="54"/>
    <x v="5"/>
    <s v="Royal Challengers Bangalore"/>
    <x v="11"/>
    <x v="1"/>
    <x v="0"/>
    <s v="N"/>
    <s v="Royal Challengers Bangalore"/>
    <s v="Wickets"/>
    <n v="4"/>
    <x v="69"/>
    <s v="['WP Saha', 'MJ Guptill', 'MK Pandey', 'KS Williamson', 'V Shankar', 'YK Pathan', 'Mohammad Nabi', 'Rashid Khan', 'B Kumar', 'KK Ahmed', 'Basil Thampi']"/>
    <s v="['PA Patel', 'V Kohli', 'AB de Villiers', 'SO Hetmyer', 'Gurkeerat Singh', 'C de Grandhomme', 'Washington Sundar', 'UT Yadav', 'K Khejroliya', 'YS Chahal', 'Navdeep Saini']"/>
    <x v="7"/>
    <x v="19"/>
    <s v="Saturday"/>
  </r>
  <r>
    <x v="4"/>
    <d v="2019-05-04T00:00:00"/>
    <n v="2019"/>
    <n v="53"/>
    <x v="6"/>
    <s v="Delhi Capitals"/>
    <x v="12"/>
    <x v="4"/>
    <x v="1"/>
    <s v="N"/>
    <s v="Delhi Capitals"/>
    <s v="Wickets"/>
    <n v="5"/>
    <x v="34"/>
    <s v="['AM Rahane', 'LS Livingstone', 'SV Samson', 'MK Lomror', 'S Gopal', 'R Parag', 'STR Binny', 'K Gowtham', 'IS Sodhi', 'VR Aaron', 'O Thomas']"/>
    <s v="['PP Shaw', 'S Dhawan', 'SS Iyer', 'RR Pant', 'CA Ingram', 'SE Rutherford', 'AR Patel', 'KMA Paul', 'A Mishra', 'TA Boult', 'I Sharma']"/>
    <x v="9"/>
    <x v="20"/>
    <s v="Saturday"/>
  </r>
  <r>
    <x v="10"/>
    <d v="2019-05-03T00:00:00"/>
    <n v="2019"/>
    <n v="52"/>
    <x v="7"/>
    <s v="Kolkata Knight Riders"/>
    <x v="10"/>
    <x v="0"/>
    <x v="0"/>
    <s v="N"/>
    <s v="Kolkata Knight Riders"/>
    <s v="Wickets"/>
    <n v="7"/>
    <x v="11"/>
    <s v="['CH Gayle', 'KL Rahul', 'MA Agarwal', 'N Pooran', 'Mandeep Singh', 'SM Curran', 'R Ashwin', 'AJ Tye', 'Mohammed Shami', 'M Ashwin', 'Arshdeep Singh']"/>
    <s v="['Shubman Gill', 'CA Lynn', 'RV Uthappa', 'AD Russell', 'KD Karthik', 'SP Narine', 'N Rana', 'RK Singh', 'PP Chawla', 'HF Gurney', 'S Sandeep Warrier']"/>
    <x v="20"/>
    <x v="18"/>
    <s v="Friday"/>
  </r>
  <r>
    <x v="6"/>
    <d v="2019-05-02T00:00:00"/>
    <n v="2019"/>
    <n v="51"/>
    <x v="3"/>
    <s v="Sunrisers Hyderabad"/>
    <x v="6"/>
    <x v="3"/>
    <x v="1"/>
    <s v="Y"/>
    <s v="Mumbai Indians"/>
    <s v="SuperOver"/>
    <s v="NA"/>
    <x v="45"/>
    <s v="['RG Sharma', 'Q de Kock', 'SA Yadav', 'E Lewis', 'HH Pandya', 'KA Pollard', 'KH Pandya', 'BB Sran', 'RD Chahar', 'SL Malinga', 'JJ Bumrah']"/>
    <s v="['WP Saha', 'MJ Guptill', 'MK Pandey', 'KS Williamson', 'V Shankar', 'Abhishek Sharma', 'Mohammad Nabi', 'Rashid Khan', 'B Kumar', 'KK Ahmed', 'Basil Thampi']"/>
    <x v="23"/>
    <x v="10"/>
    <s v="Thursday"/>
  </r>
  <r>
    <x v="5"/>
    <d v="2019-05-01T00:00:00"/>
    <n v="2019"/>
    <n v="50"/>
    <x v="0"/>
    <s v="Delhi Capitals"/>
    <x v="5"/>
    <x v="6"/>
    <x v="0"/>
    <s v="N"/>
    <s v="Chennai Super Kings"/>
    <s v="Runs"/>
    <n v="80"/>
    <x v="70"/>
    <s v="['F du Plessis', 'SR Watson', 'SK Raina', 'MS Dhoni', 'RA Jadeja', 'AT Rayudu', 'KM Jadhav', 'DJ Bravo', 'DL Chahar', 'Harbhajan Singh', 'Imran Tahir']"/>
    <s v="['PP Shaw', 'S Dhawan', 'SS Iyer', 'RR Pant', 'CA Ingram', 'AR Patel', 'SE Rutherford', 'CH Morris', 'J Suchith', 'A Mishra', 'TA Boult']"/>
    <x v="9"/>
    <x v="3"/>
    <s v="Wednesday"/>
  </r>
  <r>
    <x v="11"/>
    <d v="2019-04-30T00:00:00"/>
    <n v="2019"/>
    <n v="49"/>
    <x v="2"/>
    <s v="Rajasthan Royals"/>
    <x v="11"/>
    <x v="4"/>
    <x v="0"/>
    <s v="NA"/>
    <s v="NA"/>
    <s v="NoResults"/>
    <s v="NA"/>
    <x v="71"/>
    <s v="['V Kohli', 'AB de Villiers', 'MP Stoinis', 'H Klaasen', 'Gurkeerat Singh', 'PA Patel', 'P Negi', 'UT Yadav', 'Navdeep Saini', 'K Khejroliya', 'YS Chahal']"/>
    <s v="['SV Samson', 'LS Livingstone', 'AM Rahane', 'SPD Smith', 'R Parag', 'STR Binny', 'MK Lomror', 'S Gopal', 'JD Unadkat', 'VR Aaron', 'O Thomas']"/>
    <x v="21"/>
    <x v="5"/>
    <s v="Tuesday"/>
  </r>
  <r>
    <x v="8"/>
    <d v="2019-04-29T00:00:00"/>
    <n v="2019"/>
    <n v="48"/>
    <x v="5"/>
    <s v="Panjab Kings"/>
    <x v="8"/>
    <x v="5"/>
    <x v="0"/>
    <s v="N"/>
    <s v="Sunrisers Hyderabad"/>
    <s v="Runs"/>
    <n v="45"/>
    <x v="72"/>
    <s v="['DA Warner', 'WP Saha', 'MK Pandey', 'Mohammad Nabi', 'KS Williamson', 'Rashid Khan', 'V Shankar', 'Abhishek Sharma', 'B Kumar', 'KK Ahmed', 'Sandeep Sharma']"/>
    <s v="['KL Rahul', 'CH Gayle', 'MA Agarwal', 'N Pooran', 'DA Miller', 'R Ashwin', 'P Simran Singh', 'M Ashwin', 'Mujeeb Ur Rahman', 'Mohammed Shami', 'Arshdeep Singh']"/>
    <x v="23"/>
    <x v="10"/>
    <s v="Monday"/>
  </r>
  <r>
    <x v="12"/>
    <d v="2019-04-28T00:00:00"/>
    <n v="2019"/>
    <n v="47"/>
    <x v="4"/>
    <s v="Mumbai Indians"/>
    <x v="13"/>
    <x v="3"/>
    <x v="0"/>
    <s v="N"/>
    <s v="Kolkata Knight Riders"/>
    <s v="Runs"/>
    <n v="34"/>
    <x v="73"/>
    <s v="['Shubman Gill', 'CA Lynn', 'AD Russell', 'KD Karthik', 'SP Narine', 'RV Uthappa', 'N Rana', 'RK Singh', 'PP Chawla', 'HF Gurney', 'S Sandeep Warrier']"/>
    <s v="['Q de Kock', 'RG Sharma', 'E Lewis', 'SA Yadav', 'KA Pollard', 'HH Pandya', 'KH Pandya', 'BB Sran', 'RD Chahar', 'SL Malinga', 'JJ Bumrah']"/>
    <x v="19"/>
    <x v="3"/>
    <s v="Sunday"/>
  </r>
  <r>
    <x v="4"/>
    <d v="2019-04-28T00:00:00"/>
    <n v="2019"/>
    <n v="46"/>
    <x v="1"/>
    <s v="Royal Challengers Bangalore"/>
    <x v="12"/>
    <x v="6"/>
    <x v="1"/>
    <s v="N"/>
    <s v="Delhi Capitals"/>
    <s v="Runs"/>
    <n v="16"/>
    <x v="36"/>
    <s v="['PP Shaw', 'S Dhawan', 'SS Iyer', 'RR Pant', 'CA Ingram', 'SE Rutherford', 'AR Patel', 'S Lamichhane', 'A Mishra', 'K Rabada', 'I Sharma']"/>
    <s v="['PA Patel', 'V Kohli', 'AB de Villiers', 'S Dube', 'H Klaasen', 'Gurkeerat Singh', 'MP Stoinis', 'Washington Sundar', 'UT Yadav', 'YS Chahal', 'Navdeep Saini']"/>
    <x v="20"/>
    <x v="7"/>
    <s v="Sunday"/>
  </r>
  <r>
    <x v="13"/>
    <d v="2019-04-27T00:00:00"/>
    <n v="2019"/>
    <n v="45"/>
    <x v="5"/>
    <s v="Rajasthan Royals"/>
    <x v="14"/>
    <x v="4"/>
    <x v="0"/>
    <s v="N"/>
    <s v="Rajasthan Royals"/>
    <s v="Wickets"/>
    <n v="7"/>
    <x v="38"/>
    <s v="['DA Warner', 'KS Williamson', 'MK Pandey', 'V Shankar', 'Shakib Al Hasan', 'DJ Hooda', 'WP Saha', 'Rashid Khan', 'B Kumar', 'S Kaul', 'KK Ahmed']"/>
    <s v="['AM Rahane', 'LS Livingstone', 'SV Samson', 'SPD Smith', 'AJ Turner', 'R Parag', 'STR Binny', 'S Gopal', 'JD Unadkat', 'VR Aaron', 'O Thomas']"/>
    <x v="22"/>
    <x v="6"/>
    <s v="Saturday"/>
  </r>
  <r>
    <x v="5"/>
    <d v="2019-04-26T00:00:00"/>
    <n v="2019"/>
    <n v="44"/>
    <x v="3"/>
    <s v="Chennai Super Kings"/>
    <x v="5"/>
    <x v="2"/>
    <x v="0"/>
    <s v="N"/>
    <s v="Mumbai Indians"/>
    <s v="Runs"/>
    <n v="46"/>
    <x v="65"/>
    <s v="['RG Sharma', 'Q de Kock', 'E Lewis', 'KH Pandya', 'HH Pandya', 'KA Pollard', 'SA Yadav', 'AS Roy', 'RD Chahar', 'JJ Bumrah', 'SL Malinga']"/>
    <s v="['M Vijay', 'SR Watson', 'SK Raina', 'AT Rayudu', 'KM Jadhav', 'DR Shorey', 'DJ Bravo', 'MJ Santner', 'DL Chahar', 'Harbhajan Singh', 'Imran Tahir']"/>
    <x v="7"/>
    <x v="19"/>
    <s v="Friday"/>
  </r>
  <r>
    <x v="12"/>
    <d v="2019-04-25T00:00:00"/>
    <n v="2019"/>
    <n v="43"/>
    <x v="4"/>
    <s v="Rajasthan Royals"/>
    <x v="13"/>
    <x v="4"/>
    <x v="0"/>
    <s v="N"/>
    <s v="Rajasthan Royals"/>
    <s v="Wickets"/>
    <n v="3"/>
    <x v="74"/>
    <s v="['CA Lynn', 'Shubman Gill', 'N Rana', 'KD Karthik', 'SP Narine', 'AD Russell', 'CR Brathwaite', 'RK Singh', 'PP Chawla', 'Y Prithvi Raj', 'M Prasidh Krishna']"/>
    <s v="['AM Rahane', 'SV Samson', 'SPD Smith', 'BA Stokes', 'R Parag', 'STR Binny', 'S Gopal', 'JC Archer', 'JD Unadkat', 'VR Aaron', 'O Thomas']"/>
    <x v="9"/>
    <x v="20"/>
    <s v="Thursday"/>
  </r>
  <r>
    <x v="11"/>
    <d v="2019-04-24T00:00:00"/>
    <n v="2019"/>
    <n v="42"/>
    <x v="2"/>
    <s v="Panjab Kings"/>
    <x v="11"/>
    <x v="5"/>
    <x v="0"/>
    <s v="N"/>
    <s v="Royal Challengers Bangalore"/>
    <s v="Runs"/>
    <n v="17"/>
    <x v="29"/>
    <s v="['PA Patel', 'V Kohli', 'AB de Villiers', 'MM Ali', 'AD Nath', 'MP Stoinis', 'Washington Sundar', 'UT Yadav', 'TG Southee', 'YS Chahal', 'Navdeep Saini']"/>
    <s v="['KL Rahul', 'CH Gayle', 'MA Agarwal', 'DA Miller', 'N Pooran', 'Mandeep Singh', 'R Ashwin', 'GC Viljoen', 'M Ashwin', 'AS Rajpoot', 'Mohammed Shami']"/>
    <x v="20"/>
    <x v="18"/>
    <s v="Wednesday"/>
  </r>
  <r>
    <x v="5"/>
    <d v="2019-04-23T00:00:00"/>
    <n v="2019"/>
    <n v="41"/>
    <x v="5"/>
    <s v="Chennai Super Kings"/>
    <x v="5"/>
    <x v="2"/>
    <x v="0"/>
    <s v="N"/>
    <s v="Chennai Super Kings"/>
    <s v="Wickets"/>
    <n v="6"/>
    <x v="62"/>
    <s v="['DA Warner', 'JM Bairstow', 'MK Pandey', 'V Shankar', 'YK Pathan', 'Shakib Al Hasan', 'DJ Hooda', 'Rashid Khan', 'B Kumar', 'KK Ahmed', 'Sandeep Sharma']"/>
    <s v="['SR Watson', 'F du Plessis', 'SK Raina', 'AT Rayudu', 'KM Jadhav', 'DJ Bravo', 'MS Dhoni', 'RA Jadeja', 'Harbhajan Singh', 'DL Chahar', 'Imran Tahir']"/>
    <x v="7"/>
    <x v="19"/>
    <s v="Tuesday"/>
  </r>
  <r>
    <x v="13"/>
    <d v="2019-04-22T00:00:00"/>
    <n v="2019"/>
    <n v="40"/>
    <x v="6"/>
    <s v="Delhi Capitals"/>
    <x v="14"/>
    <x v="6"/>
    <x v="0"/>
    <s v="N"/>
    <s v="Delhi Capitals"/>
    <s v="Wickets"/>
    <n v="6"/>
    <x v="67"/>
    <s v="['AM Rahane', 'SV Samson', 'SPD Smith', 'BA Stokes', 'AJ Turner', 'STR Binny', 'R Parag', 'JC Archer', 'S Gopal', 'JD Unadkat', 'DS Kulkarni']"/>
    <s v="['PP Shaw', 'S Dhawan', 'SS Iyer', 'RR Pant', 'SE Rutherford', 'CA Ingram', 'AR Patel', 'CH Morris', 'A Mishra', 'K Rabada', 'I Sharma']"/>
    <x v="22"/>
    <x v="10"/>
    <s v="Monday"/>
  </r>
  <r>
    <x v="11"/>
    <d v="2019-04-21T00:00:00"/>
    <n v="2019"/>
    <n v="39"/>
    <x v="2"/>
    <s v="Chennai Super Kings"/>
    <x v="11"/>
    <x v="2"/>
    <x v="0"/>
    <s v="N"/>
    <s v="Royal Challengers Bangalore"/>
    <s v="Runs"/>
    <n v="1"/>
    <x v="75"/>
    <s v="['PA Patel', 'V Kohli', 'AB de Villiers', 'AD Nath', 'MP Stoinis', 'MM Ali', 'P Negi', 'UT Yadav', 'DW Steyn', 'Navdeep Saini', 'YS Chahal']"/>
    <s v="['SR Watson', 'F du Plessis', 'SK Raina', 'AT Rayudu', 'KM Jadhav', 'MS Dhoni', 'RA Jadeja', 'DJ Bravo', 'SN Thakur', 'DL Chahar', 'Imran Tahir']"/>
    <x v="24"/>
    <x v="17"/>
    <s v="Sunday"/>
  </r>
  <r>
    <x v="8"/>
    <d v="2019-04-21T00:00:00"/>
    <n v="2019"/>
    <n v="38"/>
    <x v="4"/>
    <s v="Sunrisers Hyderabad"/>
    <x v="8"/>
    <x v="7"/>
    <x v="0"/>
    <s v="N"/>
    <s v="Sunrisers Hyderabad"/>
    <s v="Wickets"/>
    <n v="9"/>
    <x v="76"/>
    <s v="['CA Lynn', 'SP Narine', 'Shubman Gill', 'N Rana', 'KD Karthik', 'RK Singh', 'AD Russell', 'PP Chawla', 'Y Prithvi Raj', 'KC Cariappa', 'HF Gurney']"/>
    <s v="['DA Warner', 'JM Bairstow', 'KS Williamson', 'V Shankar', 'YK Pathan', 'DJ Hooda', 'Rashid Khan', 'B Kumar', 'S Nadeem', 'KK Ahmed', 'Sandeep Sharma']"/>
    <x v="21"/>
    <x v="3"/>
    <s v="Sunday"/>
  </r>
  <r>
    <x v="4"/>
    <d v="2019-04-20T00:00:00"/>
    <n v="2019"/>
    <n v="37"/>
    <x v="7"/>
    <s v="Delhi Capitals"/>
    <x v="12"/>
    <x v="6"/>
    <x v="0"/>
    <s v="N"/>
    <s v="Delhi Capitals"/>
    <s v="Wickets"/>
    <n v="5"/>
    <x v="19"/>
    <s v="['KL Rahul', 'CH Gayle', 'MA Agarwal', 'DA Miller', 'Mandeep Singh', 'SM Curran', 'R Ashwin', 'Harpreet Brar', 'GC Viljoen', 'M Ashwin', 'Mohammed Shami']"/>
    <s v="['PP Shaw', 'S Dhawan', 'SS Iyer', 'RR Pant', 'CA Ingram', 'AR Patel', 'SE Rutherford', 'A Mishra', 'K Rabada', 'I Sharma', 'S Lamichhane']"/>
    <x v="11"/>
    <x v="5"/>
    <s v="Saturday"/>
  </r>
  <r>
    <x v="13"/>
    <d v="2019-04-20T00:00:00"/>
    <n v="2019"/>
    <n v="36"/>
    <x v="3"/>
    <s v="Rajasthan Royals"/>
    <x v="14"/>
    <x v="4"/>
    <x v="0"/>
    <s v="N"/>
    <s v="Rajasthan Royals"/>
    <s v="Wickets"/>
    <n v="5"/>
    <x v="77"/>
    <s v="['Q de Kock', 'RG Sharma', 'SA Yadav', 'HH Pandya', 'KA Pollard', 'BCJ Cutting', 'KH Pandya', 'RD Chahar', 'JJ Bumrah', 'SL Malinga', 'M Markande']"/>
    <s v="['AM Rahane', 'SV Samson', 'SPD Smith', 'BA Stokes', 'R Parag', 'AJ Turner', 'STR Binny', 'JC Archer', 'S Gopal', 'JD Unadkat', 'DS Kulkarni']"/>
    <x v="6"/>
    <x v="6"/>
    <s v="Saturday"/>
  </r>
  <r>
    <x v="12"/>
    <d v="2019-04-19T00:00:00"/>
    <n v="2019"/>
    <n v="35"/>
    <x v="2"/>
    <s v="Kolkata Knight Riders"/>
    <x v="13"/>
    <x v="0"/>
    <x v="0"/>
    <s v="N"/>
    <s v="Royal Challengers Bangalore"/>
    <s v="Runs"/>
    <n v="10"/>
    <x v="58"/>
    <s v="['PA Patel', 'V Kohli', 'AD Nath', 'MM Ali', 'MP Stoinis', 'H Klaasen', 'P Negi', 'DW Steyn', 'Mohammed Siraj', 'YS Chahal', 'Navdeep Saini']"/>
    <s v="['CA Lynn', 'SP Narine', 'Shubman Gill', 'RV Uthappa', 'N Rana', 'AD Russell', 'KD Karthik', 'PP Chawla', 'Kuldeep Yadav', 'HF Gurney', 'M Prasidh Krishna']"/>
    <x v="19"/>
    <x v="3"/>
    <s v="Friday"/>
  </r>
  <r>
    <x v="4"/>
    <d v="2019-04-18T00:00:00"/>
    <n v="2019"/>
    <n v="34"/>
    <x v="3"/>
    <s v="Delhi Capitals"/>
    <x v="12"/>
    <x v="3"/>
    <x v="1"/>
    <s v="N"/>
    <s v="Mumbai Indians"/>
    <s v="Runs"/>
    <n v="40"/>
    <x v="68"/>
    <s v="['RG Sharma', 'Q de Kock', 'BCJ Cutting', 'SA Yadav', 'KH Pandya', 'HH Pandya', 'KA Pollard', 'RD Chahar', 'J Yadav', 'JJ Bumrah', 'SL Malinga']"/>
    <s v="['PP Shaw', 'S Dhawan', 'C Munro', 'SS Iyer', 'RR Pant', 'AR Patel', 'CH Morris', 'KMA Paul', 'K Rabada', 'A Mishra', 'I Sharma']"/>
    <x v="20"/>
    <x v="19"/>
    <s v="Thursday"/>
  </r>
  <r>
    <x v="8"/>
    <d v="2019-04-17T00:00:00"/>
    <n v="2019"/>
    <n v="33"/>
    <x v="0"/>
    <s v="Sunrisers Hyderabad"/>
    <x v="8"/>
    <x v="2"/>
    <x v="1"/>
    <s v="N"/>
    <s v="Sunrisers Hyderabad"/>
    <s v="Wickets"/>
    <n v="6"/>
    <x v="72"/>
    <s v="['SR Watson', 'F du Plessis', 'SK Raina', 'AT Rayudu', 'KM Jadhav', 'SW Billings', 'RA Jadeja', 'KV Sharma', 'Imran Tahir', 'SN Thakur', 'DL Chahar']"/>
    <s v="['DA Warner', 'JM Bairstow', 'KS Williamson', 'V Shankar', 'DJ Hooda', 'YK Pathan', 'Rashid Khan', 'B Kumar', 'Sandeep Sharma', 'S Nadeem', 'KK Ahmed']"/>
    <x v="19"/>
    <x v="5"/>
    <s v="Wednesday"/>
  </r>
  <r>
    <x v="10"/>
    <d v="2019-04-16T00:00:00"/>
    <n v="2019"/>
    <n v="32"/>
    <x v="7"/>
    <s v="Rajasthan Royals"/>
    <x v="10"/>
    <x v="4"/>
    <x v="0"/>
    <s v="N"/>
    <s v="Panjab Kings"/>
    <s v="Runs"/>
    <n v="12"/>
    <x v="60"/>
    <s v="['KL Rahul', 'CH Gayle', 'MA Agarwal', 'DA Miller', 'N Pooran', 'Mandeep Singh', 'R Ashwin', 'Mujeeb Ur Rahman', 'Mohammed Shami', 'M Ashwin', 'Arshdeep Singh']"/>
    <s v="['RA Tripathi', 'JC Buttler', 'SV Samson', 'AM Rahane', 'AJ Turner', 'JC Archer', 'STR Binny', 'S Gopal', 'JD Unadkat', 'DS Kulkarni', 'IS Sodhi']"/>
    <x v="7"/>
    <x v="17"/>
    <s v="Tuesday"/>
  </r>
  <r>
    <x v="6"/>
    <d v="2019-04-15T00:00:00"/>
    <n v="2019"/>
    <n v="31"/>
    <x v="2"/>
    <s v="Mumbai Indians"/>
    <x v="6"/>
    <x v="3"/>
    <x v="0"/>
    <s v="N"/>
    <s v="Mumbai Indians"/>
    <s v="Wickets"/>
    <n v="5"/>
    <x v="78"/>
    <s v="['PA Patel', 'V Kohli', 'AB de Villiers', 'MM Ali', 'MP Stoinis', 'AD Nath', 'P Negi', 'UT Yadav', 'Mohammed Siraj', 'YS Chahal', 'Navdeep Saini']"/>
    <s v="['Q de Kock', 'RG Sharma', 'SA Yadav', 'Ishan Kishan', 'KH Pandya', 'HH Pandya', 'KA Pollard', 'JP Behrendorff', 'RD Chahar', 'JJ Bumrah', 'SL Malinga']"/>
    <x v="25"/>
    <x v="3"/>
    <s v="Monday"/>
  </r>
  <r>
    <x v="8"/>
    <d v="2019-04-14T00:00:00"/>
    <n v="2019"/>
    <n v="30"/>
    <x v="1"/>
    <s v="Sunrisers Hyderabad"/>
    <x v="8"/>
    <x v="7"/>
    <x v="0"/>
    <s v="N"/>
    <s v="Delhi Capitals"/>
    <s v="Runs"/>
    <n v="39"/>
    <x v="79"/>
    <s v="['PP Shaw', 'S Dhawan', 'C Munro', 'SS Iyer', 'RR Pant', 'CH Morris', 'AR Patel', 'KMA Paul', 'K Rabada', 'A Mishra', 'I Sharma']"/>
    <s v="['DA Warner', 'JM Bairstow', 'KS Williamson', 'RK Bhui', 'V Shankar', 'DJ Hooda', 'Abhishek Sharma', 'Rashid Khan', 'B Kumar', 'Sandeep Sharma', 'KK Ahmed']"/>
    <x v="7"/>
    <x v="21"/>
    <s v="Sunday"/>
  </r>
  <r>
    <x v="12"/>
    <d v="2019-04-14T00:00:00"/>
    <n v="2019"/>
    <n v="29"/>
    <x v="4"/>
    <s v="Chennai Super Kings"/>
    <x v="13"/>
    <x v="2"/>
    <x v="0"/>
    <s v="N"/>
    <s v="Chennai Super Kings"/>
    <s v="Wickets"/>
    <n v="5"/>
    <x v="80"/>
    <s v="['CA Lynn', 'SP Narine', 'N Rana', 'RV Uthappa', 'KD Karthik', 'AD Russell', 'Shubman Gill', 'PP Chawla', 'Kuldeep Yadav', 'M Prasidh Krishna', 'HF Gurney']"/>
    <s v="['SR Watson', 'F du Plessis', 'SK Raina', 'AT Rayudu', 'KM Jadhav', 'MS Dhoni', 'RA Jadeja', 'MJ Santner', 'Imran Tahir', 'SN Thakur', 'DL Chahar']"/>
    <x v="23"/>
    <x v="22"/>
    <s v="Sunday"/>
  </r>
  <r>
    <x v="10"/>
    <d v="2019-04-13T00:00:00"/>
    <n v="2019"/>
    <n v="28"/>
    <x v="7"/>
    <s v="Royal Challengers Bangalore"/>
    <x v="10"/>
    <x v="1"/>
    <x v="0"/>
    <s v="N"/>
    <s v="Royal Challengers Bangalore"/>
    <s v="Wickets"/>
    <n v="8"/>
    <x v="29"/>
    <s v="['KL Rahul', 'CH Gayle', 'MA Agarwal', 'SN Khan', 'SM Curran', 'Mandeep Singh', 'N Pooran', 'AJ Tye', 'R Ashwin', 'Mohammed Shami', 'M Ashwin']"/>
    <s v="['PA Patel', 'V Kohli', 'AB de Villiers', 'MP Stoinis', 'MM Ali', 'AD Nath', 'P Negi', 'UT Yadav', 'Mohammed Siraj', 'YS Chahal', 'Navdeep Saini']"/>
    <x v="6"/>
    <x v="5"/>
    <s v="Saturday"/>
  </r>
  <r>
    <x v="6"/>
    <d v="2019-04-13T00:00:00"/>
    <n v="2019"/>
    <n v="27"/>
    <x v="3"/>
    <s v="Rajasthan Royals"/>
    <x v="6"/>
    <x v="4"/>
    <x v="0"/>
    <s v="N"/>
    <s v="Rajasthan Royals"/>
    <s v="Wickets"/>
    <n v="4"/>
    <x v="25"/>
    <s v="['RG Sharma', 'Q de Kock', 'SA Yadav', 'KA Pollard', 'HH Pandya', 'Ishan Kishan', 'KH Pandya', 'AS Joseph', 'RD Chahar', 'JP Behrendorff', 'JJ Bumrah']"/>
    <s v="['AM Rahane', 'JC Buttler', 'SV Samson', 'SPD Smith', 'RA Tripathi', 'LS Livingstone', 'S Gopal', 'K Gowtham', 'JC Archer', 'JD Unadkat', 'DS Kulkarni']"/>
    <x v="22"/>
    <x v="3"/>
    <s v="Saturday"/>
  </r>
  <r>
    <x v="12"/>
    <d v="2019-04-12T00:00:00"/>
    <n v="2019"/>
    <n v="26"/>
    <x v="4"/>
    <s v="Delhi Capitals"/>
    <x v="13"/>
    <x v="6"/>
    <x v="0"/>
    <s v="N"/>
    <s v="Delhi Capitals"/>
    <s v="Wickets"/>
    <n v="7"/>
    <x v="36"/>
    <s v="['JL Denly', 'Shubman Gill', 'RV Uthappa', 'N Rana', 'AD Russell', 'KD Karthik', 'CR Brathwaite', 'PP Chawla', 'Kuldeep Yadav', 'LH Ferguson', 'M Prasidh Krishna']"/>
    <s v="['PP Shaw', 'S Dhawan', 'SS Iyer', 'RR Pant', 'CA Ingram', 'CH Morris', 'AR Patel', 'KMA Paul', 'R Tewatia', 'K Rabada', 'I Sharma']"/>
    <x v="23"/>
    <x v="6"/>
    <s v="Friday"/>
  </r>
  <r>
    <x v="13"/>
    <d v="2019-04-11T00:00:00"/>
    <n v="2019"/>
    <n v="25"/>
    <x v="6"/>
    <s v="Chennai Super Kings"/>
    <x v="14"/>
    <x v="2"/>
    <x v="0"/>
    <s v="N"/>
    <s v="Chennai Super Kings"/>
    <s v="Wickets"/>
    <n v="4"/>
    <x v="70"/>
    <s v="['AM Rahane', 'JC Buttler', 'SV Samson', 'SPD Smith', 'RA Tripathi', 'BA Stokes', 'R Parag', 'JC Archer', 'S Gopal', 'JD Unadkat', 'DS Kulkarni']"/>
    <s v="['SR Watson', 'F du Plessis', 'SK Raina', 'AT Rayudu', 'KM Jadhav', 'MS Dhoni', 'RA Jadeja', 'MJ Santner', 'DL Chahar', 'SN Thakur', 'Imran Tahir']"/>
    <x v="20"/>
    <x v="5"/>
    <s v="Thursday"/>
  </r>
  <r>
    <x v="6"/>
    <d v="2019-04-10T00:00:00"/>
    <n v="2019"/>
    <n v="24"/>
    <x v="7"/>
    <s v="Mumbai Indians"/>
    <x v="6"/>
    <x v="3"/>
    <x v="0"/>
    <s v="N"/>
    <s v="Mumbai Indians"/>
    <s v="Wickets"/>
    <n v="3"/>
    <x v="15"/>
    <s v="['KL Rahul', 'CH Gayle', 'DA Miller', 'KK Nair', 'SM Curran', 'Mandeep Singh', 'SN Khan', 'GC Viljoen', 'R Ashwin', 'Mohammed Shami', 'AS Rajpoot']"/>
    <s v="['Q de Kock', 'SD Lad', 'SA Yadav', 'KA Pollard', 'Ishan Kishan', 'HH Pandya', 'KH Pandya', 'AS Joseph', 'RD Chahar', 'JP Behrendorff', 'JJ Bumrah']"/>
    <x v="6"/>
    <x v="6"/>
    <s v="Wednesday"/>
  </r>
  <r>
    <x v="5"/>
    <d v="2019-04-09T00:00:00"/>
    <n v="2019"/>
    <n v="23"/>
    <x v="4"/>
    <s v="Chennai Super Kings"/>
    <x v="5"/>
    <x v="2"/>
    <x v="0"/>
    <s v="N"/>
    <s v="Chennai Super Kings"/>
    <s v="Wickets"/>
    <n v="7"/>
    <x v="37"/>
    <s v="['CA Lynn', 'SP Narine', 'RV Uthappa', 'N Rana', 'KD Karthik', 'Shubman Gill', 'AD Russell', 'PP Chawla', 'Kuldeep Yadav', 'M Prasidh Krishna', 'HF Gurney']"/>
    <s v="['SR Watson', 'F du Plessis', 'SK Raina', 'AT Rayudu', 'KM Jadhav', 'MS Dhoni', 'SC Kuggeleijn', 'RA Jadeja', 'Harbhajan Singh', 'DL Chahar', 'Imran Tahir']"/>
    <x v="11"/>
    <x v="22"/>
    <s v="Tuesday"/>
  </r>
  <r>
    <x v="10"/>
    <d v="2019-04-08T00:00:00"/>
    <n v="2019"/>
    <n v="22"/>
    <x v="5"/>
    <s v="Panjab Kings"/>
    <x v="10"/>
    <x v="5"/>
    <x v="0"/>
    <s v="N"/>
    <s v="Panjab Kings"/>
    <s v="Wickets"/>
    <n v="6"/>
    <x v="7"/>
    <s v="['DA Warner', 'JM Bairstow', 'V Shankar', 'Mohammad Nabi', 'MK Pandey', 'DJ Hooda', 'YK Pathan', 'Rashid Khan', 'B Kumar', 'S Kaul', 'Sandeep Sharma']"/>
    <s v="['KL Rahul', 'CH Gayle', 'MA Agarwal', 'DA Miller', 'Mandeep Singh', 'SM Curran', 'SN Khan', 'R Ashwin', 'Mohammed Shami', 'Mujeeb Ur Rahman', 'AS Rajpoot']"/>
    <x v="9"/>
    <x v="23"/>
    <s v="Monday"/>
  </r>
  <r>
    <x v="13"/>
    <d v="2019-04-07T00:00:00"/>
    <n v="2019"/>
    <n v="21"/>
    <x v="6"/>
    <s v="Kolkata Knight Riders"/>
    <x v="14"/>
    <x v="0"/>
    <x v="0"/>
    <s v="N"/>
    <s v="Kolkata Knight Riders"/>
    <s v="Wickets"/>
    <n v="8"/>
    <x v="81"/>
    <s v="['AM Rahane', 'JC Buttler', 'SPD Smith', 'RA Tripathi', 'BA Stokes', 'P Chopra', 'K Gowtham', 'JC Archer', 'S Gopal', 'S Midhun', 'DS Kulkarni']"/>
    <s v="['CA Lynn', 'SP Narine', 'RV Uthappa', 'Shubman Gill', 'N Rana', 'KD Karthik', 'AD Russell', 'PP Chawla', 'Kuldeep Yadav', 'HF Gurney', 'M Prasidh Krishna']"/>
    <x v="7"/>
    <x v="12"/>
    <s v="Sunday"/>
  </r>
  <r>
    <x v="11"/>
    <d v="2019-04-07T00:00:00"/>
    <n v="2019"/>
    <n v="20"/>
    <x v="2"/>
    <s v="Delhi Capitals"/>
    <x v="11"/>
    <x v="6"/>
    <x v="0"/>
    <s v="N"/>
    <s v="Delhi Capitals"/>
    <s v="Wickets"/>
    <n v="4"/>
    <x v="82"/>
    <s v="['PA Patel', 'V Kohli', 'AB de Villiers', 'MP Stoinis', 'MM Ali', 'AD Nath', 'P Negi', 'TG Southee', 'Mohammed Siraj', 'YS Chahal', 'Navdeep Saini']"/>
    <s v="['PP Shaw', 'S Dhawan', 'SS Iyer', 'CA Ingram', 'RR Pant', 'CH Morris', 'AR Patel', 'R Tewatia', 'K Rabada', 'I Sharma', 'S Lamichhane']"/>
    <x v="6"/>
    <x v="6"/>
    <s v="Sunday"/>
  </r>
  <r>
    <x v="8"/>
    <d v="2019-04-06T00:00:00"/>
    <n v="2019"/>
    <n v="19"/>
    <x v="3"/>
    <s v="Sunrisers Hyderabad"/>
    <x v="8"/>
    <x v="7"/>
    <x v="0"/>
    <s v="N"/>
    <s v="Mumbai Indians"/>
    <s v="Runs"/>
    <n v="40"/>
    <x v="83"/>
    <s v="['RG Sharma', 'Q de Kock', 'SA Yadav', 'Ishan Kishan', 'KH Pandya', 'KA Pollard', 'HH Pandya', 'RD Chahar', 'AS Joseph', 'JP Behrendorff', 'JJ Bumrah']"/>
    <s v="['DA Warner', 'JM Bairstow', 'V Shankar', 'MK Pandey', 'DJ Hooda', 'YK Pathan', 'Mohammad Nabi', 'Rashid Khan', 'B Kumar', 'S Kaul', 'Sandeep Sharma']"/>
    <x v="9"/>
    <x v="3"/>
    <s v="Saturday"/>
  </r>
  <r>
    <x v="5"/>
    <d v="2019-04-06T00:00:00"/>
    <n v="2019"/>
    <n v="18"/>
    <x v="0"/>
    <s v="Panjab Kings"/>
    <x v="5"/>
    <x v="2"/>
    <x v="1"/>
    <s v="N"/>
    <s v="Chennai Super Kings"/>
    <s v="Runs"/>
    <n v="22"/>
    <x v="84"/>
    <s v="['SR Watson', 'F du Plessis', 'SK Raina', 'MS Dhoni', 'AT Rayudu', 'KM Jadhav', 'SC Kuggeleijn', 'RA Jadeja', 'Harbhajan Singh', 'DL Chahar', 'Imran Tahir']"/>
    <s v="['KL Rahul', 'CH Gayle', 'MA Agarwal', 'SN Khan', 'DA Miller', 'Mandeep Singh', 'SM Curran', 'R Ashwin', 'Mohammed Shami', 'AJ Tye', 'M Ashwin']"/>
    <x v="1"/>
    <x v="22"/>
    <s v="Saturday"/>
  </r>
  <r>
    <x v="11"/>
    <d v="2019-04-05T00:00:00"/>
    <n v="2019"/>
    <n v="17"/>
    <x v="2"/>
    <s v="Kolkata Knight Riders"/>
    <x v="11"/>
    <x v="0"/>
    <x v="0"/>
    <s v="N"/>
    <s v="Kolkata Knight Riders"/>
    <s v="Wickets"/>
    <n v="5"/>
    <x v="73"/>
    <s v="['PA Patel', 'V Kohli', 'AB de Villiers', 'MP Stoinis', 'MM Ali', 'AD Nath', 'P Negi', 'Navdeep Saini', 'TG Southee', 'YS Chahal', 'Mohammed Siraj']"/>
    <s v="['CA Lynn', 'SP Narine', 'RV Uthappa', 'N Rana', 'KD Karthik', 'AD Russell', 'Shubman Gill', 'PP Chawla', 'Kuldeep Yadav', 'M Prasidh Krishna', 'LH Ferguson']"/>
    <x v="7"/>
    <x v="12"/>
    <s v="Friday"/>
  </r>
  <r>
    <x v="4"/>
    <d v="2019-04-04T00:00:00"/>
    <n v="2019"/>
    <n v="16"/>
    <x v="1"/>
    <s v="Sunrisers Hyderabad"/>
    <x v="12"/>
    <x v="7"/>
    <x v="0"/>
    <s v="N"/>
    <s v="Sunrisers Hyderabad"/>
    <s v="Wickets"/>
    <n v="5"/>
    <x v="33"/>
    <s v="['PP Shaw', 'S Dhawan', 'SS Iyer', 'RR Pant', 'R Tewatia', 'CA Ingram', 'CH Morris', 'AR Patel', 'K Rabada', 'I Sharma', 'S Lamichhane']"/>
    <s v="['DA Warner', 'JM Bairstow', 'V Shankar', 'MK Pandey', 'DJ Hooda', 'YK Pathan', 'Mohammad Nabi', 'Rashid Khan', 'B Kumar', 'Sandeep Sharma', 'S Kaul']"/>
    <x v="11"/>
    <x v="7"/>
    <s v="Thursday"/>
  </r>
  <r>
    <x v="6"/>
    <d v="2019-04-03T00:00:00"/>
    <n v="2019"/>
    <n v="15"/>
    <x v="3"/>
    <s v="Chennai Super Kings"/>
    <x v="6"/>
    <x v="2"/>
    <x v="0"/>
    <s v="N"/>
    <s v="Mumbai Indians"/>
    <s v="Runs"/>
    <n v="37"/>
    <x v="68"/>
    <s v="['Q de Kock', 'RG Sharma', 'SA Yadav', 'Yuvraj Singh', 'KH Pandya', 'HH Pandya', 'KA Pollard', 'JP Behrendorff', 'RD Chahar', 'SL Malinga', 'JJ Bumrah']"/>
    <s v="['SR Watson', 'AT Rayudu', 'SK Raina', 'KM Jadhav', 'MS Dhoni', 'RA Jadeja', 'DJ Bravo', 'DL Chahar', 'SN Thakur', 'MM Sharma', 'Imran Tahir']"/>
    <x v="20"/>
    <x v="22"/>
    <s v="Wednesday"/>
  </r>
  <r>
    <x v="13"/>
    <d v="2019-04-02T00:00:00"/>
    <n v="2019"/>
    <n v="14"/>
    <x v="2"/>
    <s v="Rajasthan Royals"/>
    <x v="14"/>
    <x v="4"/>
    <x v="0"/>
    <s v="N"/>
    <s v="Rajasthan Royals"/>
    <s v="Wickets"/>
    <n v="7"/>
    <x v="85"/>
    <s v="['V Kohli', 'PA Patel', 'AB de Villiers', 'SO Hetmyer', 'MP Stoinis', 'MM Ali', 'AD Nath', 'UT Yadav', 'Navdeep Saini', 'YS Chahal', 'Mohammed Siraj']"/>
    <s v="['AM Rahane', 'JC Buttler', 'SPD Smith', 'RA Tripathi', 'BA Stokes', 'STR Binny', 'K Gowtham', 'JC Archer', 'S Gopal', 'VR Aaron', 'DS Kulkarni']"/>
    <x v="9"/>
    <x v="23"/>
    <s v="Tuesday"/>
  </r>
  <r>
    <x v="10"/>
    <d v="2019-04-01T00:00:00"/>
    <n v="2019"/>
    <n v="13"/>
    <x v="7"/>
    <s v="Delhi Capitals"/>
    <x v="10"/>
    <x v="6"/>
    <x v="0"/>
    <s v="N"/>
    <s v="Panjab Kings"/>
    <s v="Runs"/>
    <n v="14"/>
    <x v="86"/>
    <s v="['KL Rahul', 'SM Curran', 'MA Agarwal', 'SN Khan', 'DA Miller', 'Mandeep Singh', 'GC Viljoen', 'R Ashwin', 'M Ashwin', 'Mohammed Shami', 'Mujeeb Ur Rahman']"/>
    <s v="['PP Shaw', 'S Dhawan', 'SS Iyer', 'RR Pant', 'CA Ingram', 'CH Morris', 'GH Vihari', 'HV Patel', 'K Rabada', 'Avesh Khan', 'S Lamichhane']"/>
    <x v="7"/>
    <x v="12"/>
    <s v="Monday"/>
  </r>
  <r>
    <x v="5"/>
    <d v="2019-03-31T00:00:00"/>
    <n v="2019"/>
    <n v="12"/>
    <x v="0"/>
    <s v="Rajasthan Royals"/>
    <x v="5"/>
    <x v="4"/>
    <x v="0"/>
    <s v="N"/>
    <s v="Chennai Super Kings"/>
    <s v="Runs"/>
    <n v="8"/>
    <x v="70"/>
    <s v="['AT Rayudu', 'SR Watson', 'SK Raina', 'KM Jadhav', 'MS Dhoni', 'DJ Bravo', 'RA Jadeja', 'DL Chahar', 'SN Thakur', 'MJ Santner', 'Imran Tahir']"/>
    <s v="['AM Rahane', 'JC Buttler', 'SV Samson', 'RA Tripathi', 'SPD Smith', 'BA Stokes', 'K Gowtham', 'JC Archer', 'S Gopal', 'JD Unadkat', 'DS Kulkarni']"/>
    <x v="23"/>
    <x v="6"/>
    <s v="Sunday"/>
  </r>
  <r>
    <x v="8"/>
    <d v="2019-03-31T00:00:00"/>
    <n v="2019"/>
    <n v="11"/>
    <x v="5"/>
    <s v="Royal Challengers Bangalore"/>
    <x v="8"/>
    <x v="1"/>
    <x v="0"/>
    <s v="N"/>
    <s v="Sunrisers Hyderabad"/>
    <s v="Runs"/>
    <n v="118"/>
    <x v="33"/>
    <s v="['JM Bairstow', 'DA Warner', 'V Shankar', 'YK Pathan', 'MK Pandey', 'DJ Hooda', 'Mohammad Nabi', 'Rashid Khan', 'B Kumar', 'Sandeep Sharma', 'S Kaul']"/>
    <s v="['PA Patel', 'SO Hetmyer', 'V Kohli', 'AB de Villiers', 'MM Ali', 'S Dube', 'C de Grandhomme', 'P Ray Barman', 'UT Yadav', 'Mohammed Siraj', 'YS Chahal']"/>
    <x v="1"/>
    <x v="10"/>
    <s v="Sunday"/>
  </r>
  <r>
    <x v="4"/>
    <d v="2019-03-30T00:00:00"/>
    <n v="2019"/>
    <n v="10"/>
    <x v="4"/>
    <s v="Delhi Capitals"/>
    <x v="12"/>
    <x v="6"/>
    <x v="0"/>
    <s v="Y"/>
    <s v="Delhi Capitals"/>
    <s v="SuperOver"/>
    <s v="NA"/>
    <x v="28"/>
    <s v="['NS Naik', 'CA Lynn', 'RV Uthappa', 'N Rana', 'KD Karthik', 'Shubman Gill', 'AD Russell', 'PP Chawla', 'Kuldeep Yadav', 'M Prasidh Krishna', 'LH Ferguson']"/>
    <s v="['PP Shaw', 'S Dhawan', 'SS Iyer', 'RR Pant', 'CA Ingram', 'GH Vihari', 'HV Patel', 'CH Morris', 'A Mishra', 'S Lamichhane', 'K Rabada']"/>
    <x v="9"/>
    <x v="3"/>
    <s v="Saturday"/>
  </r>
  <r>
    <x v="10"/>
    <d v="2019-03-30T00:00:00"/>
    <n v="2019"/>
    <n v="9"/>
    <x v="3"/>
    <s v="Panjab Kings"/>
    <x v="10"/>
    <x v="5"/>
    <x v="0"/>
    <s v="N"/>
    <s v="Panjab Kings"/>
    <s v="Wickets"/>
    <n v="8"/>
    <x v="24"/>
    <s v="['RG Sharma', 'Q de Kock', 'SA Yadav', 'Yuvraj Singh', 'KA Pollard', 'HH Pandya', 'KH Pandya', 'MJ McClenaghan', 'M Markande', 'SL Malinga', 'JJ Bumrah']"/>
    <s v="['KL Rahul', 'CH Gayle', 'MA Agarwal', 'DA Miller', 'SN Khan', 'Mandeep Singh', 'R Ashwin', 'GC Viljoen', 'M Ashwin', 'Mohammed Shami', 'AJ Tye']"/>
    <x v="2"/>
    <x v="17"/>
    <s v="Saturday"/>
  </r>
  <r>
    <x v="8"/>
    <d v="2019-03-29T00:00:00"/>
    <n v="2019"/>
    <n v="8"/>
    <x v="6"/>
    <s v="Sunrisers Hyderabad"/>
    <x v="8"/>
    <x v="4"/>
    <x v="1"/>
    <s v="N"/>
    <s v="Sunrisers Hyderabad"/>
    <s v="Wickets"/>
    <n v="5"/>
    <x v="64"/>
    <s v="['AM Rahane', 'JC Buttler', 'SV Samson', 'BA Stokes', 'SPD Smith', 'RA Tripathi', 'K Gowtham', 'JC Archer', 'JD Unadkat', 'S Gopal', 'DS Kulkarni']"/>
    <s v="['DA Warner', 'JM Bairstow', 'KS Williamson', 'V Shankar', 'MK Pandey', 'YK Pathan', 'Rashid Khan', 'B Kumar', 'Sandeep Sharma', 'S Kaul', 'S Nadeem']"/>
    <x v="20"/>
    <x v="18"/>
    <s v="Friday"/>
  </r>
  <r>
    <x v="11"/>
    <d v="2019-03-28T00:00:00"/>
    <n v="2019"/>
    <n v="7"/>
    <x v="3"/>
    <s v="Royal Challengers Bangalore"/>
    <x v="11"/>
    <x v="1"/>
    <x v="0"/>
    <s v="N"/>
    <s v="Mumbai Indians"/>
    <s v="Runs"/>
    <n v="6"/>
    <x v="45"/>
    <s v="['Q de Kock', 'RG Sharma', 'SA Yadav', 'Yuvraj Singh', 'KA Pollard', 'KH Pandya', 'HH Pandya', 'MJ McClenaghan', 'M Markande', 'JJ Bumrah', 'SL Malinga']"/>
    <s v="['PA Patel', 'MM Ali', 'V Kohli', 'AB de Villiers', 'SO Hetmyer', 'C de Grandhomme', 'S Dube', 'Navdeep Saini', 'YS Chahal', 'UT Yadav', 'Mohammed Siraj']"/>
    <x v="23"/>
    <x v="10"/>
    <s v="Thursday"/>
  </r>
  <r>
    <x v="12"/>
    <d v="2019-03-27T00:00:00"/>
    <n v="2019"/>
    <n v="6"/>
    <x v="4"/>
    <s v="Panjab Kings"/>
    <x v="13"/>
    <x v="5"/>
    <x v="0"/>
    <s v="N"/>
    <s v="Kolkata Knight Riders"/>
    <s v="Runs"/>
    <n v="28"/>
    <x v="73"/>
    <s v="['CA Lynn', 'SP Narine', 'RV Uthappa', 'N Rana', 'AD Russell', 'KD Karthik', 'Shubman Gill', 'PP Chawla', 'Kuldeep Yadav', 'M Prasidh Krishna', 'LH Ferguson']"/>
    <s v="['KL Rahul', 'CH Gayle', 'MA Agarwal', 'SN Khan', 'DA Miller', 'Mandeep Singh', 'R Ashwin', 'GC Viljoen', 'CV Varun', 'Mohammed Shami', 'AJ Tye']"/>
    <x v="7"/>
    <x v="17"/>
    <s v="Wednesday"/>
  </r>
  <r>
    <x v="4"/>
    <d v="2019-03-26T00:00:00"/>
    <n v="2019"/>
    <n v="5"/>
    <x v="1"/>
    <s v="Chennai Super Kings"/>
    <x v="12"/>
    <x v="6"/>
    <x v="1"/>
    <s v="N"/>
    <s v="Chennai Super Kings"/>
    <s v="Wickets"/>
    <n v="6"/>
    <x v="62"/>
    <s v="['PP Shaw', 'S Dhawan', 'SS Iyer', 'RR Pant', 'CA Ingram', 'KMA Paul', 'AR Patel', 'R Tewatia', 'K Rabada', 'I Sharma', 'A Mishra']"/>
    <s v="['SR Watson', 'AT Rayudu', 'SK Raina', 'KM Jadhav', 'MS Dhoni', 'DJ Bravo', 'RA Jadeja', 'DL Chahar', 'SN Thakur', 'Harbhajan Singh', 'Imran Tahir']"/>
    <x v="25"/>
    <x v="3"/>
    <s v="Tuesday"/>
  </r>
  <r>
    <x v="13"/>
    <d v="2019-03-25T00:00:00"/>
    <n v="2019"/>
    <n v="4"/>
    <x v="7"/>
    <s v="Rajasthan Royals"/>
    <x v="14"/>
    <x v="4"/>
    <x v="0"/>
    <s v="N"/>
    <s v="Panjab Kings"/>
    <s v="Runs"/>
    <n v="14"/>
    <x v="52"/>
    <s v="['KL Rahul', 'CH Gayle', 'MA Agarwal', 'SN Khan', 'N Pooran', 'Mandeep Singh', 'SM Curran', 'R Ashwin', 'Mohammed Shami', 'Mujeeb Ur Rahman', 'AS Rajpoot']"/>
    <s v="['AM Rahane', 'JC Buttler', 'SV Samson', 'SPD Smith', 'BA Stokes', 'RA Tripathi', 'K Gowtham', 'JC Archer', 'JD Unadkat', 'S Gopal', 'DS Kulkarni']"/>
    <x v="11"/>
    <x v="7"/>
    <s v="Monday"/>
  </r>
  <r>
    <x v="6"/>
    <d v="2019-03-24T00:00:00"/>
    <n v="2019"/>
    <n v="3"/>
    <x v="1"/>
    <s v="Mumbai Indians"/>
    <x v="6"/>
    <x v="3"/>
    <x v="0"/>
    <s v="N"/>
    <s v="Delhi Capitals"/>
    <s v="Runs"/>
    <n v="37"/>
    <x v="67"/>
    <s v="['PP Shaw', 'S Dhawan', 'SS Iyer', 'CA Ingram', 'RR Pant', 'KMA Paul', 'AR Patel', 'R Tewatia', 'K Rabada', 'TA Boult', 'I Sharma']"/>
    <s v="['RG Sharma', 'Q de Kock', 'SA Yadav', 'Yuvraj Singh', 'KA Pollard', 'HH Pandya', 'KH Pandya', 'BCJ Cutting', 'MJ McClenaghan', 'Rasikh Salam', 'JJ Bumrah']"/>
    <x v="6"/>
    <x v="6"/>
    <s v="Sunday"/>
  </r>
  <r>
    <x v="12"/>
    <d v="2019-03-24T00:00:00"/>
    <n v="2019"/>
    <n v="2"/>
    <x v="5"/>
    <s v="Kolkata Knight Riders"/>
    <x v="13"/>
    <x v="0"/>
    <x v="0"/>
    <s v="N"/>
    <s v="Kolkata Knight Riders"/>
    <s v="Wickets"/>
    <n v="6"/>
    <x v="73"/>
    <s v="['DA Warner', 'JM Bairstow', 'V Shankar', 'YK Pathan', 'MK Pandey', 'DJ Hooda', 'Shakib Al Hasan', 'Rashid Khan', 'B Kumar', 'Sandeep Sharma', 'S Kaul']"/>
    <s v="['CA Lynn', 'N Rana', 'RV Uthappa', 'KD Karthik', 'AD Russell', 'Shubman Gill', 'SP Narine', 'PP Chawla', 'Kuldeep Yadav', 'LH Ferguson', 'M Prasidh Krishna']"/>
    <x v="7"/>
    <x v="12"/>
    <s v="Sunday"/>
  </r>
  <r>
    <x v="5"/>
    <d v="2019-03-23T00:00:00"/>
    <n v="2019"/>
    <n v="1"/>
    <x v="2"/>
    <s v="Chennai Super Kings"/>
    <x v="5"/>
    <x v="2"/>
    <x v="0"/>
    <s v="N"/>
    <s v="Chennai Super Kings"/>
    <s v="Wickets"/>
    <n v="7"/>
    <x v="84"/>
    <s v="['V Kohli', 'PA Patel', 'MM Ali', 'AB de Villiers', 'SO Hetmyer', 'S Dube', 'C de Grandhomme', 'Navdeep Saini', 'YS Chahal', 'UT Yadav', 'Mohammed Siraj']"/>
    <s v="['SR Watson', 'AT Rayudu', 'SK Raina', 'KM Jadhav', 'RA Jadeja', 'MS Dhoni', 'DJ Bravo', 'DL Chahar', 'SN Thakur', 'Harbhajan Singh', 'Imran Tahir']"/>
    <x v="9"/>
    <x v="21"/>
    <s v="Saturday"/>
  </r>
  <r>
    <x v="6"/>
    <d v="2018-05-27T00:00:00"/>
    <n v="2018"/>
    <s v="Final"/>
    <x v="5"/>
    <s v="Chennai Super Kings"/>
    <x v="6"/>
    <x v="2"/>
    <x v="0"/>
    <s v="N"/>
    <s v="Chennai Super Kings"/>
    <s v="Wickets"/>
    <n v="8"/>
    <x v="62"/>
    <s v="['SP Goswami', 'S Dhawan', 'KS Williamson', 'Shakib Al Hasan', 'YK Pathan', 'DJ Hooda', 'CR Brathwaite', 'Rashid Khan', 'B Kumar', 'S Kaul', 'Sandeep Sharma']"/>
    <s v="['SR Watson', 'F du Plessis', 'SK Raina', 'AT Rayudu', 'MS Dhoni', 'DJ Bravo', 'RA Jadeja', 'DL Chahar', 'KV Sharma', 'SN Thakur', 'L Ngidi']"/>
    <x v="25"/>
    <x v="10"/>
    <s v="Sunday"/>
  </r>
  <r>
    <x v="12"/>
    <d v="2018-05-25T00:00:00"/>
    <n v="2018"/>
    <s v="Qualifier"/>
    <x v="5"/>
    <s v="Kolkata Knight Riders"/>
    <x v="13"/>
    <x v="0"/>
    <x v="0"/>
    <s v="N"/>
    <s v="Sunrisers Hyderabad"/>
    <s v="Runs"/>
    <n v="14"/>
    <x v="64"/>
    <s v="['WP Saha', 'S Dhawan', 'KS Williamson', 'Shakib Al Hasan', 'DJ Hooda', 'YK Pathan', 'CR Brathwaite', 'Rashid Khan', 'B Kumar', 'S Kaul', 'KK Ahmed']"/>
    <s v="['CA Lynn', 'SP Narine', 'N Rana', 'RV Uthappa', 'KD Karthik', 'Shubman Gill', 'AD Russell', 'PP Chawla', 'Shivam Mavi', 'Kuldeep Yadav', 'M Prasidh Krishna']"/>
    <x v="26"/>
    <x v="3"/>
    <s v="Friday"/>
  </r>
  <r>
    <x v="12"/>
    <d v="2018-05-23T00:00:00"/>
    <n v="2018"/>
    <s v="Eliminator"/>
    <x v="4"/>
    <s v="Rajasthan Royals"/>
    <x v="13"/>
    <x v="4"/>
    <x v="0"/>
    <s v="N"/>
    <s v="Kolkata Knight Riders"/>
    <s v="Runs"/>
    <n v="25"/>
    <x v="73"/>
    <s v="['SP Narine', 'CA Lynn', 'RV Uthappa', 'N Rana', 'KD Karthik', 'Shubman Gill', 'AD Russell', 'JPR Scantlebury-Searles', 'PP Chawla', 'Kuldeep Yadav', 'M Prasidh Krishna']"/>
    <s v="['AM Rahane', 'RA Tripathi', 'SV Samson', 'H Klaasen', 'STR Binny', 'K Gowtham', 'JC Archer', 'S Gopal', 'IS Sodhi', 'JD Unadkat', 'B Laughlin']"/>
    <x v="7"/>
    <x v="3"/>
    <s v="Wednesday"/>
  </r>
  <r>
    <x v="6"/>
    <d v="2018-05-22T00:00:00"/>
    <n v="2018"/>
    <s v="Qualifier"/>
    <x v="5"/>
    <s v="Chennai Super Kings"/>
    <x v="6"/>
    <x v="2"/>
    <x v="0"/>
    <s v="N"/>
    <s v="Chennai Super Kings"/>
    <s v="Wickets"/>
    <n v="2"/>
    <x v="0"/>
    <s v="['S Dhawan', 'SP Goswami', 'KS Williamson', 'MK Pandey', 'Shakib Al Hasan', 'YK Pathan', 'CR Brathwaite', 'B Kumar', 'Rashid Khan', 'S Kaul', 'Sandeep Sharma']"/>
    <s v="['SR Watson', 'F du Plessis', 'SK Raina', 'AT Rayudu', 'MS Dhoni', 'DJ Bravo', 'RA Jadeja', 'DL Chahar', 'Harbhajan Singh', 'SN Thakur', 'L Ngidi']"/>
    <x v="11"/>
    <x v="23"/>
    <s v="Tuesday"/>
  </r>
  <r>
    <x v="4"/>
    <d v="2018-05-20T00:00:00"/>
    <n v="2018"/>
    <n v="55"/>
    <x v="1"/>
    <s v="Mumbai Indians"/>
    <x v="12"/>
    <x v="6"/>
    <x v="1"/>
    <s v="N"/>
    <s v="Delhi Capitals"/>
    <s v="Runs"/>
    <n v="11"/>
    <x v="34"/>
    <s v="['PP Shaw', 'GJ Maxwell', 'SS Iyer', 'RR Pant', 'V Shankar', 'Abhishek Sharma', 'HV Patel', 'A Mishra', 'S Lamichhane', 'TA Boult', 'LE Plunkett']"/>
    <s v="['SA Yadav', 'E Lewis', 'Ishan Kishan', 'KA Pollard', 'RG Sharma', 'KH Pandya', 'HH Pandya', 'BCJ Cutting', 'M Markande', 'JJ Bumrah', 'Mustafizur Rahman']"/>
    <x v="26"/>
    <x v="13"/>
    <s v="Sunday"/>
  </r>
  <r>
    <x v="14"/>
    <d v="2018-05-20T00:00:00"/>
    <n v="2018"/>
    <n v="56"/>
    <x v="7"/>
    <s v="Chennai Super Kings"/>
    <x v="15"/>
    <x v="2"/>
    <x v="0"/>
    <s v="N"/>
    <s v="Chennai Super Kings"/>
    <s v="Wickets"/>
    <n v="5"/>
    <x v="87"/>
    <s v="['KL Rahul', 'CH Gayle', 'AJ Finch', 'MK Tiwary', 'DA Miller', 'KK Nair', 'AR Patel', 'R Ashwin', 'AJ Tye', 'MM Sharma', 'AS Rajpoot']"/>
    <s v="['AT Rayudu', 'F du Plessis', 'SK Raina', 'SW Billings', 'Harbhajan Singh', 'DL Chahar', 'MS Dhoni', 'DJ Bravo', 'RA Jadeja', 'SN Thakur', 'L Ngidi']"/>
    <x v="0"/>
    <x v="6"/>
    <s v="Sunday"/>
  </r>
  <r>
    <x v="13"/>
    <d v="2018-05-19T00:00:00"/>
    <n v="2018"/>
    <n v="53"/>
    <x v="6"/>
    <s v="Royal Challengers Bangalore"/>
    <x v="14"/>
    <x v="4"/>
    <x v="1"/>
    <s v="N"/>
    <s v="Rajasthan Royals"/>
    <s v="Runs"/>
    <n v="30"/>
    <x v="85"/>
    <s v="['RA Tripathi', 'JC Archer', 'AM Rahane', 'SV Samson', 'H Klaasen', 'K Gowtham', 'STR Binny', 'S Gopal', 'IS Sodhi', 'JD Unadkat', 'B Laughlin']"/>
    <s v="['V Kohli', 'PA Patel', 'AB de Villiers', 'MM Ali', 'Mandeep Singh', 'C de Grandhomme', 'SN Khan', 'TG Southee', 'UT Yadav', 'Mohammed Siraj', 'YS Chahal']"/>
    <x v="20"/>
    <x v="2"/>
    <s v="Saturday"/>
  </r>
  <r>
    <x v="8"/>
    <d v="2018-05-19T00:00:00"/>
    <n v="2018"/>
    <n v="54"/>
    <x v="5"/>
    <s v="Kolkata Knight Riders"/>
    <x v="8"/>
    <x v="7"/>
    <x v="1"/>
    <s v="N"/>
    <s v="Kolkata Knight Riders"/>
    <s v="Wickets"/>
    <n v="5"/>
    <x v="88"/>
    <s v="['S Dhawan', 'SP Goswami', 'KS Williamson', 'MK Pandey', 'YK Pathan', 'CR Brathwaite', 'Shakib Al Hasan', 'Rashid Khan', 'B Kumar', 'S Kaul', 'Sandeep Sharma']"/>
    <s v="['CA Lynn', 'SP Narine', 'RV Uthappa', 'KD Karthik', 'AD Russell', 'N Rana', 'Shubman Gill', 'PP Chawla', 'JPR Scantlebury-Searles', 'Kuldeep Yadav', 'M Prasidh Krishna']"/>
    <x v="7"/>
    <x v="10"/>
    <s v="Saturday"/>
  </r>
  <r>
    <x v="4"/>
    <d v="2018-05-18T00:00:00"/>
    <n v="2018"/>
    <n v="52"/>
    <x v="1"/>
    <s v="Chennai Super Kings"/>
    <x v="12"/>
    <x v="2"/>
    <x v="0"/>
    <s v="N"/>
    <s v="Delhi Capitals"/>
    <s v="Runs"/>
    <n v="34"/>
    <x v="42"/>
    <s v="['PP Shaw', 'SS Iyer', 'RR Pant', 'GJ Maxwell', 'V Shankar', 'Abhishek Sharma', 'HV Patel', 'A Mishra', 'S Lamichhane', 'TA Boult', 'Avesh Khan']"/>
    <s v="['SR Watson', 'AT Rayudu', 'SK Raina', 'MS Dhoni', 'SW Billings', 'RA Jadeja', 'DJ Bravo', 'DL Chahar', 'Harbhajan Singh', 'SN Thakur', 'L Ngidi']"/>
    <x v="26"/>
    <x v="17"/>
    <s v="Friday"/>
  </r>
  <r>
    <x v="11"/>
    <d v="2018-05-17T00:00:00"/>
    <n v="2018"/>
    <n v="51"/>
    <x v="2"/>
    <s v="Sunrisers Hyderabad"/>
    <x v="11"/>
    <x v="7"/>
    <x v="0"/>
    <s v="N"/>
    <s v="Royal Challengers Bangalore"/>
    <s v="Runs"/>
    <n v="14"/>
    <x v="29"/>
    <s v="['PA Patel', 'V Kohli', 'AB de Villiers', 'MM Ali', 'C de Grandhomme', 'Mandeep Singh', 'SN Khan', 'TG Southee', 'UT Yadav', 'Mohammed Siraj', 'YS Chahal']"/>
    <s v="['S Dhawan', 'AD Hales', 'KS Williamson', 'MK Pandey', 'DJ Hooda', 'Shakib Al Hasan', 'SP Goswami', 'Rashid Khan', 'S Kaul', 'Sandeep Sharma', 'Basil Thampi']"/>
    <x v="9"/>
    <x v="10"/>
    <s v="Thursday"/>
  </r>
  <r>
    <x v="6"/>
    <d v="2018-05-16T00:00:00"/>
    <n v="2018"/>
    <n v="50"/>
    <x v="3"/>
    <s v="Panjab Kings"/>
    <x v="6"/>
    <x v="5"/>
    <x v="0"/>
    <s v="N"/>
    <s v="Mumbai Indians"/>
    <s v="Runs"/>
    <n v="3"/>
    <x v="45"/>
    <s v="['SA Yadav', 'E Lewis', 'Ishan Kishan', 'RG Sharma', 'KH Pandya', 'KA Pollard', 'HH Pandya', 'BCJ Cutting', 'MJ McClenaghan', 'M Markande', 'JJ Bumrah']"/>
    <s v="['KL Rahul', 'CH Gayle', 'AJ Finch', 'MP Stoinis', 'AR Patel', 'Yuvraj Singh', 'MK Tiwary', 'R Ashwin', 'AJ Tye', 'MM Sharma', 'AS Rajpoot']"/>
    <x v="25"/>
    <x v="3"/>
    <s v="Wednesday"/>
  </r>
  <r>
    <x v="12"/>
    <d v="2018-05-15T00:00:00"/>
    <n v="2018"/>
    <n v="49"/>
    <x v="6"/>
    <s v="Kolkata Knight Riders"/>
    <x v="13"/>
    <x v="0"/>
    <x v="0"/>
    <s v="N"/>
    <s v="Kolkata Knight Riders"/>
    <s v="Wickets"/>
    <n v="6"/>
    <x v="89"/>
    <s v="['RA Tripathi', 'JC Buttler', 'AM Rahane', 'SV Samson', 'BA Stokes', 'STR Binny', 'K Gowtham', 'JD Unadkat', 'IS Sodhi', 'JC Archer', 'Anureet Singh']"/>
    <s v="['SP Narine', 'CA Lynn', 'RV Uthappa', 'N Rana', 'KD Karthik', 'AD Russell', 'Shubman Gill', 'Shivam Mavi', 'JPR Scantlebury-Searles', 'Kuldeep Yadav', 'M Prasidh Krishna']"/>
    <x v="7"/>
    <x v="24"/>
    <s v="Tuesday"/>
  </r>
  <r>
    <x v="15"/>
    <d v="2018-05-14T00:00:00"/>
    <n v="2018"/>
    <n v="48"/>
    <x v="7"/>
    <s v="Royal Challengers Bangalore"/>
    <x v="16"/>
    <x v="1"/>
    <x v="0"/>
    <s v="N"/>
    <s v="Royal Challengers Bangalore"/>
    <s v="Wickets"/>
    <n v="10"/>
    <x v="90"/>
    <s v="['KL Rahul', 'CH Gayle', 'KK Nair', 'AJ Finch', 'MP Stoinis', 'MA Agarwal', 'AR Patel', 'R Ashwin', 'AJ Tye', 'MM Sharma', 'AS Rajpoot']"/>
    <s v="['V Kohli', 'PA Patel', 'MM Ali', 'AB de Villiers', 'Mandeep Singh', 'SN Khan', 'C de Grandhomme', 'TG Southee', 'UT Yadav', 'Mohammed Siraj', 'YS Chahal']"/>
    <x v="20"/>
    <x v="2"/>
    <s v="Monday"/>
  </r>
  <r>
    <x v="6"/>
    <d v="2018-05-13T00:00:00"/>
    <n v="2018"/>
    <n v="47"/>
    <x v="3"/>
    <s v="Rajasthan Royals"/>
    <x v="6"/>
    <x v="4"/>
    <x v="0"/>
    <s v="N"/>
    <s v="Rajasthan Royals"/>
    <s v="Wickets"/>
    <n v="7"/>
    <x v="25"/>
    <s v="['SA Yadav', 'E Lewis', 'RG Sharma', 'Ishan Kishan', 'HH Pandya', 'KH Pandya', 'BCJ Cutting', 'JP Duminy', 'MJ McClenaghan', 'M Markande', 'JJ Bumrah']"/>
    <s v="['DJM Short', 'JC Buttler', 'AM Rahane', 'SV Samson', 'BA Stokes', 'STR Binny', 'JC Archer', 'K Gowtham', 'S Gopal', 'JD Unadkat', 'DS Kulkarni']"/>
    <x v="0"/>
    <x v="10"/>
    <s v="Sunday"/>
  </r>
  <r>
    <x v="14"/>
    <d v="2018-05-13T00:00:00"/>
    <n v="2018"/>
    <n v="46"/>
    <x v="5"/>
    <s v="Chennai Super Kings"/>
    <x v="15"/>
    <x v="2"/>
    <x v="0"/>
    <s v="N"/>
    <s v="Chennai Super Kings"/>
    <s v="Wickets"/>
    <n v="8"/>
    <x v="66"/>
    <s v="['S Dhawan', 'AD Hales', 'KS Williamson', 'MK Pandey', 'DJ Hooda', 'Shakib Al Hasan', 'SP Goswami', 'Rashid Khan', 'B Kumar', 'S Kaul', 'Sandeep Sharma']"/>
    <s v="['SR Watson', 'AT Rayudu', 'SK Raina', 'MS Dhoni', 'SW Billings', 'DJ Bravo', 'RA Jadeja', 'DJ Willey', 'Harbhajan Singh', 'DL Chahar', 'SN Thakur']"/>
    <x v="25"/>
    <x v="6"/>
    <s v="Sunday"/>
  </r>
  <r>
    <x v="4"/>
    <d v="2018-05-12T00:00:00"/>
    <n v="2018"/>
    <n v="45"/>
    <x v="1"/>
    <s v="Royal Challengers Bangalore"/>
    <x v="12"/>
    <x v="1"/>
    <x v="0"/>
    <s v="N"/>
    <s v="Royal Challengers Bangalore"/>
    <s v="Wickets"/>
    <n v="5"/>
    <x v="29"/>
    <s v="['PP Shaw', 'JJ Roy', 'SS Iyer', 'RR Pant', 'V Shankar', 'Abhishek Sharma', 'HV Patel', 'A Mishra', 'S Lamichhane', 'CJ Dala', 'TA Boult']"/>
    <s v="['PA Patel', 'MM Ali', 'V Kohli', 'AB de Villiers', 'Mandeep Singh', 'SN Khan', 'C de Grandhomme', 'TG Southee', 'UT Yadav', 'Mohammed Siraj', 'YS Chahal']"/>
    <x v="1"/>
    <x v="24"/>
    <s v="Saturday"/>
  </r>
  <r>
    <x v="15"/>
    <d v="2018-05-12T00:00:00"/>
    <n v="2018"/>
    <n v="44"/>
    <x v="4"/>
    <s v="Panjab Kings"/>
    <x v="16"/>
    <x v="5"/>
    <x v="0"/>
    <s v="N"/>
    <s v="Kolkata Knight Riders"/>
    <s v="Runs"/>
    <n v="31"/>
    <x v="2"/>
    <s v="['CA Lynn', 'SP Narine', 'RV Uthappa', 'AD Russell', 'KD Karthik', 'N Rana', 'Shubman Gill', 'JPR Scantlebury-Searles', 'PP Chawla', 'Kuldeep Yadav', 'M Prasidh Krishna']"/>
    <s v="['KL Rahul', 'CH Gayle', 'MA Agarwal', 'KK Nair', 'AJ Finch', 'AR Patel', 'R Ashwin', 'AJ Tye', 'BB Sran', 'MM Sharma', 'Mujeeb Ur Rahman']"/>
    <x v="23"/>
    <x v="2"/>
    <s v="Saturday"/>
  </r>
  <r>
    <x v="13"/>
    <d v="2018-05-11T00:00:00"/>
    <n v="2018"/>
    <n v="43"/>
    <x v="0"/>
    <s v="Rajasthan Royals"/>
    <x v="14"/>
    <x v="2"/>
    <x v="1"/>
    <s v="N"/>
    <s v="Rajasthan Royals"/>
    <s v="Wickets"/>
    <n v="4"/>
    <x v="25"/>
    <s v="['SR Watson', 'AT Rayudu', 'SK Raina', 'MS Dhoni', 'SW Billings', 'DJ Bravo', 'RA Jadeja', 'DJ Willey', 'Harbhajan Singh', 'SN Thakur', 'KV Sharma']"/>
    <s v="['JC Buttler', 'BA Stokes', 'AM Rahane', 'SV Samson', 'P Chopra', 'STR Binny', 'K Gowtham', 'JC Archer', 'Ankit Sharma', 'JD Unadkat', 'IS Sodhi']"/>
    <x v="25"/>
    <x v="6"/>
    <s v="Friday"/>
  </r>
  <r>
    <x v="4"/>
    <d v="2018-05-10T00:00:00"/>
    <n v="2018"/>
    <n v="42"/>
    <x v="1"/>
    <s v="Sunrisers Hyderabad"/>
    <x v="12"/>
    <x v="6"/>
    <x v="1"/>
    <s v="N"/>
    <s v="Sunrisers Hyderabad"/>
    <s v="Wickets"/>
    <n v="9"/>
    <x v="36"/>
    <s v="['PP Shaw', 'JJ Roy', 'SS Iyer', 'RR Pant', 'HV Patel', 'GJ Maxwell', 'V Shankar', 'LE Plunkett', 'S Nadeem', 'A Mishra', 'TA Boult']"/>
    <s v="['AD Hales', 'S Dhawan', 'KS Williamson', 'MK Pandey', 'Shakib Al Hasan', 'YK Pathan', 'SP Goswami', 'Rashid Khan', 'B Kumar', 'S Kaul', 'Sandeep Sharma']"/>
    <x v="9"/>
    <x v="18"/>
    <s v="Thursday"/>
  </r>
  <r>
    <x v="12"/>
    <d v="2018-05-09T00:00:00"/>
    <n v="2018"/>
    <n v="41"/>
    <x v="3"/>
    <s v="Kolkata Knight Riders"/>
    <x v="13"/>
    <x v="0"/>
    <x v="0"/>
    <s v="N"/>
    <s v="Mumbai Indians"/>
    <s v="Runs"/>
    <n v="102"/>
    <x v="4"/>
    <s v="['SA Yadav', 'E Lewis', 'RG Sharma', 'Ishan Kishan', 'HH Pandya', 'BCJ Cutting', 'KH Pandya', 'JP Duminy', 'MJ McClenaghan', 'M Markande', 'JJ Bumrah']"/>
    <s v="['SP Narine', 'CA Lynn', 'RV Uthappa', 'N Rana', 'AD Russell', 'KD Karthik', 'RK Singh', 'TK Curran', 'PP Chawla', 'Kuldeep Yadav', 'M Prasidh Krishna']"/>
    <x v="1"/>
    <x v="25"/>
    <s v="Wednesday"/>
  </r>
  <r>
    <x v="13"/>
    <d v="2018-05-08T00:00:00"/>
    <n v="2018"/>
    <n v="40"/>
    <x v="6"/>
    <s v="Panjab Kings"/>
    <x v="14"/>
    <x v="4"/>
    <x v="1"/>
    <s v="N"/>
    <s v="Rajasthan Royals"/>
    <s v="Runs"/>
    <n v="15"/>
    <x v="25"/>
    <s v="['AM Rahane', 'JC Buttler', 'K Gowtham', 'SV Samson', 'BA Stokes', 'STR Binny', 'MK Lomror', 'JC Archer', 'JD Unadkat', 'IS Sodhi', 'Anureet Singh']"/>
    <s v="['KL Rahul', 'CH Gayle', 'R Ashwin', 'KK Nair', 'AD Nath', 'MK Tiwary', 'AR Patel', 'MP Stoinis', 'AJ Tye', 'MM Sharma', 'Mujeeb Ur Rahman']"/>
    <x v="25"/>
    <x v="3"/>
    <s v="Tuesday"/>
  </r>
  <r>
    <x v="8"/>
    <d v="2018-05-07T00:00:00"/>
    <n v="2018"/>
    <n v="39"/>
    <x v="5"/>
    <s v="Royal Challengers Bangalore"/>
    <x v="8"/>
    <x v="1"/>
    <x v="0"/>
    <s v="N"/>
    <s v="Sunrisers Hyderabad"/>
    <s v="Runs"/>
    <n v="5"/>
    <x v="8"/>
    <s v="['AD Hales', 'S Dhawan', 'KS Williamson', 'MK Pandey', 'Shakib Al Hasan', 'YK Pathan', 'WP Saha', 'Rashid Khan', 'B Kumar', 'S Kaul', 'Sandeep Sharma']"/>
    <s v="['M Vohra', 'PA Patel', 'V Kohli', 'AB de Villiers', 'MM Ali', 'Mandeep Singh', 'C de Grandhomme', 'TG Southee', 'UT Yadav', 'Mohammed Siraj', 'YS Chahal']"/>
    <x v="20"/>
    <x v="2"/>
    <s v="Monday"/>
  </r>
  <r>
    <x v="6"/>
    <d v="2018-05-06T00:00:00"/>
    <n v="2018"/>
    <n v="37"/>
    <x v="3"/>
    <s v="Kolkata Knight Riders"/>
    <x v="6"/>
    <x v="0"/>
    <x v="0"/>
    <s v="N"/>
    <s v="Mumbai Indians"/>
    <s v="Runs"/>
    <n v="13"/>
    <x v="68"/>
    <s v="['SA Yadav', 'E Lewis', 'RG Sharma', 'HH Pandya', 'KH Pandya', 'JP Duminy', 'Ishan Kishan', 'BCJ Cutting', 'MJ McClenaghan', 'M Markande', 'JJ Bumrah']"/>
    <s v="['CA Lynn', 'Shubman Gill', 'RV Uthappa', 'N Rana', 'KD Karthik', 'AD Russell', 'SP Narine', 'PP Chawla', 'MG Johnson', 'M Prasidh Krishna', 'Kuldeep Yadav']"/>
    <x v="27"/>
    <x v="24"/>
    <s v="Sunday"/>
  </r>
  <r>
    <x v="15"/>
    <d v="2018-05-06T00:00:00"/>
    <n v="2018"/>
    <n v="38"/>
    <x v="6"/>
    <s v="Panjab Kings"/>
    <x v="16"/>
    <x v="5"/>
    <x v="0"/>
    <s v="N"/>
    <s v="Panjab Kings"/>
    <s v="Wickets"/>
    <n v="6"/>
    <x v="91"/>
    <s v="['JC Buttler', 'DJM Short', 'AM Rahane', 'SV Samson', 'BA Stokes', 'RA Tripathi', 'JC Archer', 'K Gowtham', 'S Gopal', 'JD Unadkat', 'Anureet Singh']"/>
    <s v="['KL Rahul', 'CH Gayle', 'MA Agarwal', 'KK Nair', 'AR Patel', 'MP Stoinis', 'MK Tiwary', 'R Ashwin', 'Mujeeb Ur Rahman', 'AS Rajpoot', 'AJ Tye']"/>
    <x v="11"/>
    <x v="10"/>
    <s v="Sunday"/>
  </r>
  <r>
    <x v="8"/>
    <d v="2018-05-05T00:00:00"/>
    <n v="2018"/>
    <n v="36"/>
    <x v="1"/>
    <s v="Sunrisers Hyderabad"/>
    <x v="8"/>
    <x v="6"/>
    <x v="1"/>
    <s v="N"/>
    <s v="Sunrisers Hyderabad"/>
    <s v="Wickets"/>
    <n v="7"/>
    <x v="64"/>
    <s v="['PP Shaw', 'GJ Maxwell', 'SS Iyer', 'RR Pant', 'NV Ojha', 'V Shankar', 'DT Christian', 'LE Plunkett', 'A Mishra', 'Avesh Khan', 'TA Boult']"/>
    <s v="['AD Hales', 'S Dhawan', 'KS Williamson', 'MK Pandey', 'YK Pathan', 'Shakib Al Hasan', 'WP Saha', 'B Kumar', 'Rashid Khan', 'S Kaul', 'Sandeep Sharma']"/>
    <x v="20"/>
    <x v="13"/>
    <s v="Saturday"/>
  </r>
  <r>
    <x v="14"/>
    <d v="2018-05-05T00:00:00"/>
    <n v="2018"/>
    <n v="35"/>
    <x v="2"/>
    <s v="Chennai Super Kings"/>
    <x v="15"/>
    <x v="2"/>
    <x v="0"/>
    <s v="N"/>
    <s v="Chennai Super Kings"/>
    <s v="Wickets"/>
    <n v="6"/>
    <x v="17"/>
    <s v="['PA Patel', 'BB McCullum', 'V Kohli', 'AB de Villiers', 'Mandeep Singh', 'C de Grandhomme', 'M Ashwin', 'TG Southee', 'UT Yadav', 'Mohammed Siraj', 'YS Chahal']"/>
    <s v="['SR Watson', 'AT Rayudu', 'SK Raina', 'DR Shorey', 'MS Dhoni', 'DJ Bravo', 'RA Jadeja', 'DJ Willey', 'Harbhajan Singh', 'L Ngidi', 'SN Thakur']"/>
    <x v="0"/>
    <x v="6"/>
    <s v="Saturday"/>
  </r>
  <r>
    <x v="15"/>
    <d v="2018-05-04T00:00:00"/>
    <n v="2018"/>
    <n v="34"/>
    <x v="7"/>
    <s v="Mumbai Indians"/>
    <x v="16"/>
    <x v="3"/>
    <x v="0"/>
    <s v="N"/>
    <s v="Mumbai Indians"/>
    <s v="Wickets"/>
    <n v="6"/>
    <x v="50"/>
    <s v="['KL Rahul', 'CH Gayle', 'Yuvraj Singh', 'KK Nair', 'AR Patel', 'MP Stoinis', 'MA Agarwal', 'R Ashwin', 'AJ Tye', 'Mujeeb Ur Rahman', 'AS Rajpoot']"/>
    <s v="['SA Yadav', 'E Lewis', 'Ishan Kishan', 'HH Pandya', 'RG Sharma', 'KH Pandya', 'JP Duminy', 'BCJ Cutting', 'MJ McClenaghan', 'M Markande', 'JJ Bumrah']"/>
    <x v="9"/>
    <x v="10"/>
    <s v="Friday"/>
  </r>
  <r>
    <x v="12"/>
    <d v="2018-05-03T00:00:00"/>
    <n v="2018"/>
    <n v="33"/>
    <x v="0"/>
    <s v="Kolkata Knight Riders"/>
    <x v="13"/>
    <x v="0"/>
    <x v="0"/>
    <s v="N"/>
    <s v="Kolkata Knight Riders"/>
    <s v="Wickets"/>
    <n v="6"/>
    <x v="2"/>
    <s v="['SR Watson', 'F du Plessis', 'SK Raina', 'AT Rayudu', 'MS Dhoni', 'RA Jadeja', 'KV Sharma', 'DJ Bravo', 'Harbhajan Singh', 'KM Asif', 'L Ngidi']"/>
    <s v="['CA Lynn', 'SP Narine', 'RV Uthappa', 'Shubman Gill', 'RK Singh', 'KD Karthik', 'AD Russell', 'Shivam Mavi', 'PP Chawla', 'MG Johnson', 'Kuldeep Yadav']"/>
    <x v="27"/>
    <x v="24"/>
    <s v="Thursday"/>
  </r>
  <r>
    <x v="4"/>
    <d v="2018-05-02T00:00:00"/>
    <n v="2018"/>
    <n v="32"/>
    <x v="1"/>
    <s v="Rajasthan Royals"/>
    <x v="12"/>
    <x v="4"/>
    <x v="0"/>
    <s v="N"/>
    <s v="Delhi Capitals"/>
    <s v="Runs"/>
    <n v="4"/>
    <x v="67"/>
    <s v="['PP Shaw', 'C Munro', 'SS Iyer', 'RR Pant', 'GJ Maxwell', 'V Shankar', 'LE Plunkett', 'A Mishra', 'S Nadeem', 'Avesh Khan', 'TA Boult']"/>
    <s v="['DJM Short', 'JC Buttler', 'SV Samson', 'BA Stokes', 'RA Tripathi', 'K Gowtham', 'JC Archer', 'AM Rahane', 'JD Unadkat', 'DS Kulkarni', 'S Gopal']"/>
    <x v="23"/>
    <x v="2"/>
    <s v="Wednesday"/>
  </r>
  <r>
    <x v="11"/>
    <d v="2018-05-01T00:00:00"/>
    <n v="2018"/>
    <n v="31"/>
    <x v="2"/>
    <s v="Mumbai Indians"/>
    <x v="11"/>
    <x v="3"/>
    <x v="0"/>
    <s v="N"/>
    <s v="Royal Challengers Bangalore"/>
    <s v="Runs"/>
    <n v="14"/>
    <x v="92"/>
    <s v="['M Vohra', 'Q de Kock', 'BB McCullum', 'V Kohli', 'Mandeep Singh', 'C de Grandhomme', 'Washington Sundar', 'TG Southee', 'UT Yadav', 'YS Chahal', 'Mohammed Siraj']"/>
    <s v="['SA Yadav', 'Ishan Kishan', 'JP Duminy', 'RG Sharma', 'KA Pollard', 'HH Pandya', 'KH Pandya', 'BCJ Cutting', 'MJ McClenaghan', 'M Markande', 'JJ Bumrah']"/>
    <x v="25"/>
    <x v="3"/>
    <s v="Tuesday"/>
  </r>
  <r>
    <x v="14"/>
    <d v="2018-04-30T00:00:00"/>
    <n v="2018"/>
    <n v="30"/>
    <x v="0"/>
    <s v="Delhi Capitals"/>
    <x v="15"/>
    <x v="6"/>
    <x v="0"/>
    <s v="N"/>
    <s v="Chennai Super Kings"/>
    <s v="Runs"/>
    <n v="13"/>
    <x v="62"/>
    <s v="['SR Watson', 'F du Plessis', 'SK Raina', 'AT Rayudu', 'MS Dhoni', 'RA Jadeja', 'DJ Bravo', 'KV Sharma', 'Harbhajan Singh', 'KM Asif', 'L Ngidi']"/>
    <s v="['PP Shaw', 'C Munro', 'SS Iyer', 'RR Pant', 'GJ Maxwell', 'V Shankar', 'R Tewatia', 'LE Plunkett', 'A Mishra', 'Avesh Khan', 'TA Boult']"/>
    <x v="9"/>
    <x v="18"/>
    <s v="Monday"/>
  </r>
  <r>
    <x v="11"/>
    <d v="2018-04-29T00:00:00"/>
    <n v="2018"/>
    <n v="29"/>
    <x v="2"/>
    <s v="Kolkata Knight Riders"/>
    <x v="11"/>
    <x v="0"/>
    <x v="0"/>
    <s v="N"/>
    <s v="Kolkata Knight Riders"/>
    <s v="Wickets"/>
    <n v="6"/>
    <x v="88"/>
    <s v="['Q de Kock', 'BB McCullum', 'V Kohli', 'M Vohra', 'Mandeep Singh', 'C de Grandhomme', 'M Ashwin', 'TG Southee', 'UT Yadav', 'YS Chahal', 'Mohammed Siraj']"/>
    <s v="['CA Lynn', 'SP Narine', 'RV Uthappa', 'N Rana', 'AD Russell', 'KD Karthik', 'Shubman Gill', 'Shivam Mavi', 'PP Chawla', 'MG Johnson', 'Kuldeep Yadav']"/>
    <x v="7"/>
    <x v="19"/>
    <s v="Sunday"/>
  </r>
  <r>
    <x v="13"/>
    <d v="2018-04-29T00:00:00"/>
    <n v="2018"/>
    <n v="28"/>
    <x v="5"/>
    <s v="Rajasthan Royals"/>
    <x v="14"/>
    <x v="7"/>
    <x v="1"/>
    <s v="N"/>
    <s v="Sunrisers Hyderabad"/>
    <s v="Runs"/>
    <n v="11"/>
    <x v="8"/>
    <s v="['AD Hales', 'S Dhawan', 'KS Williamson', 'MK Pandey', 'Shakib Al Hasan', 'YK Pathan', 'WP Saha', 'Rashid Khan', 'Basil Thampi', 'Sandeep Sharma', 'S Kaul']"/>
    <s v="['AM Rahane', 'RA Tripathi', 'SV Samson', 'BA Stokes', 'JC Buttler', 'MK Lomror', 'K Gowtham', 'JC Archer', 'DS Kulkarni', 'IS Sodhi', 'JD Unadkat']"/>
    <x v="20"/>
    <x v="26"/>
    <s v="Sunday"/>
  </r>
  <r>
    <x v="14"/>
    <d v="2018-04-28T00:00:00"/>
    <n v="2018"/>
    <n v="27"/>
    <x v="0"/>
    <s v="Mumbai Indians"/>
    <x v="15"/>
    <x v="3"/>
    <x v="0"/>
    <s v="N"/>
    <s v="Mumbai Indians"/>
    <s v="Wickets"/>
    <n v="8"/>
    <x v="65"/>
    <s v="['SR Watson', 'AT Rayudu', 'SK Raina', 'MS Dhoni', 'DJ Bravo', 'SW Billings', 'RA Jadeja', 'Harbhajan Singh', 'DL Chahar', 'SN Thakur', 'Imran Tahir']"/>
    <s v="['SA Yadav', 'E Lewis', 'RG Sharma', 'HH Pandya', 'Ishan Kishan', 'JP Duminy', 'KH Pandya', 'BCJ Cutting', 'MJ McClenaghan', 'M Markande', 'JJ Bumrah']"/>
    <x v="2"/>
    <x v="3"/>
    <s v="Saturday"/>
  </r>
  <r>
    <x v="4"/>
    <d v="2018-04-27T00:00:00"/>
    <n v="2018"/>
    <n v="26"/>
    <x v="1"/>
    <s v="Kolkata Knight Riders"/>
    <x v="12"/>
    <x v="0"/>
    <x v="0"/>
    <s v="N"/>
    <s v="Delhi Capitals"/>
    <s v="Runs"/>
    <n v="55"/>
    <x v="19"/>
    <s v="['PP Shaw', 'C Munro', 'SS Iyer', 'RR Pant', 'GJ Maxwell', 'V Shankar', 'R Tewatia', 'LE Plunkett', 'A Mishra', 'Avesh Khan', 'TA Boult']"/>
    <s v="['CA Lynn', 'SP Narine', 'RV Uthappa', 'N Rana', 'KD Karthik', 'Shubman Gill', 'AD Russell', 'Shivam Mavi', 'PP Chawla', 'MG Johnson', 'Kuldeep Yadav']"/>
    <x v="11"/>
    <x v="10"/>
    <s v="Friday"/>
  </r>
  <r>
    <x v="8"/>
    <d v="2018-04-26T00:00:00"/>
    <n v="2018"/>
    <n v="25"/>
    <x v="5"/>
    <s v="Panjab Kings"/>
    <x v="8"/>
    <x v="5"/>
    <x v="0"/>
    <s v="N"/>
    <s v="Sunrisers Hyderabad"/>
    <s v="Runs"/>
    <n v="13"/>
    <x v="93"/>
    <s v="['S Dhawan', 'KS Williamson', 'WP Saha', 'MK Pandey', 'Shakib Al Hasan', 'YK Pathan', 'Mohammad Nabi', 'Rashid Khan', 'Basil Thampi', 'S Kaul', 'Sandeep Sharma']"/>
    <s v="['KL Rahul', 'CH Gayle', 'MA Agarwal', 'KK Nair', 'AJ Finch', 'MK Tiwary', 'R Ashwin', 'AJ Tye', 'BB Sran', 'AS Rajpoot', 'Mujeeb Ur Rahman']"/>
    <x v="23"/>
    <x v="6"/>
    <s v="Thursday"/>
  </r>
  <r>
    <x v="11"/>
    <d v="2018-04-25T00:00:00"/>
    <n v="2018"/>
    <n v="24"/>
    <x v="2"/>
    <s v="Chennai Super Kings"/>
    <x v="11"/>
    <x v="2"/>
    <x v="0"/>
    <s v="N"/>
    <s v="Chennai Super Kings"/>
    <s v="Wickets"/>
    <n v="5"/>
    <x v="70"/>
    <s v="['Q de Kock', 'V Kohli', 'AB de Villiers', 'CJ Anderson', 'Mandeep Singh', 'C de Grandhomme', 'P Negi', 'Washington Sundar', 'UT Yadav', 'Mohammed Siraj', 'YS Chahal']"/>
    <s v="['SR Watson', 'AT Rayudu', 'SK Raina', 'SW Billings', 'RA Jadeja', 'MS Dhoni', 'DJ Bravo', 'Harbhajan Singh', 'DL Chahar', 'SN Thakur', 'Imran Tahir']"/>
    <x v="21"/>
    <x v="2"/>
    <s v="Wednesday"/>
  </r>
  <r>
    <x v="6"/>
    <d v="2018-04-24T00:00:00"/>
    <n v="2018"/>
    <n v="23"/>
    <x v="5"/>
    <s v="Mumbai Indians"/>
    <x v="6"/>
    <x v="3"/>
    <x v="0"/>
    <s v="N"/>
    <s v="Sunrisers Hyderabad"/>
    <s v="Runs"/>
    <n v="31"/>
    <x v="64"/>
    <s v="['S Dhawan', 'KS Williamson', 'WP Saha', 'MK Pandey', 'Shakib Al Hasan', 'YK Pathan', 'Mohammad Nabi', 'Rashid Khan', 'Basil Thampi', 'S Kaul', 'Sandeep Sharma']"/>
    <s v="['SA Yadav', 'E Lewis', 'Ishan Kishan', 'RG Sharma', 'KH Pandya', 'KA Pollard', 'HH Pandya', 'MJ McClenaghan', 'M Markande', 'JJ Bumrah', 'Mustafizur Rahman']"/>
    <x v="11"/>
    <x v="10"/>
    <s v="Tuesday"/>
  </r>
  <r>
    <x v="4"/>
    <d v="2018-04-23T00:00:00"/>
    <n v="2018"/>
    <n v="22"/>
    <x v="7"/>
    <s v="Delhi Capitals"/>
    <x v="12"/>
    <x v="6"/>
    <x v="0"/>
    <s v="N"/>
    <s v="Panjab Kings"/>
    <s v="Runs"/>
    <n v="4"/>
    <x v="93"/>
    <s v="['KL Rahul', 'AJ Finch', 'MA Agarwal', 'KK Nair', 'Yuvraj Singh', 'DA Miller', 'R Ashwin', 'AJ Tye', 'BB Sran', 'AS Rajpoot', 'Mujeeb Ur Rahman']"/>
    <s v="['PP Shaw', 'G Gambhir', 'GJ Maxwell', 'SS Iyer', 'RR Pant', 'DT Christian', 'R Tewatia', 'LE Plunkett', 'A Mishra', 'Avesh Khan', 'TA Boult']"/>
    <x v="22"/>
    <x v="13"/>
    <s v="Monday"/>
  </r>
  <r>
    <x v="8"/>
    <d v="2018-04-22T00:00:00"/>
    <n v="2018"/>
    <n v="20"/>
    <x v="0"/>
    <s v="Sunrisers Hyderabad"/>
    <x v="8"/>
    <x v="7"/>
    <x v="0"/>
    <s v="N"/>
    <s v="Chennai Super Kings"/>
    <s v="Runs"/>
    <n v="4"/>
    <x v="66"/>
    <s v="['SR Watson', 'F du Plessis', 'SK Raina', 'AT Rayudu', 'MS Dhoni', 'SW Billings', 'DJ Bravo', 'RA Jadeja', 'DL Chahar', 'KV Sharma', 'SN Thakur']"/>
    <s v="['RK Bhui', 'KS Williamson', 'MK Pandey', 'DJ Hooda', 'Shakib Al Hasan', 'YK Pathan', 'WP Saha', 'Rashid Khan', 'B Kumar', 'B Stanlake', 'S Kaul']"/>
    <x v="7"/>
    <x v="17"/>
    <s v="Sunday"/>
  </r>
  <r>
    <x v="13"/>
    <d v="2018-04-22T00:00:00"/>
    <n v="2018"/>
    <n v="21"/>
    <x v="3"/>
    <s v="Rajasthan Royals"/>
    <x v="14"/>
    <x v="3"/>
    <x v="1"/>
    <s v="N"/>
    <s v="Rajasthan Royals"/>
    <s v="Wickets"/>
    <n v="3"/>
    <x v="94"/>
    <s v="['SA Yadav', 'E Lewis', 'Ishan Kishan', 'KA Pollard', 'RG Sharma', 'KH Pandya', 'HH Pandya', 'MJ McClenaghan', 'M Markande', 'JJ Bumrah', 'Mustafizur Rahman']"/>
    <s v="['AM Rahane', 'RA Tripathi', 'SV Samson', 'BA Stokes', 'JC Buttler', 'H Klaasen', 'JC Archer', 'K Gowtham', 'JD Unadkat', 'DS Kulkarni', 'S Gopal']"/>
    <x v="1"/>
    <x v="22"/>
    <s v="Sunday"/>
  </r>
  <r>
    <x v="12"/>
    <d v="2018-04-21T00:00:00"/>
    <n v="2018"/>
    <n v="18"/>
    <x v="4"/>
    <s v="Panjab Kings"/>
    <x v="13"/>
    <x v="5"/>
    <x v="0"/>
    <s v="N"/>
    <s v="Panjab Kings"/>
    <s v="Wickets"/>
    <n v="9"/>
    <x v="7"/>
    <s v="['CA Lynn', 'SP Narine', 'RV Uthappa', 'N Rana', 'KD Karthik', 'AD Russell', 'Shubman Gill', 'TK Curran', 'PP Chawla', 'Shivam Mavi', 'Kuldeep Yadav']"/>
    <s v="['KL Rahul', 'CH Gayle', 'MA Agarwal', 'KK Nair', 'AJ Finch', 'Yuvraj Singh', 'R Ashwin', 'AJ Tye', 'BB Sran', 'Mujeeb Ur Rahman', 'AS Rajpoot']"/>
    <x v="27"/>
    <x v="18"/>
    <s v="Saturday"/>
  </r>
  <r>
    <x v="11"/>
    <d v="2018-04-21T00:00:00"/>
    <n v="2018"/>
    <n v="19"/>
    <x v="1"/>
    <s v="Royal Challengers Bangalore"/>
    <x v="11"/>
    <x v="1"/>
    <x v="0"/>
    <s v="N"/>
    <s v="Royal Challengers Bangalore"/>
    <s v="Wickets"/>
    <n v="6"/>
    <x v="29"/>
    <s v="['JJ Roy', 'G Gambhir', 'SS Iyer', 'RR Pant', 'GJ Maxwell', 'R Tewatia', 'CH Morris', 'V Shankar', 'S Nadeem', 'HV Patel', 'TA Boult']"/>
    <s v="['Q de Kock', 'M Vohra', 'V Kohli', 'AB de Villiers', 'CJ Anderson', 'Mandeep Singh', 'Washington Sundar', 'CR Woakes', 'UT Yadav', 'Mohammed Siraj', 'YS Chahal']"/>
    <x v="2"/>
    <x v="13"/>
    <s v="Saturday"/>
  </r>
  <r>
    <x v="14"/>
    <d v="2018-04-20T00:00:00"/>
    <n v="2018"/>
    <n v="17"/>
    <x v="0"/>
    <s v="Rajasthan Royals"/>
    <x v="15"/>
    <x v="4"/>
    <x v="0"/>
    <s v="N"/>
    <s v="Chennai Super Kings"/>
    <s v="Runs"/>
    <n v="64"/>
    <x v="62"/>
    <s v="['SR Watson', 'AT Rayudu', 'SK Raina', 'MS Dhoni', 'SW Billings', 'DJ Bravo', 'RA Jadeja', 'DL Chahar', 'KV Sharma', 'SN Thakur', 'Imran Tahir']"/>
    <s v="['AM Rahane', 'H Klaasen', 'SV Samson', 'BA Stokes', 'JC Buttler', 'RA Tripathi', 'STR Binny', 'K Gowtham', 'S Gopal', 'JD Unadkat', 'B Laughlin']"/>
    <x v="1"/>
    <x v="3"/>
    <s v="Friday"/>
  </r>
  <r>
    <x v="10"/>
    <d v="2018-04-19T00:00:00"/>
    <n v="2018"/>
    <n v="16"/>
    <x v="7"/>
    <s v="Sunrisers Hyderabad"/>
    <x v="10"/>
    <x v="5"/>
    <x v="1"/>
    <s v="N"/>
    <s v="Panjab Kings"/>
    <s v="Runs"/>
    <n v="15"/>
    <x v="52"/>
    <s v="['KL Rahul', 'CH Gayle', 'MA Agarwal', 'KK Nair', 'AJ Finch', 'Yuvraj Singh', 'R Ashwin', 'AJ Tye', 'BB Sran', 'MM Sharma', 'Mujeeb Ur Rahman']"/>
    <s v="['WP Saha', 'S Dhawan', 'KS Williamson', 'YK Pathan', 'MK Pandey', 'DJ Hooda', 'Shakib Al Hasan', 'CJ Jordan', 'B Kumar', 'Rashid Khan', 'S Kaul']"/>
    <x v="7"/>
    <x v="19"/>
    <s v="Thursday"/>
  </r>
  <r>
    <x v="13"/>
    <d v="2018-04-18T00:00:00"/>
    <n v="2018"/>
    <n v="15"/>
    <x v="6"/>
    <s v="Kolkata Knight Riders"/>
    <x v="14"/>
    <x v="0"/>
    <x v="0"/>
    <s v="N"/>
    <s v="Kolkata Knight Riders"/>
    <s v="Wickets"/>
    <n v="7"/>
    <x v="41"/>
    <s v="['AM Rahane', 'DJM Short', 'SV Samson', 'RA Tripathi', 'BA Stokes', 'JC Buttler', 'K Gowtham', 'S Gopal', 'DS Kulkarni', 'JD Unadkat', 'B Laughlin']"/>
    <s v="['SP Narine', 'CA Lynn', 'RV Uthappa', 'N Rana', 'KD Karthik', 'AD Russell', 'Shubman Gill', 'TK Curran', 'PP Chawla', 'Shivam Mavi', 'Kuldeep Yadav']"/>
    <x v="27"/>
    <x v="10"/>
    <s v="Wednesday"/>
  </r>
  <r>
    <x v="6"/>
    <d v="2018-04-17T00:00:00"/>
    <n v="2018"/>
    <n v="14"/>
    <x v="3"/>
    <s v="Royal Challengers Bangalore"/>
    <x v="6"/>
    <x v="1"/>
    <x v="0"/>
    <s v="N"/>
    <s v="Mumbai Indians"/>
    <s v="Runs"/>
    <n v="46"/>
    <x v="65"/>
    <s v="['SA Yadav', 'E Lewis', 'Ishan Kishan', 'RG Sharma', 'KH Pandya', 'KA Pollard', 'HH Pandya', 'MJ McClenaghan', 'M Markande', 'JJ Bumrah', 'Mustafizur Rahman']"/>
    <s v="['V Kohli', 'Q de Kock', 'AB de Villiers', 'Mandeep Singh', 'CJ Anderson', 'Washington Sundar', 'SN Khan', 'CR Woakes', 'UT Yadav', 'Mohammed Siraj', 'YS Chahal']"/>
    <x v="0"/>
    <x v="22"/>
    <s v="Tuesday"/>
  </r>
  <r>
    <x v="12"/>
    <d v="2018-04-16T00:00:00"/>
    <n v="2018"/>
    <n v="13"/>
    <x v="4"/>
    <s v="Delhi Capitals"/>
    <x v="13"/>
    <x v="6"/>
    <x v="0"/>
    <s v="N"/>
    <s v="Kolkata Knight Riders"/>
    <s v="Runs"/>
    <n v="71"/>
    <x v="41"/>
    <s v="['CA Lynn', 'SP Narine', 'RV Uthappa', 'N Rana', 'KD Karthik', 'AD Russell', 'Shubman Gill', 'TK Curran', 'PP Chawla', 'Shivam Mavi', 'Kuldeep Yadav']"/>
    <s v="['G Gambhir', 'JJ Roy', 'SS Iyer', 'RR Pant', 'GJ Maxwell', 'R Tewatia', 'V Shankar', 'CH Morris', 'Mohammed Shami', 'S Nadeem', 'TA Boult']"/>
    <x v="7"/>
    <x v="26"/>
    <s v="Monday"/>
  </r>
  <r>
    <x v="10"/>
    <d v="2018-04-15T00:00:00"/>
    <n v="2018"/>
    <n v="12"/>
    <x v="7"/>
    <s v="Chennai Super Kings"/>
    <x v="10"/>
    <x v="2"/>
    <x v="0"/>
    <s v="N"/>
    <s v="Panjab Kings"/>
    <s v="Runs"/>
    <n v="4"/>
    <x v="52"/>
    <s v="['KL Rahul', 'CH Gayle', 'MA Agarwal', 'Yuvraj Singh', 'AJ Finch', 'KK Nair', 'R Ashwin', 'AJ Tye', 'BB Sran', 'MM Sharma', 'Mujeeb Ur Rahman']"/>
    <s v="['SR Watson', 'M Vijay', 'AT Rayudu', 'SW Billings', 'MS Dhoni', 'RA Jadeja', 'DJ Bravo', 'DL Chahar', 'Harbhajan Singh', 'SN Thakur', 'Imran Tahir']"/>
    <x v="23"/>
    <x v="17"/>
    <s v="Sunday"/>
  </r>
  <r>
    <x v="11"/>
    <d v="2018-04-15T00:00:00"/>
    <n v="2018"/>
    <n v="11"/>
    <x v="6"/>
    <s v="Royal Challengers Bangalore"/>
    <x v="11"/>
    <x v="1"/>
    <x v="0"/>
    <s v="N"/>
    <s v="Rajasthan Royals"/>
    <s v="Runs"/>
    <n v="19"/>
    <x v="40"/>
    <s v="['AM Rahane', 'DJM Short', 'SV Samson', 'BA Stokes', 'JC Buttler', 'RA Tripathi', 'K Gowtham', 'S Gopal', 'DS Kulkarni', 'JD Unadkat', 'B Laughlin']"/>
    <s v="['BB McCullum', 'Q de Kock', 'V Kohli', 'AB de Villiers', 'Mandeep Singh', 'P Negi', 'Washington Sundar', 'CR Woakes', 'UT Yadav', 'K Khejroliya', 'YS Chahal']"/>
    <x v="11"/>
    <x v="10"/>
    <s v="Sunday"/>
  </r>
  <r>
    <x v="12"/>
    <d v="2018-04-14T00:00:00"/>
    <n v="2018"/>
    <n v="10"/>
    <x v="4"/>
    <s v="Sunrisers Hyderabad"/>
    <x v="13"/>
    <x v="7"/>
    <x v="0"/>
    <s v="N"/>
    <s v="Sunrisers Hyderabad"/>
    <s v="Wickets"/>
    <n v="5"/>
    <x v="95"/>
    <s v="['RV Uthappa', 'CA Lynn', 'N Rana', 'SP Narine', 'KD Karthik', 'AD Russell', 'Shubman Gill', 'Shivam Mavi', 'MG Johnson', 'PP Chawla', 'Kuldeep Yadav']"/>
    <s v="['WP Saha', 'S Dhawan', 'KS Williamson', 'MK Pandey', 'Shakib Al Hasan', 'DJ Hooda', 'YK Pathan', 'B Kumar', 'Rashid Khan', 'S Kaul', 'B Stanlake']"/>
    <x v="7"/>
    <x v="26"/>
    <s v="Saturday"/>
  </r>
  <r>
    <x v="6"/>
    <d v="2018-04-14T00:00:00"/>
    <n v="2018"/>
    <n v="9"/>
    <x v="3"/>
    <s v="Delhi Capitals"/>
    <x v="6"/>
    <x v="6"/>
    <x v="0"/>
    <s v="N"/>
    <s v="Delhi Capitals"/>
    <s v="Wickets"/>
    <n v="7"/>
    <x v="16"/>
    <s v="['SA Yadav', 'E Lewis', 'Ishan Kishan', 'RG Sharma', 'KA Pollard', 'KH Pandya', 'HH Pandya', 'A Dananjaya', 'M Markande', 'JJ Bumrah', 'Mustafizur Rahman']"/>
    <s v="['JJ Roy', 'G Gambhir', 'RR Pant', 'GJ Maxwell', 'SS Iyer', 'V Shankar', 'DT Christian', 'R Tewatia', 'S Nadeem', 'Mohammed Shami', 'TA Boult']"/>
    <x v="1"/>
    <x v="3"/>
    <s v="Saturday"/>
  </r>
  <r>
    <x v="11"/>
    <d v="2018-04-13T00:00:00"/>
    <n v="2018"/>
    <n v="8"/>
    <x v="7"/>
    <s v="Royal Challengers Bangalore"/>
    <x v="11"/>
    <x v="1"/>
    <x v="0"/>
    <s v="N"/>
    <s v="Royal Challengers Bangalore"/>
    <s v="Wickets"/>
    <n v="4"/>
    <x v="90"/>
    <s v="['KL Rahul', 'MA Agarwal', 'AJ Finch', 'Yuvraj Singh', 'KK Nair', 'MP Stoinis', 'AR Patel', 'R Ashwin', 'AJ Tye', 'MM Sharma', 'Mujeeb Ur Rahman']"/>
    <s v="['Q de Kock', 'BB McCullum', 'V Kohli', 'AB de Villiers', 'SN Khan', 'Mandeep Singh', 'CR Woakes', 'Washington Sundar', 'UT Yadav', 'K Khejroliya', 'YS Chahal']"/>
    <x v="27"/>
    <x v="10"/>
    <s v="Friday"/>
  </r>
  <r>
    <x v="8"/>
    <d v="2018-04-12T00:00:00"/>
    <n v="2018"/>
    <n v="7"/>
    <x v="3"/>
    <s v="Sunrisers Hyderabad"/>
    <x v="8"/>
    <x v="7"/>
    <x v="0"/>
    <s v="N"/>
    <s v="Sunrisers Hyderabad"/>
    <s v="Wickets"/>
    <n v="1"/>
    <x v="64"/>
    <s v="['RG Sharma', 'E Lewis', 'Ishan Kishan', 'SA Yadav', 'KH Pandya', 'KA Pollard', 'BCJ Cutting', 'PJ Sangwan', 'M Markande', 'JJ Bumrah', 'Mustafizur Rahman']"/>
    <s v="['WP Saha', 'S Dhawan', 'KS Williamson', 'MK Pandey', 'Shakib Al Hasan', 'DJ Hooda', 'YK Pathan', 'Rashid Khan', 'S Kaul', 'Sandeep Sharma', 'B Stanlake']"/>
    <x v="23"/>
    <x v="19"/>
    <s v="Thursday"/>
  </r>
  <r>
    <x v="13"/>
    <d v="2018-04-11T00:00:00"/>
    <n v="2018"/>
    <n v="6"/>
    <x v="6"/>
    <s v="Delhi Capitals"/>
    <x v="14"/>
    <x v="6"/>
    <x v="0"/>
    <s v="N"/>
    <s v="Rajasthan Royals"/>
    <s v="Runs"/>
    <n v="10"/>
    <x v="40"/>
    <s v="['AM Rahane', 'DJM Short', 'BA Stokes', 'SV Samson', 'JC Buttler', 'RA Tripathi', 'K Gowtham', 'S Gopal', 'DS Kulkarni', 'JD Unadkat', 'B Laughlin']"/>
    <s v="['GJ Maxwell', 'C Munro', 'RR Pant', 'CH Morris', 'V Shankar', 'SS Iyer', 'G Gambhir', 'R Tewatia', 'S Nadeem', 'TA Boult', 'Mohammed Shami']"/>
    <x v="1"/>
    <x v="3"/>
    <s v="Wednesday"/>
  </r>
  <r>
    <x v="5"/>
    <d v="2018-04-10T00:00:00"/>
    <n v="2018"/>
    <n v="5"/>
    <x v="4"/>
    <s v="Chennai Super Kings"/>
    <x v="5"/>
    <x v="2"/>
    <x v="0"/>
    <s v="N"/>
    <s v="Chennai Super Kings"/>
    <s v="Wickets"/>
    <n v="5"/>
    <x v="96"/>
    <s v="['CA Lynn', 'SP Narine', 'RV Uthappa', 'N Rana', 'KD Karthik', 'RK Singh', 'AD Russell', 'TK Curran', 'R Vinay Kumar', 'Kuldeep Yadav', 'PP Chawla']"/>
    <s v="['SR Watson', 'AT Rayudu', 'SK Raina', 'MS Dhoni', 'SW Billings', 'RA Jadeja', 'DJ Bravo', 'DL Chahar', 'Harbhajan Singh', 'SN Thakur', 'Imran Tahir']"/>
    <x v="7"/>
    <x v="12"/>
    <s v="Tuesday"/>
  </r>
  <r>
    <x v="8"/>
    <d v="2018-04-09T00:00:00"/>
    <n v="2018"/>
    <n v="4"/>
    <x v="6"/>
    <s v="Sunrisers Hyderabad"/>
    <x v="8"/>
    <x v="7"/>
    <x v="0"/>
    <s v="N"/>
    <s v="Sunrisers Hyderabad"/>
    <s v="Wickets"/>
    <n v="9"/>
    <x v="36"/>
    <s v="['AM Rahane', 'DJM Short', 'SV Samson', 'BA Stokes', 'RA Tripathi', 'JC Buttler', 'K Gowtham', 'S Gopal', 'DS Kulkarni', 'JD Unadkat', 'B Laughlin']"/>
    <s v="['WP Saha', 'S Dhawan', 'KS Williamson', 'MK Pandey', 'DJ Hooda', 'YK Pathan', 'Shakib Al Hasan', 'Rashid Khan', 'B Kumar', 'B Stanlake', 'S Kaul']"/>
    <x v="21"/>
    <x v="17"/>
    <s v="Monday"/>
  </r>
  <r>
    <x v="12"/>
    <d v="2018-04-08T00:00:00"/>
    <n v="2018"/>
    <n v="3"/>
    <x v="2"/>
    <s v="Kolkata Knight Riders"/>
    <x v="13"/>
    <x v="0"/>
    <x v="0"/>
    <s v="N"/>
    <s v="Kolkata Knight Riders"/>
    <s v="Wickets"/>
    <n v="4"/>
    <x v="2"/>
    <s v="['BB McCullum', 'Q de Kock', 'V Kohli', 'AB de Villiers', 'SN Khan', 'Mandeep Singh', 'CR Woakes', 'Washington Sundar', 'UT Yadav', 'K Khejroliya', 'YS Chahal']"/>
    <s v="['SP Narine', 'CA Lynn', 'RV Uthappa', 'N Rana', 'KD Karthik', 'RK Singh', 'AD Russell', 'R Vinay Kumar', 'PP Chawla', 'MG Johnson', 'Kuldeep Yadav']"/>
    <x v="27"/>
    <x v="18"/>
    <s v="Sunday"/>
  </r>
  <r>
    <x v="10"/>
    <d v="2018-04-08T00:00:00"/>
    <n v="2018"/>
    <n v="2"/>
    <x v="1"/>
    <s v="Panjab Kings"/>
    <x v="10"/>
    <x v="5"/>
    <x v="0"/>
    <s v="N"/>
    <s v="Panjab Kings"/>
    <s v="Wickets"/>
    <n v="6"/>
    <x v="7"/>
    <s v="['C Munro', 'G Gambhir', 'SS Iyer', 'V Shankar', 'RR Pant', 'R Tewatia', 'CH Morris', 'DT Christian', 'A Mishra', 'TA Boult', 'Mohammed Shami']"/>
    <s v="['KL Rahul', 'MA Agarwal', 'Yuvraj Singh', 'KK Nair', 'DA Miller', 'MP Stoinis', 'AR Patel', 'R Ashwin', 'AJ Tye', 'MM Sharma', 'Mujeeb Ur Rahman']"/>
    <x v="1"/>
    <x v="22"/>
    <s v="Sunday"/>
  </r>
  <r>
    <x v="6"/>
    <d v="2018-04-07T00:00:00"/>
    <n v="2018"/>
    <n v="1"/>
    <x v="3"/>
    <s v="Chennai Super Kings"/>
    <x v="6"/>
    <x v="2"/>
    <x v="0"/>
    <s v="N"/>
    <s v="Chennai Super Kings"/>
    <s v="Wickets"/>
    <n v="1"/>
    <x v="20"/>
    <s v="['RG Sharma', 'E Lewis', 'Ishan Kishan', 'SA Yadav', 'HH Pandya', 'KH Pandya', 'KA Pollard', 'JJ Bumrah', 'MJ McClenaghan', 'Mustafizur Rahman', 'M Markande']"/>
    <s v="['SR Watson', 'AT Rayudu', 'SK Raina', 'KM Jadhav', 'MS Dhoni', 'RA Jadeja', 'DJ Bravo', 'DL Chahar', 'Harbhajan Singh', 'MA Wood', 'Imran Tahir']"/>
    <x v="2"/>
    <x v="26"/>
    <s v="Saturday"/>
  </r>
  <r>
    <x v="16"/>
    <m/>
    <m/>
    <m/>
    <x v="8"/>
    <m/>
    <x v="17"/>
    <x v="8"/>
    <x v="2"/>
    <m/>
    <m/>
    <m/>
    <m/>
    <x v="97"/>
    <m/>
    <m/>
    <x v="28"/>
    <x v="27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0">
  <r>
    <s v="Dubai"/>
    <d v="2021-10-15T00:00:00"/>
    <n v="2021"/>
    <s v="Final"/>
    <s v="Chennai Super Kings"/>
    <s v="Kolkata Knight Riders"/>
    <s v="Dubai International Cricket Stadium"/>
    <x v="0"/>
    <x v="0"/>
    <s v="N"/>
    <s v="Chennai Super Kings"/>
    <x v="0"/>
    <n v="27"/>
    <s v="F du Plessis"/>
    <s v="['RD Gaikwad', 'F du Plessis', 'RV Uthappa', 'MM Ali', 'AT Rayudu', 'MS Dhoni', 'RA Jadeja', 'DJ Bravo', 'SN Thakur', 'DL Chahar', 'JR Hazlewood']"/>
    <s v="['Shubman Gill', 'VR Iyer', 'N Rana', 'SP Narine', 'EJG Morgan', 'KD Karthik', 'Shakib Al Hasan', 'RA Tripathi', 'LH Ferguson', 'Shivam Mavi', 'CV Varun']"/>
    <s v="Nitin Menon"/>
    <s v="RK Illingworth"/>
  </r>
  <r>
    <s v="Sharjah"/>
    <d v="2021-10-13T00:00:00"/>
    <n v="2021"/>
    <s v="Qualifier 2"/>
    <s v="Delhi Capitals"/>
    <s v="Kolkata Knight Riders"/>
    <s v="Sharjah Cricket Stadium"/>
    <x v="0"/>
    <x v="0"/>
    <s v="N"/>
    <s v="Kolkata Knight Riders"/>
    <x v="1"/>
    <n v="3"/>
    <s v="VR Iyer"/>
    <s v="['PP Shaw', 'S Dhawan', 'MP Stoinis', 'SS Iyer', 'RR Pant', 'SO Hetmyer', 'AR Patel', 'R Ashwin', 'K Rabada', 'Avesh Khan', 'A Nortje']"/>
    <s v="['Shubman Gill', 'VR Iyer', 'N Rana', 'RA Tripathi', 'KD Karthik', 'EJG Morgan', 'Shakib Al Hasan', 'SP Narine', 'LH Ferguson', 'Shivam Mavi', 'CV Varun']"/>
    <s v="KN Ananthapadmanabhan"/>
    <s v="MA Gough"/>
  </r>
  <r>
    <s v="Sharjah"/>
    <d v="2021-10-11T00:00:00"/>
    <n v="2021"/>
    <s v="Eliminator"/>
    <s v="Royal Challengers Bangalore"/>
    <s v="Kolkata Knight Riders"/>
    <s v="Sharjah Cricket Stadium"/>
    <x v="1"/>
    <x v="1"/>
    <s v="N"/>
    <s v="Kolkata Knight Riders"/>
    <x v="1"/>
    <n v="4"/>
    <s v="SP Narine"/>
    <s v="['D Padikkal', 'V Kohli', 'KS Bharat', 'GJ Maxwell', 'AB de Villiers', 'Shahbaz Ahmed', 'DT Christian', 'HV Patel', 'GHS Garton', 'Mohammed Siraj', 'YS Chahal']"/>
    <s v="['Shubman Gill', 'VR Iyer', 'RA Tripathi', 'N Rana', 'SP Narine', 'KD Karthik', 'EJG Morgan', 'Shakib Al Hasan', 'LH Ferguson', 'Shivam Mavi', 'CV Varun']"/>
    <s v="CB Gaffaney"/>
    <s v="VK Sharma"/>
  </r>
  <r>
    <s v="Dubai"/>
    <d v="2021-10-10T00:00:00"/>
    <n v="2021"/>
    <s v="Qualifier 1"/>
    <s v="Delhi Capitals"/>
    <s v="Chennai Super Kings"/>
    <s v="Dubai International Cricket Stadium"/>
    <x v="2"/>
    <x v="0"/>
    <s v="N"/>
    <s v="Chennai Super Kings"/>
    <x v="1"/>
    <n v="4"/>
    <s v="RD Gaikwad"/>
    <s v="['PP Shaw', 'S Dhawan', 'SS Iyer', 'AR Patel', 'RR Pant', 'SO Hetmyer', 'TK Curran', 'R Ashwin', 'K Rabada', 'Avesh Khan', 'A Nortje']"/>
    <s v="['RD Gaikwad', 'F du Plessis', 'RV Uthappa', 'SN Thakur', 'AT Rayudu', 'MM Ali', 'MS Dhoni', 'RA Jadeja', 'DJ Bravo', 'DL Chahar', 'JR Hazlewood']"/>
    <s v="Nitin Menon"/>
    <s v="RK Illingworth"/>
  </r>
  <r>
    <s v="Abu Dhabi"/>
    <d v="2021-10-08T00:00:00"/>
    <n v="2021"/>
    <n v="55"/>
    <s v="Mumbai Indians"/>
    <s v="Sunrisers Hyderabad"/>
    <s v="Zayed Cricket Stadium, Abu Dhabi"/>
    <x v="3"/>
    <x v="1"/>
    <s v="N"/>
    <s v="Mumbai Indians"/>
    <x v="0"/>
    <n v="42"/>
    <s v="Ishan Kishan"/>
    <s v="['RG Sharma', 'Ishan Kishan', 'HH Pandya', 'KA Pollard', 'SA Yadav', 'JDS Neesham', 'KH Pandya', 'NM Coulter-Nile', 'PP Chawla', 'JJ Bumrah', 'TA Boult']"/>
    <s v="['JJ Roy', 'Abhishek Sharma', 'MK Pandey', 'Mohammad Nabi', 'Abdul Samad', 'PK Garg', 'JO Holder', 'Rashid Khan', 'WP Saha', 'S Kaul', 'Umran Malik']"/>
    <s v="Tapan Sharma"/>
    <s v="VK Sharma"/>
  </r>
  <r>
    <s v="Dubai"/>
    <d v="2021-10-08T00:00:00"/>
    <n v="2021"/>
    <n v="56"/>
    <s v="Delhi Capitals"/>
    <s v="Royal Challengers Bangalore"/>
    <s v="Dubai International Cricket Stadium"/>
    <x v="1"/>
    <x v="0"/>
    <s v="N"/>
    <s v="Royal Challengers Bangalore"/>
    <x v="1"/>
    <n v="7"/>
    <s v="KS Bharat"/>
    <s v="['PP Shaw', 'S Dhawan', 'RR Pant', 'SS Iyer', 'SO Hetmyer', 'RV Patel', 'AR Patel', 'R Ashwin', 'K Rabada', 'Avesh Khan', 'A Nortje']"/>
    <s v="['V Kohli', 'D Padikkal', 'KS Bharat', 'AB de Villiers', 'GJ Maxwell', 'DT Christian', 'Shahbaz Ahmed', 'GHS Garton', 'HV Patel', 'Mohammed Siraj', 'YS Chahal']"/>
    <s v="KN Ananthapadmanabhan"/>
    <s v="Nitin Menon"/>
  </r>
  <r>
    <s v="Sharjah"/>
    <d v="2021-10-07T00:00:00"/>
    <n v="2021"/>
    <n v="54"/>
    <s v="Kolkata Knight Riders"/>
    <s v="Rajasthan Royals"/>
    <s v="Sharjah Cricket Stadium"/>
    <x v="4"/>
    <x v="0"/>
    <s v="N"/>
    <s v="Kolkata Knight Riders"/>
    <x v="0"/>
    <n v="86"/>
    <s v="Shivam Mavi"/>
    <s v="['Shubman Gill', 'VR Iyer', 'N Rana', 'RA Tripathi', 'KD Karthik', 'EJG Morgan', 'Shakib Al Hasan', 'SP Narine', 'LH Ferguson', 'CV Varun', 'Shivam Mavi']"/>
    <s v="['YBK Jaiswal', 'LS Livingstone', 'SV Samson', 'S Dube', 'Anuj Rawat', 'GD Phillips', 'R Tewatia', 'CH Morris', 'JD Unadkat', 'C Sakariya', 'Mustafizur Rahman']"/>
    <s v="MA Gough"/>
    <s v="HAS Khalid"/>
  </r>
  <r>
    <s v="Dubai"/>
    <d v="2021-10-07T00:00:00"/>
    <n v="2021"/>
    <n v="53"/>
    <s v="Chennai Super Kings"/>
    <s v="Punjab Kings"/>
    <s v="Dubai International Cricket Stadium"/>
    <x v="5"/>
    <x v="0"/>
    <s v="N"/>
    <s v="Punjab Kings"/>
    <x v="1"/>
    <n v="6"/>
    <s v="KL Rahul"/>
    <s v="['RD Gaikwad', 'F du Plessis', 'MM Ali', 'RV Uthappa', 'AT Rayudu', 'MS Dhoni', 'RA Jadeja', 'DJ Bravo', 'DL Chahar', 'SN Thakur', 'JR Hazlewood']"/>
    <s v="['KL Rahul', 'MA Agarwal', 'SN Khan', 'M Shahrukh Khan', 'AK Markram', 'MC Henriques', 'CJ Jordan', 'Harpreet Brar', 'Ravi Bishnoi', 'Mohammed Shami', 'Arshdeep Singh']"/>
    <s v="K Srinivasan"/>
    <s v="RK Illingworth"/>
  </r>
  <r>
    <s v="Abu Dhabi"/>
    <d v="2021-10-06T00:00:00"/>
    <n v="2021"/>
    <n v="52"/>
    <s v="Sunrisers Hyderabad"/>
    <s v="Royal Challengers Bangalore"/>
    <s v="Zayed Cricket Stadium, Abu Dhabi"/>
    <x v="1"/>
    <x v="0"/>
    <s v="N"/>
    <s v="Sunrisers Hyderabad"/>
    <x v="0"/>
    <n v="4"/>
    <s v="KS Williamson"/>
    <s v="['JJ Roy', 'Abhishek Sharma', 'KS Williamson', 'PK Garg', 'Abdul Samad', 'WP Saha', 'JO Holder', 'Rashid Khan', 'B Kumar', 'S Kaul', 'Umran Malik']"/>
    <s v="['V Kohli', 'D Padikkal', 'DT Christian', 'KS Bharat', 'GJ Maxwell', 'AB de Villiers', 'Shahbaz Ahmed', 'GHS Garton', 'HV Patel', 'Mohammed Siraj', 'YS Chahal']"/>
    <s v="S Ravi"/>
    <s v="UV Gandhe"/>
  </r>
  <r>
    <s v="Sharjah"/>
    <d v="2021-10-05T00:00:00"/>
    <n v="2021"/>
    <n v="51"/>
    <s v="Rajasthan Royals"/>
    <s v="Mumbai Indians"/>
    <s v="Sharjah Cricket Stadium"/>
    <x v="3"/>
    <x v="0"/>
    <s v="N"/>
    <s v="Mumbai Indians"/>
    <x v="1"/>
    <n v="8"/>
    <s v="NM Coulter-Nile"/>
    <s v="['E Lewis', 'YBK Jaiswal', 'SV Samson', 'S Dube', 'GD Phillips', 'DA Miller', 'R Tewatia', 'S Gopal', 'C Sakariya', 'K Yadav', 'Mustafizur Rahman']"/>
    <s v="['RG Sharma', 'Ishan Kishan', 'SA Yadav', 'HH Pandya', 'SS Tiwary', 'KA Pollard', 'JDS Neesham', 'NM Coulter-Nile', 'J Yadav', 'JJ Bumrah', 'TA Boult']"/>
    <s v="AK Chaudhary"/>
    <s v="MA Gough"/>
  </r>
  <r>
    <s v="Dubai"/>
    <d v="2021-10-04T00:00:00"/>
    <n v="2021"/>
    <n v="50"/>
    <s v="Chennai Super Kings"/>
    <s v="Delhi Capitals"/>
    <s v="Dubai International Cricket Stadium"/>
    <x v="6"/>
    <x v="0"/>
    <s v="N"/>
    <s v="Delhi Capitals"/>
    <x v="1"/>
    <n v="3"/>
    <s v="AR Patel"/>
    <s v="['RD Gaikwad', 'F du Plessis', 'RV Uthappa', 'MM Ali', 'AT Rayudu', 'MS Dhoni', 'RA Jadeja', 'DJ Bravo', 'DL Chahar', 'SN Thakur', 'JR Hazlewood']"/>
    <s v="['PP Shaw', 'S Dhawan', 'SS Iyer', 'RR Pant', 'RV Patel', 'R Ashwin', 'SO Hetmyer', 'AR Patel', 'K Rabada', 'Avesh Khan', 'A Nortje']"/>
    <s v="AK Chaudhary"/>
    <s v="Nitin Menon"/>
  </r>
  <r>
    <s v="Dubai"/>
    <d v="2021-10-03T00:00:00"/>
    <n v="2021"/>
    <n v="49"/>
    <s v="Sunrisers Hyderabad"/>
    <s v="Kolkata Knight Riders"/>
    <s v="Dubai International Cricket Stadium"/>
    <x v="7"/>
    <x v="1"/>
    <s v="N"/>
    <s v="Kolkata Knight Riders"/>
    <x v="1"/>
    <n v="6"/>
    <s v="Shubman Gill"/>
    <s v="['JJ Roy', 'WP Saha', 'KS Williamson', 'PK Garg', 'Abhishek Sharma', 'Abdul Samad', 'JO Holder', 'Rashid Khan', 'B Kumar', 'S Kaul', 'Umran Malik']"/>
    <s v="['Shubman Gill', 'VR Iyer', 'RA Tripathi', 'N Rana', 'KD Karthik', 'EJG Morgan', 'Shakib Al Hasan', 'SP Narine', 'TG Southee', 'CV Varun', 'Shivam Mavi']"/>
    <s v="J Madanagopal"/>
    <s v="MA Gough"/>
  </r>
  <r>
    <s v="Sharjah"/>
    <d v="2021-10-03T00:00:00"/>
    <n v="2021"/>
    <n v="48"/>
    <s v="Royal Challengers Bangalore"/>
    <s v="Punjab Kings"/>
    <s v="Sharjah Cricket Stadium"/>
    <x v="1"/>
    <x v="1"/>
    <s v="N"/>
    <s v="Royal Challengers Bangalore"/>
    <x v="0"/>
    <n v="6"/>
    <s v="GJ Maxwell"/>
    <s v="['V Kohli', 'D Padikkal', 'DT Christian', 'GJ Maxwell', 'AB de Villiers', 'Shahbaz Ahmed', 'KS Bharat', 'GHS Garton', 'HV Patel', 'Mohammed Siraj', 'YS Chahal']"/>
    <s v="['KL Rahul', 'MA Agarwal', 'N Pooran', 'AK Markram', 'SN Khan', 'M Shahrukh Khan', 'MC Henriques', 'Harpreet Brar', 'Ravi Bishnoi', 'Mohammed Shami', 'Arshdeep Singh']"/>
    <s v="KN Ananthapadmanabhan"/>
    <s v="RK Illingworth"/>
  </r>
  <r>
    <s v="Abu Dhabi"/>
    <d v="2021-10-02T00:00:00"/>
    <n v="2021"/>
    <n v="47"/>
    <s v="Chennai Super Kings"/>
    <s v="Rajasthan Royals"/>
    <s v="Zayed Cricket Stadium, Abu Dhabi"/>
    <x v="4"/>
    <x v="0"/>
    <s v="N"/>
    <s v="Rajasthan Royals"/>
    <x v="1"/>
    <n v="7"/>
    <s v="RD Gaikwad"/>
    <s v="['RD Gaikwad', 'F du Plessis', 'SK Raina', 'MM Ali', 'AT Rayudu', 'RA Jadeja', 'MS Dhoni', 'SM Curran', 'SN Thakur', 'JR Hazlewood', 'KM Asif']"/>
    <s v="['E Lewis', 'YBK Jaiswal', 'SV Samson', 'S Dube', 'GD Phillips', 'DA Miller', 'R Tewatia', 'Akash Singh', 'M Markande', 'C Sakariya', 'Mustafizur Rahman']"/>
    <s v="CB Gaffaney"/>
    <s v="VK Sharma"/>
  </r>
  <r>
    <s v="Sharjah"/>
    <d v="2021-10-02T00:00:00"/>
    <n v="2021"/>
    <n v="46"/>
    <s v="Mumbai Indians"/>
    <s v="Delhi Capitals"/>
    <s v="Sharjah Cricket Stadium"/>
    <x v="6"/>
    <x v="0"/>
    <s v="N"/>
    <s v="Delhi Capitals"/>
    <x v="1"/>
    <n v="4"/>
    <s v="AR Patel"/>
    <s v="['RG Sharma', 'Q de Kock', 'SA Yadav', 'SS Tiwary', 'KA Pollard', 'HH Pandya', 'KH Pandya', 'NM Coulter-Nile', 'J Yadav', 'JJ Bumrah', 'TA Boult']"/>
    <s v="['PP Shaw', 'S Dhawan', 'SPD Smith', 'RR Pant', 'SS Iyer', 'AR Patel', 'SO Hetmyer', 'R Ashwin', 'K Rabada', 'Avesh Khan', 'A Nortje']"/>
    <s v="AK Chaudhary"/>
    <s v="MA Gough"/>
  </r>
  <r>
    <s v="Dubai"/>
    <d v="2021-10-01T00:00:00"/>
    <n v="2021"/>
    <n v="45"/>
    <s v="Kolkata Knight Riders"/>
    <s v="Punjab Kings"/>
    <s v="Dubai International Cricket Stadium"/>
    <x v="5"/>
    <x v="0"/>
    <s v="N"/>
    <s v="Punjab Kings"/>
    <x v="1"/>
    <n v="5"/>
    <s v="KL Rahul"/>
    <s v="['VR Iyer', 'Shubman Gill', 'RA Tripathi', 'N Rana', 'EJG Morgan', 'KD Karthik', 'TL Seifert', 'SP Narine', 'TG Southee', 'CV Varun', 'Shivam Mavi']"/>
    <s v="['KL Rahul', 'MA Agarwal', 'N Pooran', 'AK Markram', 'DJ Hooda', 'M Shahrukh Khan', 'FA Allen', 'NT Ellis', 'Ravi Bishnoi', 'Mohammed Shami', 'Arshdeep Singh']"/>
    <s v="KN Ananthapadmanabhan"/>
    <s v="RK Illingworth"/>
  </r>
  <r>
    <s v="Sharjah"/>
    <d v="2021-09-30T00:00:00"/>
    <n v="2021"/>
    <n v="44"/>
    <s v="Sunrisers Hyderabad"/>
    <s v="Chennai Super Kings"/>
    <s v="Sharjah Cricket Stadium"/>
    <x v="2"/>
    <x v="0"/>
    <s v="N"/>
    <s v="Chennai Super Kings"/>
    <x v="1"/>
    <n v="6"/>
    <s v="JR Hazlewood"/>
    <s v="['JJ Roy', 'WP Saha', 'KS Williamson', 'PK Garg', 'Abhishek Sharma', 'Abdul Samad', 'JO Holder', 'Rashid Khan', 'B Kumar', 'Sandeep Sharma', 'S Kaul']"/>
    <s v="['RD Gaikwad', 'F du Plessis', 'MM Ali', 'SK Raina', 'AT Rayudu', 'MS Dhoni', 'RA Jadeja', 'DJ Bravo', 'SN Thakur', 'DL Chahar', 'JR Hazlewood']"/>
    <s v="Nitin Menon"/>
    <s v="YC Barde"/>
  </r>
  <r>
    <s v="Dubai"/>
    <d v="2021-09-29T00:00:00"/>
    <n v="2021"/>
    <n v="43"/>
    <s v="Rajasthan Royals"/>
    <s v="Royal Challengers Bangalore"/>
    <s v="Dubai International Cricket Stadium"/>
    <x v="1"/>
    <x v="0"/>
    <s v="N"/>
    <s v="Royal Challengers Bangalore"/>
    <x v="1"/>
    <n v="7"/>
    <s v="YS Chahal"/>
    <s v="['E Lewis', 'YBK Jaiswal', 'SV Samson', 'MK Lomror', 'LS Livingstone', 'R Tewatia', 'R Parag', 'CH Morris', 'C Sakariya', 'Kartik Tyagi', 'Mustafizur Rahman']"/>
    <s v="['V Kohli', 'D Padikkal', 'KS Bharat', 'GJ Maxwell', 'AB de Villiers', 'DT Christian', 'Shahbaz Ahmed', 'GHS Garton', 'HV Patel', 'Mohammed Siraj', 'YS Chahal']"/>
    <s v="AY Dandekar"/>
    <s v="KN Ananthapadmanabhan"/>
  </r>
  <r>
    <s v="Sharjah"/>
    <d v="2021-09-28T00:00:00"/>
    <n v="2021"/>
    <n v="41"/>
    <s v="Delhi Capitals"/>
    <s v="Kolkata Knight Riders"/>
    <s v="Sharjah Cricket Stadium"/>
    <x v="0"/>
    <x v="0"/>
    <s v="N"/>
    <s v="Kolkata Knight Riders"/>
    <x v="1"/>
    <n v="3"/>
    <s v="SP Narine"/>
    <s v="['SPD Smith', 'S Dhawan', 'SS Iyer', 'RR Pant', 'SO Hetmyer', 'Lalit Yadav', 'AR Patel', 'R Ashwin', 'K Rabada', 'Avesh Khan', 'A Nortje']"/>
    <s v="['Shubman Gill', 'VR Iyer', 'RA Tripathi', 'N Rana', 'EJG Morgan', 'KD Karthik', 'SP Narine', 'TG Southee', 'LH Ferguson', 'S Sandeep Warrier', 'CV Varun']"/>
    <s v="Nitin Menon"/>
    <s v="HAS Khalid"/>
  </r>
  <r>
    <s v="Abu Dhabi"/>
    <d v="2021-09-28T00:00:00"/>
    <n v="2021"/>
    <n v="42"/>
    <s v="Punjab Kings"/>
    <s v="Mumbai Indians"/>
    <s v="Zayed Cricket Stadium, Abu Dhabi"/>
    <x v="3"/>
    <x v="0"/>
    <s v="N"/>
    <s v="Mumbai Indians"/>
    <x v="1"/>
    <n v="6"/>
    <s v="KA Pollard"/>
    <s v="['KL Rahul', 'Mandeep Singh', 'CH Gayle', 'AK Markram', 'N Pooran', 'DJ Hooda', 'Harpreet Brar', 'NT Ellis', 'Ravi Bishnoi', 'Mohammed Shami', 'Arshdeep Singh']"/>
    <s v="['RG Sharma', 'Q de Kock', 'SA Yadav', 'SS Tiwary', 'HH Pandya', 'KA Pollard', 'KH Pandya', 'NM Coulter-Nile', 'RD Chahar', 'TA Boult', 'JJ Bumrah']"/>
    <s v="S Ravi"/>
    <s v="VK Sharma"/>
  </r>
  <r>
    <s v="Dubai"/>
    <d v="2021-09-27T00:00:00"/>
    <n v="2021"/>
    <n v="40"/>
    <s v="Rajasthan Royals"/>
    <s v="Sunrisers Hyderabad"/>
    <s v="Dubai International Cricket Stadium"/>
    <x v="4"/>
    <x v="1"/>
    <s v="N"/>
    <s v="Sunrisers Hyderabad"/>
    <x v="1"/>
    <n v="7"/>
    <s v="JJ Roy"/>
    <s v="['E Lewis', 'YBK Jaiswal', 'SV Samson', 'LS Livingstone', 'MK Lomror', 'R Parag', 'R Tewatia', 'CH Morris', 'JD Unadkat', 'C Sakariya', 'Mustafizur Rahman']"/>
    <s v="['JJ Roy', 'WP Saha', 'KS Williamson', 'PK Garg', 'Abhishek Sharma', 'JO Holder', 'Abdul Samad', 'Rashid Khan', 'B Kumar', 'Sandeep Sharma', 'S Kaul']"/>
    <s v="KN Ananthapadmanabhan"/>
    <s v="Navdeep Singh"/>
  </r>
  <r>
    <s v="Dubai"/>
    <d v="2021-09-26T00:00:00"/>
    <n v="2021"/>
    <n v="39"/>
    <s v="Royal Challengers Bangalore"/>
    <s v="Mumbai Indians"/>
    <s v="Dubai International Cricket Stadium"/>
    <x v="3"/>
    <x v="0"/>
    <s v="N"/>
    <s v="Royal Challengers Bangalore"/>
    <x v="0"/>
    <n v="54"/>
    <s v="GJ Maxwell"/>
    <s v="['V Kohli', 'D Padikkal', 'KS Bharat', 'GJ Maxwell', 'AB de Villiers', 'DT Christian', 'Shahbaz Ahmed', 'KA Jamieson', 'HV Patel', 'Mohammed Siraj', 'YS Chahal']"/>
    <s v="['RG Sharma', 'Q de Kock', 'Ishan Kishan', 'SA Yadav', 'KH Pandya', 'KA Pollard', 'HH Pandya', 'AF Milne', 'RD Chahar', 'JJ Bumrah', 'TA Boult']"/>
    <s v="AK Chaudhary"/>
    <s v="MA Gough"/>
  </r>
  <r>
    <s v="Abu Dhabi"/>
    <d v="2021-09-26T00:00:00"/>
    <n v="2021"/>
    <n v="38"/>
    <s v="Kolkata Knight Riders"/>
    <s v="Chennai Super Kings"/>
    <s v="Zayed Cricket Stadium, Abu Dhabi"/>
    <x v="0"/>
    <x v="1"/>
    <s v="N"/>
    <s v="Chennai Super Kings"/>
    <x v="1"/>
    <n v="2"/>
    <s v="RA Jadeja"/>
    <s v="['Shubman Gill', 'VR Iyer', 'RA Tripathi', 'EJG Morgan', 'N Rana', 'AD Russell', 'KD Karthik', 'SP Narine', 'LH Ferguson', 'M Prasidh Krishna', 'CV Varun']"/>
    <s v="['RD Gaikwad', 'F du Plessis', 'MM Ali', 'AT Rayudu', 'SK Raina', 'MS Dhoni', 'RA Jadeja', 'SM Curran', 'SN Thakur', 'DL Chahar', 'JR Hazlewood']"/>
    <s v="CB Gaffaney"/>
    <s v="Tapan Sharma"/>
  </r>
  <r>
    <s v="Sharjah"/>
    <d v="2021-09-25T00:00:00"/>
    <n v="2021"/>
    <n v="37"/>
    <s v="Punjab Kings"/>
    <s v="Sunrisers Hyderabad"/>
    <s v="Sharjah Cricket Stadium"/>
    <x v="7"/>
    <x v="0"/>
    <s v="N"/>
    <s v="Punjab Kings"/>
    <x v="0"/>
    <n v="5"/>
    <s v="JO Holder"/>
    <s v="['KL Rahul', 'MA Agarwal', 'CH Gayle', 'AK Markram', 'N Pooran', 'DJ Hooda', 'Harpreet Brar', 'NT Ellis', 'Mohammed Shami', 'Ravi Bishnoi', 'Arshdeep Singh']"/>
    <s v="['DA Warner', 'WP Saha', 'KS Williamson', 'MK Pandey', 'KM Jadhav', 'Abdul Samad', 'JO Holder', 'Rashid Khan', 'B Kumar', 'Sandeep Sharma', 'KK Ahmed']"/>
    <s v="RK Illingworth"/>
    <s v="YC Barde"/>
  </r>
  <r>
    <s v="Abu Dhabi"/>
    <d v="2021-09-25T00:00:00"/>
    <n v="2021"/>
    <n v="36"/>
    <s v="Delhi Capitals"/>
    <s v="Rajasthan Royals"/>
    <s v="Zayed Cricket Stadium, Abu Dhabi"/>
    <x v="4"/>
    <x v="0"/>
    <s v="N"/>
    <s v="Delhi Capitals"/>
    <x v="0"/>
    <n v="33"/>
    <s v="SS Iyer"/>
    <s v="['PP Shaw', 'S Dhawan', 'SS Iyer', 'RR Pant', 'SO Hetmyer', 'Lalit Yadav', 'AR Patel', 'R Ashwin', 'K Rabada', 'A Nortje', 'Avesh Khan']"/>
    <s v="['LS Livingstone', 'YBK Jaiswal', 'SV Samson', 'DA Miller', 'MK Lomror', 'R Parag', 'R Tewatia', 'T Shamsi', 'Kartik Tyagi', 'C Sakariya', 'Mustafizur Rahman']"/>
    <s v="CB Gaffaney"/>
    <s v="UV Gandhe"/>
  </r>
  <r>
    <s v="Sharjah"/>
    <d v="2021-09-24T00:00:00"/>
    <n v="2021"/>
    <n v="35"/>
    <s v="Royal Challengers Bangalore"/>
    <s v="Chennai Super Kings"/>
    <s v="Sharjah Cricket Stadium"/>
    <x v="2"/>
    <x v="0"/>
    <s v="N"/>
    <s v="Chennai Super Kings"/>
    <x v="1"/>
    <n v="6"/>
    <s v="DJ Bravo"/>
    <s v="['V Kohli', 'D Padikkal', 'AB de Villiers', 'GJ Maxwell', 'TH David', 'HV Patel', 'PWH de Silva', 'KS Bharat', 'Navdeep Saini', 'Mohammed Siraj', 'YS Chahal']"/>
    <s v="['RD Gaikwad', 'F du Plessis', 'MM Ali', 'AT Rayudu', 'SK Raina', 'MS Dhoni', 'RA Jadeja', 'DJ Bravo', 'SN Thakur', 'DL Chahar', 'JR Hazlewood']"/>
    <s v="AK Chaudhary"/>
    <s v="Nitin Menon"/>
  </r>
  <r>
    <s v="Abu Dhabi"/>
    <d v="2021-09-23T00:00:00"/>
    <n v="2021"/>
    <n v="34"/>
    <s v="Mumbai Indians"/>
    <s v="Kolkata Knight Riders"/>
    <s v="Zayed Cricket Stadium, Abu Dhabi"/>
    <x v="0"/>
    <x v="0"/>
    <s v="N"/>
    <s v="Kolkata Knight Riders"/>
    <x v="1"/>
    <n v="7"/>
    <s v="SP Narine"/>
    <s v="['RG Sharma', 'Q de Kock', 'SA Yadav', 'Ishan Kishan', 'KA Pollard', 'KH Pandya', 'SS Tiwary', 'AF Milne', 'RD Chahar', 'JJ Bumrah', 'TA Boult']"/>
    <s v="['Shubman Gill', 'VR Iyer', 'RA Tripathi', 'EJG Morgan', 'N Rana', 'AD Russell', 'KD Karthik', 'SP Narine', 'LH Ferguson', 'M Prasidh Krishna', 'CV Varun']"/>
    <s v="S Ravi"/>
    <s v="VK Sharma"/>
  </r>
  <r>
    <s v="Dubai"/>
    <d v="2021-09-22T00:00:00"/>
    <n v="2021"/>
    <n v="33"/>
    <s v="Sunrisers Hyderabad"/>
    <s v="Delhi Capitals"/>
    <s v="Dubai International Cricket Stadium"/>
    <x v="7"/>
    <x v="1"/>
    <s v="N"/>
    <s v="Delhi Capitals"/>
    <x v="1"/>
    <n v="8"/>
    <s v="A Nortje"/>
    <s v="['DA Warner', 'WP Saha', 'KS Williamson', 'MK Pandey', 'KM Jadhav', 'Abdul Samad', 'JO Holder', 'Rashid Khan', 'B Kumar', 'Sandeep Sharma', 'KK Ahmed']"/>
    <s v="['PP Shaw', 'S Dhawan', 'SS Iyer', 'RR Pant', 'MP Stoinis', 'SO Hetmyer', 'AR Patel', 'R Ashwin', 'K Rabada', 'A Nortje', 'Avesh Khan']"/>
    <s v="KN Ananthapadmanabhan"/>
    <s v="RK Illingworth"/>
  </r>
  <r>
    <s v="Dubai"/>
    <d v="2021-09-21T00:00:00"/>
    <n v="2021"/>
    <n v="32"/>
    <s v="Rajasthan Royals"/>
    <s v="Punjab Kings"/>
    <s v="Dubai International Cricket Stadium"/>
    <x v="5"/>
    <x v="0"/>
    <s v="N"/>
    <s v="Rajasthan Royals"/>
    <x v="0"/>
    <n v="2"/>
    <s v="Kartik Tyagi"/>
    <s v="['E Lewis', 'YBK Jaiswal', 'SV Samson', 'LS Livingstone', 'MK Lomror', 'R Parag', 'R Tewatia', 'CH Morris', 'C Sakariya', 'Kartik Tyagi', 'Mustafizur Rahman']"/>
    <s v="['KL Rahul', 'MA Agarwal', 'AK Markram', 'N Pooran', 'DJ Hooda', 'FA Allen', 'IC Porel', 'AU Rashid', 'Harpreet Brar', 'Arshdeep Singh', 'Mohammed Shami']"/>
    <s v="AK Chaudhary"/>
    <s v="MA Gough"/>
  </r>
  <r>
    <s v="Abu Dhabi"/>
    <d v="2021-09-20T00:00:00"/>
    <n v="2021"/>
    <n v="31"/>
    <s v="Royal Challengers Bangalore"/>
    <s v="Kolkata Knight Riders"/>
    <s v="Zayed Cricket Stadium, Abu Dhabi"/>
    <x v="1"/>
    <x v="1"/>
    <s v="N"/>
    <s v="Kolkata Knight Riders"/>
    <x v="1"/>
    <n v="9"/>
    <s v="CV Varun"/>
    <s v="['V Kohli', 'D Padikkal', 'KS Bharat', 'GJ Maxwell', 'AB de Villiers', 'Sachin Baby', 'PWH de Silva', 'KA Jamieson', 'HV Patel', 'Mohammed Siraj', 'YS Chahal']"/>
    <s v="['Shubman Gill', 'VR Iyer', 'AD Russell', 'N Rana', 'RA Tripathi', 'EJG Morgan', 'KD Karthik', 'LH Ferguson', 'SP Narine', 'CV Varun', 'M Prasidh Krishna']"/>
    <s v="CB Gaffaney"/>
    <s v="S Ravi"/>
  </r>
  <r>
    <s v="Dubai"/>
    <d v="2021-09-19T00:00:00"/>
    <n v="2021"/>
    <n v="30"/>
    <s v="Chennai Super Kings"/>
    <s v="Mumbai Indians"/>
    <s v="Dubai International Cricket Stadium"/>
    <x v="2"/>
    <x v="1"/>
    <s v="N"/>
    <s v="Chennai Super Kings"/>
    <x v="0"/>
    <n v="20"/>
    <s v="RD Gaikwad"/>
    <s v="['RD Gaikwad', 'F du Plessis', 'MM Ali', 'AT Rayudu', 'SK Raina', 'MS Dhoni', 'RA Jadeja', 'DJ Bravo', 'SN Thakur', 'DL Chahar', 'JR Hazlewood']"/>
    <s v="['Q de Kock', 'Anmolpreet Singh', 'SA Yadav', 'Ishan Kishan', 'SS Tiwary', 'KA Pollard', 'KH Pandya', 'AF Milne', 'RD Chahar', 'JJ Bumrah', 'TA Boult']"/>
    <s v="Nitin Menon"/>
    <s v="RK Illingworth"/>
  </r>
  <r>
    <s v="Ahmedabad"/>
    <d v="2021-05-02T00:00:00"/>
    <n v="2021"/>
    <n v="29"/>
    <s v="Punjab Kings"/>
    <s v="Delhi Capitals"/>
    <s v="Narendra Modi Stadium, Ahmedabad"/>
    <x v="6"/>
    <x v="0"/>
    <s v="N"/>
    <s v="Delhi Capitals"/>
    <x v="1"/>
    <n v="7"/>
    <s v="MA Agarwal"/>
    <s v="['P Simran Singh', 'MA Agarwal', 'CH Gayle', 'DJ Malan', 'DJ Hooda', 'M Shahrukh Khan', 'CJ Jordan', 'Harpreet Brar', 'RP Meredith', 'Ravi Bishnoi', 'Mohammed Shami']"/>
    <s v="['PP Shaw', 'S Dhawan', 'SPD Smith', 'RR Pant', 'SO Hetmyer', 'MP Stoinis', 'AR Patel', 'Lalit Yadav', 'K Rabada', 'I Sharma', 'Avesh Khan']"/>
    <s v="AK Chaudhary"/>
    <s v="AY Dandekar"/>
  </r>
  <r>
    <s v="Delhi"/>
    <d v="2021-05-02T00:00:00"/>
    <n v="2021"/>
    <n v="28"/>
    <s v="Rajasthan Royals"/>
    <s v="Sunrisers Hyderabad"/>
    <s v="Arun Jaitley Stadium, Delhi"/>
    <x v="7"/>
    <x v="0"/>
    <s v="N"/>
    <s v="Rajasthan Royals"/>
    <x v="0"/>
    <n v="55"/>
    <s v="JC Buttler"/>
    <s v="['JC Buttler', 'YBK Jaiswal', 'SV Samson', 'R Parag', 'DA Miller', 'Anuj Rawat', 'R Tewatia', 'CH Morris', 'Kartik Tyagi', 'C Sakariya', 'Mustafizur Rahman']"/>
    <s v="['MK Pandey', 'JM Bairstow', 'KS Williamson', 'V Shankar', 'KM Jadhav', 'Mohammad Nabi', 'Abdul Samad', 'Rashid Khan', 'B Kumar', 'Sandeep Sharma', 'KK Ahmed']"/>
    <s v="C Shamshuddin"/>
    <s v="CB Gaffaney"/>
  </r>
  <r>
    <s v="Delhi"/>
    <d v="2021-05-01T00:00:00"/>
    <n v="2021"/>
    <n v="27"/>
    <s v="Chennai Super Kings"/>
    <s v="Mumbai Indians"/>
    <s v="Arun Jaitley Stadium, Delhi"/>
    <x v="3"/>
    <x v="0"/>
    <s v="N"/>
    <s v="Mumbai Indians"/>
    <x v="1"/>
    <n v="4"/>
    <s v="KA Pollard"/>
    <s v="['RD Gaikwad', 'F du Plessis', 'MM Ali', 'SK Raina', 'AT Rayudu', 'RA Jadeja', 'MS Dhoni', 'SM Curran', 'SN Thakur', 'DL Chahar', 'L Ngidi']"/>
    <s v="['Q de Kock', 'RG Sharma', 'SA Yadav', 'KH Pandya', 'KA Pollard', 'HH Pandya', 'JDS Neesham', 'DS Kulkarni', 'RD Chahar', 'JJ Bumrah', 'TA Boult']"/>
    <s v="KN Ananthapadmanabhan"/>
    <s v="CK Nandan"/>
  </r>
  <r>
    <s v="Ahmedabad"/>
    <d v="2021-04-30T00:00:00"/>
    <n v="2021"/>
    <n v="26"/>
    <s v="Punjab Kings"/>
    <s v="Royal Challengers Bangalore"/>
    <s v="Narendra Modi Stadium, Ahmedabad"/>
    <x v="1"/>
    <x v="0"/>
    <s v="N"/>
    <s v="Punjab Kings"/>
    <x v="0"/>
    <n v="34"/>
    <s v="Harpreet Brar"/>
    <s v="['KL Rahul', 'P Simran Singh', 'CH Gayle', 'N Pooran', 'DJ Hooda', 'M Shahrukh Khan', 'Harpreet Brar', 'RP Meredith', 'Ravi Bishnoi', 'Mohammed Shami', 'CJ Jordan']"/>
    <s v="['V Kohli', 'D Padikkal', 'RM Patidar', 'GJ Maxwell', 'AB de Villiers', 'Shahbaz Ahmed', 'DR Sams', 'KA Jamieson', 'HV Patel', 'Mohammed Siraj', 'YS Chahal']"/>
    <s v="S Ravi"/>
    <s v="VK Sharma"/>
  </r>
  <r>
    <s v="Delhi"/>
    <d v="2021-04-29T00:00:00"/>
    <n v="2021"/>
    <n v="24"/>
    <s v="Rajasthan Royals"/>
    <s v="Mumbai Indians"/>
    <s v="Arun Jaitley Stadium, Delhi"/>
    <x v="3"/>
    <x v="0"/>
    <s v="N"/>
    <s v="Mumbai Indians"/>
    <x v="1"/>
    <n v="7"/>
    <s v="Q de Kock"/>
    <s v="['JC Buttler', 'YBK Jaiswal', 'SV Samson', 'S Dube', 'DA Miller', 'R Parag', 'R Tewatia', 'CH Morris', 'JD Unadkat', 'C Sakariya', 'Mustafizur Rahman']"/>
    <s v="['RG Sharma', 'Q de Kock', 'SA Yadav', 'KH Pandya', 'KA Pollard', 'HH Pandya', 'NM Coulter-Nile', 'J Yadav', 'RD Chahar', 'JJ Bumrah', 'TA Boult']"/>
    <s v="CB Gaffaney"/>
    <s v="KN Ananthapadmanabhan"/>
  </r>
  <r>
    <s v="Ahmedabad"/>
    <d v="2021-04-29T00:00:00"/>
    <n v="2021"/>
    <n v="25"/>
    <s v="Kolkata Knight Riders"/>
    <s v="Delhi Capitals"/>
    <s v="Narendra Modi Stadium, Ahmedabad"/>
    <x v="6"/>
    <x v="0"/>
    <s v="N"/>
    <s v="Delhi Capitals"/>
    <x v="1"/>
    <n v="7"/>
    <s v="PP Shaw"/>
    <s v="['N Rana', 'Shubman Gill', 'RA Tripathi', 'EJG Morgan', 'SP Narine', 'AD Russell', 'KD Karthik', 'PJ Cummins', 'Shivam Mavi', 'CV Varun', 'M Prasidh Krishna']"/>
    <s v="['PP Shaw', 'S Dhawan', 'RR Pant', 'MP Stoinis', 'SO Hetmyer', 'SPD Smith', 'Lalit Yadav', 'AR Patel', 'K Rabada', 'Avesh Khan', 'I Sharma']"/>
    <s v="AK Chaudhary"/>
    <s v="YC Barde"/>
  </r>
  <r>
    <s v="Delhi"/>
    <d v="2021-04-28T00:00:00"/>
    <n v="2021"/>
    <n v="23"/>
    <s v="Sunrisers Hyderabad"/>
    <s v="Chennai Super Kings"/>
    <s v="Arun Jaitley Stadium, Delhi"/>
    <x v="7"/>
    <x v="1"/>
    <s v="N"/>
    <s v="Chennai Super Kings"/>
    <x v="1"/>
    <n v="7"/>
    <s v="RD Gaikwad"/>
    <s v="['DA Warner', 'JM Bairstow', 'MK Pandey', 'KS Williamson', 'KM Jadhav', 'Rashid Khan', 'V Shankar', 'J Suchith', 'S Kaul', 'KK Ahmed', 'Sandeep Sharma']"/>
    <s v="['RD Gaikwad', 'F du Plessis', 'MM Ali', 'RA Jadeja', 'SK Raina', 'AT Rayudu', 'MS Dhoni', 'SM Curran', 'SN Thakur', 'DL Chahar', 'L Ngidi']"/>
    <s v="C Shamshuddin"/>
    <s v="CK Nandan"/>
  </r>
  <r>
    <s v="Ahmedabad"/>
    <d v="2021-04-27T00:00:00"/>
    <n v="2021"/>
    <n v="22"/>
    <s v="Royal Challengers Bangalore"/>
    <s v="Delhi Capitals"/>
    <s v="Narendra Modi Stadium, Ahmedabad"/>
    <x v="6"/>
    <x v="0"/>
    <s v="N"/>
    <s v="Royal Challengers Bangalore"/>
    <x v="0"/>
    <n v="1"/>
    <s v="AB de Villiers"/>
    <s v="['V Kohli', 'D Padikkal', 'RM Patidar', 'GJ Maxwell', 'AB de Villiers', 'Washington Sundar', 'DR Sams', 'KA Jamieson', 'HV Patel', 'Mohammed Siraj', 'YS Chahal']"/>
    <s v="['PP Shaw', 'S Dhawan', 'SPD Smith', 'RR Pant', 'MP Stoinis', 'SO Hetmyer', 'AR Patel', 'K Rabada', 'Avesh Khan', 'A Mishra', 'I Sharma']"/>
    <s v="S Ravi"/>
    <s v="VK Sharma"/>
  </r>
  <r>
    <s v="Ahmedabad"/>
    <d v="2021-04-26T00:00:00"/>
    <n v="2021"/>
    <n v="21"/>
    <s v="Punjab Kings"/>
    <s v="Kolkata Knight Riders"/>
    <s v="Narendra Modi Stadium, Ahmedabad"/>
    <x v="0"/>
    <x v="0"/>
    <s v="N"/>
    <s v="Kolkata Knight Riders"/>
    <x v="1"/>
    <n v="5"/>
    <s v="EJG Morgan"/>
    <s v="['KL Rahul', 'MA Agarwal', 'CH Gayle', 'DJ Hooda', 'N Pooran', 'MC Henriques', 'M Shahrukh Khan', 'CJ Jordan', 'Ravi Bishnoi', 'Mohammed Shami', 'Arshdeep Singh']"/>
    <s v="['Shubman Gill', 'N Rana', 'RA Tripathi', 'SP Narine', 'EJG Morgan', 'AD Russell', 'KD Karthik', 'PJ Cummins', 'Shivam Mavi', 'CV Varun', 'M Prasidh Krishna']"/>
    <s v="PR Reiffel"/>
    <s v="YC Barde"/>
  </r>
  <r>
    <s v="Chennai"/>
    <d v="2021-04-25T00:00:00"/>
    <n v="2021"/>
    <n v="20"/>
    <s v="Delhi Capitals"/>
    <s v="Sunrisers Hyderabad"/>
    <s v="MA Chidambaram Stadium, Chepauk, Chennai"/>
    <x v="6"/>
    <x v="1"/>
    <s v="Y"/>
    <s v="Delhi Capitals"/>
    <x v="2"/>
    <s v="NA"/>
    <s v="PP Shaw"/>
    <s v="['PP Shaw', 'S Dhawan', 'RR Pant', 'SPD Smith', 'SO Hetmyer', 'MP Stoinis', 'AR Patel', 'R Ashwin', 'K Rabada', 'Avesh Khan', 'A Mishra']"/>
    <s v="['DA Warner', 'JM Bairstow', 'KS Williamson', 'Virat Singh', 'KM Jadhav', 'Abhishek Sharma', 'Rashid Khan', 'V Shankar', 'J Suchith', 'S Kaul', 'KK Ahmed']"/>
    <s v="CB Gaffaney"/>
    <s v="KN Ananthapadmanabhan"/>
  </r>
  <r>
    <s v="Mumbai"/>
    <d v="2021-04-25T00:00:00"/>
    <n v="2021"/>
    <n v="19"/>
    <s v="Chennai Super Kings"/>
    <s v="Royal Challengers Bangalore"/>
    <s v="Wankhede Stadium, Mumbai"/>
    <x v="2"/>
    <x v="1"/>
    <s v="N"/>
    <s v="Chennai Super Kings"/>
    <x v="0"/>
    <n v="69"/>
    <s v="RA Jadeja"/>
    <s v="['RD Gaikwad', 'F du Plessis', 'SK Raina', 'AT Rayudu', 'RA Jadeja', 'MS Dhoni', 'DJ Bravo', 'SM Curran', 'SN Thakur', 'DL Chahar', 'Imran Tahir']"/>
    <s v="['V Kohli', 'D Padikkal', 'Washington Sundar', 'GJ Maxwell', 'AB de Villiers', 'DT Christian', 'KA Jamieson', 'HV Patel', 'Navdeep Saini', 'YS Chahal', 'Mohammed Siraj']"/>
    <s v="AK Chaudhary"/>
    <s v="VK Sharma"/>
  </r>
  <r>
    <s v="Mumbai"/>
    <d v="2021-04-24T00:00:00"/>
    <n v="2021"/>
    <n v="18"/>
    <s v="Kolkata Knight Riders"/>
    <s v="Rajasthan Royals"/>
    <s v="Wankhede Stadium, Mumbai"/>
    <x v="4"/>
    <x v="0"/>
    <s v="N"/>
    <s v="Rajasthan Royals"/>
    <x v="1"/>
    <n v="6"/>
    <s v="CH Morris"/>
    <s v="['N Rana', 'Shubman Gill', 'RA Tripathi', 'SP Narine', 'EJG Morgan', 'KD Karthik', 'AD Russell', 'PJ Cummins', 'Shivam Mavi', 'M Prasidh Krishna', 'CV Varun']"/>
    <s v="['JC Buttler', 'YBK Jaiswal', 'SV Samson', 'S Dube', 'R Tewatia', 'DA Miller', 'R Parag', 'CH Morris', 'JD Unadkat', 'C Sakariya', 'Mustafizur Rahman']"/>
    <s v="Navdeep Singh"/>
    <s v="S Ravi"/>
  </r>
  <r>
    <s v="Chennai"/>
    <d v="2021-04-23T00:00:00"/>
    <n v="2021"/>
    <n v="17"/>
    <s v="Mumbai Indians"/>
    <s v="Punjab Kings"/>
    <s v="MA Chidambaram Stadium, Chepauk, Chennai"/>
    <x v="5"/>
    <x v="0"/>
    <s v="N"/>
    <s v="Punjab Kings"/>
    <x v="1"/>
    <n v="9"/>
    <s v="KL Rahul"/>
    <s v="['Q de Kock', 'RG Sharma', 'Ishan Kishan', 'SA Yadav', 'KA Pollard', 'HH Pandya', 'KH Pandya', 'J Yadav', 'RD Chahar', 'JJ Bumrah', 'TA Boult']"/>
    <s v="['KL Rahul', 'MA Agarwal', 'CH Gayle', 'DJ Hooda', 'N Pooran', 'MC Henriques', 'M Shahrukh Khan', 'FA Allen', 'Mohammed Shami', 'Ravi Bishnoi', 'Arshdeep Singh']"/>
    <s v="C Shamshuddin"/>
    <s v="Nitin Menon"/>
  </r>
  <r>
    <s v="Mumbai"/>
    <d v="2021-04-22T00:00:00"/>
    <n v="2021"/>
    <n v="16"/>
    <s v="Rajasthan Royals"/>
    <s v="Royal Challengers Bangalore"/>
    <s v="Wankhede Stadium, Mumbai"/>
    <x v="1"/>
    <x v="0"/>
    <s v="N"/>
    <s v="Royal Challengers Bangalore"/>
    <x v="1"/>
    <n v="10"/>
    <s v="D Padikkal"/>
    <s v="['JC Buttler', 'M Vohra', 'SV Samson', 'DA Miller', 'S Dube', 'R Parag', 'R Tewatia', 'CH Morris', 'S Gopal', 'C Sakariya', 'Mustafizur Rahman']"/>
    <s v="['V Kohli', 'D Padikkal', 'GJ Maxwell', 'AB de Villiers', 'Washington Sundar', 'KA Jamieson', 'Shahbaz Ahmed', 'HV Patel', 'Mohammed Siraj', 'KW Richardson', 'YS Chahal']"/>
    <s v="J Madanagopal"/>
    <s v="S Ravi"/>
  </r>
  <r>
    <s v="Mumbai"/>
    <d v="2021-04-21T00:00:00"/>
    <n v="2021"/>
    <n v="15"/>
    <s v="Chennai Super Kings"/>
    <s v="Kolkata Knight Riders"/>
    <s v="Wankhede Stadium, Mumbai"/>
    <x v="0"/>
    <x v="0"/>
    <s v="N"/>
    <s v="Chennai Super Kings"/>
    <x v="0"/>
    <n v="18"/>
    <s v="F du Plessis"/>
    <s v="['RD Gaikwad', 'F du Plessis', 'MM Ali', 'MS Dhoni', 'RA Jadeja', 'SK Raina', 'AT Rayudu', 'SM Curran', 'SN Thakur', 'DL Chahar', 'L Ngidi']"/>
    <s v="['N Rana', 'Shubman Gill', 'RA Tripathi', 'EJG Morgan', 'SP Narine', 'KD Karthik', 'AD Russell', 'PJ Cummins', 'KL Nagarkoti', 'CV Varun', 'M Prasidh Krishna']"/>
    <s v="AY Dandekar"/>
    <s v="PR Reiffel"/>
  </r>
  <r>
    <s v="Chennai"/>
    <d v="2021-04-21T00:00:00"/>
    <n v="2021"/>
    <n v="14"/>
    <s v="Punjab Kings"/>
    <s v="Sunrisers Hyderabad"/>
    <s v="MA Chidambaram Stadium, Chepauk, Chennai"/>
    <x v="5"/>
    <x v="1"/>
    <s v="N"/>
    <s v="Sunrisers Hyderabad"/>
    <x v="1"/>
    <n v="9"/>
    <s v="JM Bairstow"/>
    <s v="['KL Rahul', 'MA Agarwal', 'CH Gayle', 'N Pooran', 'DJ Hooda', 'MC Henriques', 'M Shahrukh Khan', 'FA Allen', 'M Ashwin', 'Mohammed Shami', 'Arshdeep Singh']"/>
    <s v="['DA Warner', 'JM Bairstow', 'KS Williamson', 'Virat Singh', 'KM Jadhav', 'V Shankar', 'Abhishek Sharma', 'Rashid Khan', 'B Kumar', 'S Kaul', 'KK Ahmed']"/>
    <s v="K Srinivasan"/>
    <s v="Nitin Menon"/>
  </r>
  <r>
    <s v="Chennai"/>
    <d v="2021-04-20T00:00:00"/>
    <n v="2021"/>
    <n v="13"/>
    <s v="Mumbai Indians"/>
    <s v="Delhi Capitals"/>
    <s v="MA Chidambaram Stadium, Chepauk, Chennai"/>
    <x v="3"/>
    <x v="1"/>
    <s v="N"/>
    <s v="Delhi Capitals"/>
    <x v="1"/>
    <n v="6"/>
    <s v="A Mishra"/>
    <s v="['RG Sharma', 'Q de Kock', 'SA Yadav', 'Ishan Kishan', 'HH Pandya', 'KH Pandya', 'KA Pollard', 'J Yadav', 'RD Chahar', 'JJ Bumrah', 'TA Boult']"/>
    <s v="['PP Shaw', 'S Dhawan', 'SPD Smith', 'Lalit Yadav', 'RR Pant', 'SO Hetmyer', 'MP Stoinis', 'R Ashwin', 'K Rabada', 'Avesh Khan', 'A Mishra']"/>
    <s v="C Shamshuddin"/>
    <s v="CB Gaffaney"/>
  </r>
  <r>
    <s v="Mumbai"/>
    <d v="2021-04-19T00:00:00"/>
    <n v="2021"/>
    <n v="12"/>
    <s v="Chennai Super Kings"/>
    <s v="Rajasthan Royals"/>
    <s v="Wankhede Stadium, Mumbai"/>
    <x v="4"/>
    <x v="0"/>
    <s v="N"/>
    <s v="Chennai Super Kings"/>
    <x v="0"/>
    <n v="45"/>
    <s v="MM Ali"/>
    <s v="['RD Gaikwad', 'F du Plessis', 'MM Ali', 'SK Raina', 'AT Rayudu', 'RA Jadeja', 'MS Dhoni', 'SM Curran', 'DJ Bravo', 'SN Thakur', 'DL Chahar']"/>
    <s v="['JC Buttler', 'M Vohra', 'SV Samson', 'S Dube', 'DA Miller', 'R Parag', 'R Tewatia', 'CH Morris', 'JD Unadkat', 'C Sakariya', 'Mustafizur Rahman']"/>
    <s v="PR Reiffel"/>
    <s v="VK Sharma"/>
  </r>
  <r>
    <s v="Mumbai"/>
    <d v="2021-04-18T00:00:00"/>
    <n v="2021"/>
    <n v="11"/>
    <s v="Punjab Kings"/>
    <s v="Delhi Capitals"/>
    <s v="Wankhede Stadium, Mumbai"/>
    <x v="6"/>
    <x v="0"/>
    <s v="N"/>
    <s v="Delhi Capitals"/>
    <x v="1"/>
    <n v="6"/>
    <s v="S Dhawan"/>
    <s v="['KL Rahul', 'MA Agarwal', 'CH Gayle', 'DJ Hooda', 'N Pooran', 'M Shahrukh Khan', 'Jalaj S Saxena', 'JA Richardson', 'Mohammed Shami', 'RP Meredith', 'Arshdeep Singh']"/>
    <s v="['PP Shaw', 'S Dhawan', 'SPD Smith', 'RR Pant', 'MP Stoinis', 'Lalit Yadav', 'LI Meriwala', 'CR Woakes', 'R Ashwin', 'K Rabada', 'Avesh Khan']"/>
    <s v="AK Chaudhary"/>
    <s v="PR Reiffel"/>
  </r>
  <r>
    <s v="Chennai"/>
    <d v="2021-04-18T00:00:00"/>
    <n v="2021"/>
    <n v="10"/>
    <s v="Royal Challengers Bangalore"/>
    <s v="Kolkata Knight Riders"/>
    <s v="MA Chidambaram Stadium, Chepauk, Chennai"/>
    <x v="1"/>
    <x v="1"/>
    <s v="N"/>
    <s v="Royal Challengers Bangalore"/>
    <x v="0"/>
    <n v="38"/>
    <s v="AB de Villiers"/>
    <s v="['V Kohli', 'D Padikkal', 'RM Patidar', 'GJ Maxwell', 'AB de Villiers', 'KA Jamieson', 'Washington Sundar', 'Shahbaz Ahmed', 'HV Patel', 'Mohammed Siraj', 'YS Chahal']"/>
    <s v="['N Rana', 'Shubman Gill', 'RA Tripathi', 'EJG Morgan', 'KD Karthik', 'Shakib Al Hasan', 'AD Russell', 'PJ Cummins', 'Harbhajan Singh', 'CV Varun', 'M Prasidh Krishna']"/>
    <s v="C Shamshuddin"/>
    <s v="Nitin Menon"/>
  </r>
  <r>
    <s v="Chennai"/>
    <d v="2021-04-17T00:00:00"/>
    <n v="2021"/>
    <n v="9"/>
    <s v="Mumbai Indians"/>
    <s v="Sunrisers Hyderabad"/>
    <s v="MA Chidambaram Stadium, Chepauk, Chennai"/>
    <x v="3"/>
    <x v="1"/>
    <s v="N"/>
    <s v="Mumbai Indians"/>
    <x v="0"/>
    <n v="13"/>
    <s v="KA Pollard"/>
    <s v="['Q de Kock', 'RG Sharma', 'SA Yadav', 'Ishan Kishan', 'KA Pollard', 'HH Pandya', 'KH Pandya', 'AF Milne', 'RD Chahar', 'JJ Bumrah', 'TA Boult']"/>
    <s v="['DA Warner', 'JM Bairstow', 'MK Pandey', 'Virat Singh', 'V Shankar', 'Abhishek Sharma', 'Abdul Samad', 'Rashid Khan', 'B Kumar', 'Mujeeb Ur Rahman', 'KK Ahmed']"/>
    <s v="CB Gaffaney"/>
    <s v="K Srinivasan"/>
  </r>
  <r>
    <s v="Mumbai"/>
    <d v="2021-04-16T00:00:00"/>
    <n v="2021"/>
    <n v="8"/>
    <s v="Punjab Kings"/>
    <s v="Chennai Super Kings"/>
    <s v="Wankhede Stadium, Mumbai"/>
    <x v="2"/>
    <x v="0"/>
    <s v="N"/>
    <s v="Chennai Super Kings"/>
    <x v="1"/>
    <n v="6"/>
    <s v="DL Chahar"/>
    <s v="['KL Rahul', 'MA Agarwal', 'CH Gayle', 'DJ Hooda', 'N Pooran', 'M Shahrukh Khan', 'JA Richardson', 'M Ashwin', 'Mohammed Shami', 'RP Meredith', 'Arshdeep Singh']"/>
    <s v="['RD Gaikwad', 'F du Plessis', 'MM Ali', 'SK Raina', 'AT Rayudu', 'SM Curran', 'RA Jadeja', 'MS Dhoni', 'DJ Bravo', 'SN Thakur', 'DL Chahar']"/>
    <s v="AK Chaudhary"/>
    <s v="AY Dandekar"/>
  </r>
  <r>
    <s v="Mumbai"/>
    <d v="2021-04-15T00:00:00"/>
    <n v="2021"/>
    <n v="7"/>
    <s v="Delhi Capitals"/>
    <s v="Rajasthan Royals"/>
    <s v="Wankhede Stadium, Mumbai"/>
    <x v="4"/>
    <x v="0"/>
    <s v="N"/>
    <s v="Rajasthan Royals"/>
    <x v="1"/>
    <n v="3"/>
    <s v="JD Unadkat"/>
    <s v="['PP Shaw', 'S Dhawan', 'AM Rahane', 'RR Pant', 'MP Stoinis', 'Lalit Yadav', 'TK Curran', 'CR Woakes', 'R Ashwin', 'K Rabada', 'Avesh Khan']"/>
    <s v="['JC Buttler', 'M Vohra', 'SV Samson', 'S Dube', 'DA Miller', 'R Parag', 'R Tewatia', 'CH Morris', 'JD Unadkat', 'C Sakariya', 'Mustafizur Rahman']"/>
    <s v="S Ravi"/>
    <s v="VK Sharma"/>
  </r>
  <r>
    <s v="Chennai"/>
    <d v="2021-04-14T00:00:00"/>
    <n v="2021"/>
    <n v="6"/>
    <s v="Royal Challengers Bangalore"/>
    <s v="Sunrisers Hyderabad"/>
    <s v="MA Chidambaram Stadium, Chepauk, Chennai"/>
    <x v="7"/>
    <x v="0"/>
    <s v="N"/>
    <s v="Royal Challengers Bangalore"/>
    <x v="0"/>
    <n v="6"/>
    <s v="GJ Maxwell"/>
    <s v="['V Kohli', 'D Padikkal', 'Shahbaz Ahmed', 'GJ Maxwell', 'AB de Villiers', 'Washington Sundar', 'DT Christian', 'KA Jamieson', 'HV Patel', 'Mohammed Siraj', 'YS Chahal']"/>
    <s v="['WP Saha', 'DA Warner', 'MK Pandey', 'JM Bairstow', 'Abdul Samad', 'V Shankar', 'JO Holder', 'Rashid Khan', 'B Kumar', 'S Nadeem', 'T Natarajan']"/>
    <s v="Nitin Menon"/>
    <s v="UV Gandhe"/>
  </r>
  <r>
    <s v="Chennai"/>
    <d v="2021-04-13T00:00:00"/>
    <n v="2021"/>
    <n v="5"/>
    <s v="Mumbai Indians"/>
    <s v="Kolkata Knight Riders"/>
    <s v="MA Chidambaram Stadium, Chepauk, Chennai"/>
    <x v="0"/>
    <x v="0"/>
    <s v="N"/>
    <s v="Mumbai Indians"/>
    <x v="0"/>
    <n v="10"/>
    <s v="RD Chahar"/>
    <s v="['RG Sharma', 'Q de Kock', 'SA Yadav', 'Ishan Kishan', 'HH Pandya', 'KA Pollard', 'KH Pandya', 'M Jansen', 'RD Chahar', 'JJ Bumrah', 'TA Boult']"/>
    <s v="['N Rana', 'Shubman Gill', 'RA Tripathi', 'EJG Morgan', 'Shakib Al Hasan', 'KD Karthik', 'AD Russell', 'PJ Cummins', 'Harbhajan Singh', 'CV Varun', 'M Prasidh Krishna']"/>
    <s v="C Shamshuddin"/>
    <s v="CB Gaffaney"/>
  </r>
  <r>
    <s v="Mumbai"/>
    <d v="2021-04-12T00:00:00"/>
    <n v="2021"/>
    <n v="4"/>
    <s v="Punjab Kings"/>
    <s v="Rajasthan Royals"/>
    <s v="Wankhede Stadium, Mumbai"/>
    <x v="4"/>
    <x v="0"/>
    <s v="N"/>
    <s v="Punjab Kings"/>
    <x v="0"/>
    <n v="4"/>
    <s v="SV Samson"/>
    <s v="['KL Rahul', 'MA Agarwal', 'CH Gayle', 'DJ Hooda', 'N Pooran', 'M Shahrukh Khan', 'JA Richardson', 'M Ashwin', 'Mohammed Shami', 'RP Meredith', 'Arshdeep Singh']"/>
    <s v="['BA Stokes', 'M Vohra', 'SV Samson', 'JC Buttler', 'S Dube', 'R Parag', 'R Tewatia', 'CH Morris', 'S Gopal', 'C Sakariya', 'Mustafizur Rahman']"/>
    <s v="AK Chaudhary"/>
    <s v="S Ravi"/>
  </r>
  <r>
    <s v="Chennai"/>
    <d v="2021-04-11T00:00:00"/>
    <n v="2021"/>
    <n v="3"/>
    <s v="Kolkata Knight Riders"/>
    <s v="Sunrisers Hyderabad"/>
    <s v="MA Chidambaram Stadium, Chepauk, Chennai"/>
    <x v="7"/>
    <x v="0"/>
    <s v="N"/>
    <s v="Kolkata Knight Riders"/>
    <x v="0"/>
    <n v="10"/>
    <s v="N Rana"/>
    <s v="['N Rana', 'Shubman Gill', 'RA Tripathi', 'AD Russell', 'EJG Morgan', 'KD Karthik', 'Shakib Al Hasan', 'PJ Cummins', 'Harbhajan Singh', 'CV Varun', 'M Prasidh Krishna']"/>
    <s v="['WP Saha', 'DA Warner', 'MK Pandey', 'JM Bairstow', 'Mohammad Nabi', 'V Shankar', 'Abdul Samad', 'Rashid Khan', 'B Kumar', 'Sandeep Sharma', 'T Natarajan']"/>
    <s v="KN Ananthapadmanabhan"/>
    <s v="Nitin Menon"/>
  </r>
  <r>
    <s v="Mumbai"/>
    <d v="2021-04-10T00:00:00"/>
    <n v="2021"/>
    <n v="2"/>
    <s v="Chennai Super Kings"/>
    <s v="Delhi Capitals"/>
    <s v="Wankhede Stadium, Mumbai"/>
    <x v="6"/>
    <x v="0"/>
    <s v="N"/>
    <s v="Delhi Capitals"/>
    <x v="1"/>
    <n v="7"/>
    <s v="S Dhawan"/>
    <s v="['RD Gaikwad', 'F du Plessis', 'MM Ali', 'SK Raina', 'AT Rayudu', 'RA Jadeja', 'MS Dhoni', 'SM Curran', 'DJ Bravo', 'SN Thakur', 'DL Chahar']"/>
    <s v="['PP Shaw', 'S Dhawan', 'RR Pant', 'MP Stoinis', 'SO Hetmyer', 'AM Rahane', 'CR Woakes', 'TK Curran', 'R Ashwin', 'A Mishra', 'Avesh Khan']"/>
    <s v="AK Chaudhary"/>
    <s v="VK Sharma"/>
  </r>
  <r>
    <s v="Chennai"/>
    <d v="2021-04-09T00:00:00"/>
    <n v="2021"/>
    <n v="1"/>
    <s v="Mumbai Indians"/>
    <s v="Royal Challengers Bangalore"/>
    <s v="MA Chidambaram Stadium, Chepauk, Chennai"/>
    <x v="1"/>
    <x v="0"/>
    <s v="N"/>
    <s v="Royal Challengers Bangalore"/>
    <x v="1"/>
    <n v="2"/>
    <s v="HV Patel"/>
    <s v="['RG Sharma', 'CA Lynn', 'SA Yadav', 'Ishan Kishan', 'HH Pandya', 'KA Pollard', 'KH Pandya', 'M Jansen', 'RD Chahar', 'JJ Bumrah', 'TA Boult']"/>
    <s v="['Washington Sundar', 'V Kohli', 'RM Patidar', 'GJ Maxwell', 'AB de Villiers', 'Shahbaz Ahmed', 'DT Christian', 'KA Jamieson', 'HV Patel', 'Mohammed Siraj', 'YS Chahal']"/>
    <s v="KN Ananthapadmanabhan"/>
    <s v="Nitin Menon"/>
  </r>
  <r>
    <s v="NA"/>
    <d v="2020-11-10T00:00:00"/>
    <s v="2020/21"/>
    <s v="Final"/>
    <s v="Delhi Capitals"/>
    <s v="Mumbai Indians"/>
    <s v="Dubai International Cricket Stadium"/>
    <x v="6"/>
    <x v="1"/>
    <s v="N"/>
    <s v="Mumbai Indians"/>
    <x v="1"/>
    <n v="5"/>
    <s v="TA Boult"/>
    <s v="['MP Stoinis', 'S Dhawan', 'AM Rahane', 'SS Iyer', 'RR Pant', 'SO Hetmyer', 'AR Patel', 'K Rabada', 'P Dubey', 'R Ashwin', 'A Nortje']"/>
    <s v="['RG Sharma', 'Q de Kock', 'SA Yadav', 'Ishan Kishan', 'KA Pollard', 'HH Pandya', 'KH Pandya', 'J Yadav', 'NM Coulter-Nile', 'TA Boult', 'JJ Bumrah']"/>
    <s v="CB Gaffaney"/>
    <s v="Nitin Menon"/>
  </r>
  <r>
    <s v="Abu Dhabi"/>
    <d v="2020-11-08T00:00:00"/>
    <s v="2020/21"/>
    <s v="Qualifier 2"/>
    <s v="Delhi Capitals"/>
    <s v="Sunrisers Hyderabad"/>
    <s v="Sheikh Zayed Stadium"/>
    <x v="6"/>
    <x v="1"/>
    <s v="N"/>
    <s v="Delhi Capitals"/>
    <x v="0"/>
    <n v="17"/>
    <s v="MP Stoinis"/>
    <s v="['MP Stoinis', 'S Dhawan', 'SS Iyer', 'SO Hetmyer', 'RR Pant', 'AM Rahane', 'P Dubey', 'AR Patel', 'R Ashwin', 'K Rabada', 'A Nortje']"/>
    <s v="['PK Garg', 'DA Warner', 'MK Pandey', 'KS Williamson', 'JO Holder', 'Abdul Samad', 'Rashid Khan', 'SP Goswami', 'S Nadeem', 'Sandeep Sharma', 'T Natarajan']"/>
    <s v="PR Reiffel"/>
    <s v="S Ravi"/>
  </r>
  <r>
    <s v="Abu Dhabi"/>
    <d v="2020-11-06T00:00:00"/>
    <s v="2020/21"/>
    <s v="Eliminator"/>
    <s v="Royal Challengers Bangalore"/>
    <s v="Sunrisers Hyderabad"/>
    <s v="Sheikh Zayed Stadium"/>
    <x v="7"/>
    <x v="0"/>
    <s v="N"/>
    <s v="Sunrisers Hyderabad"/>
    <x v="1"/>
    <n v="6"/>
    <s v="KS Williamson"/>
    <s v="['V Kohli', 'D Padikkal', 'AJ Finch', 'AB de Villiers', 'MM Ali', 'S Dube', 'Washington Sundar', 'Navdeep Saini', 'Mohammed Siraj', 'YS Chahal', 'A Zampa']"/>
    <s v="['DA Warner', 'SP Goswami', 'MK Pandey', 'KS Williamson', 'PK Garg', 'JO Holder', 'Abdul Samad', 'Rashid Khan', 'S Nadeem', 'Sandeep Sharma', 'T Natarajan']"/>
    <s v="PR Reiffel"/>
    <s v="S Ravi"/>
  </r>
  <r>
    <s v="NA"/>
    <d v="2020-11-05T00:00:00"/>
    <s v="2020/21"/>
    <s v="Qualifier 1"/>
    <s v="Mumbai Indians"/>
    <s v="Delhi Capitals"/>
    <s v="Dubai International Cricket Stadium"/>
    <x v="6"/>
    <x v="0"/>
    <s v="N"/>
    <s v="Mumbai Indians"/>
    <x v="0"/>
    <n v="57"/>
    <s v="JJ Bumrah"/>
    <s v="['Q de Kock', 'RG Sharma', 'SA Yadav', 'Ishan Kishan', 'KA Pollard', 'KH Pandya', 'HH Pandya', 'NM Coulter-Nile', 'TA Boult', 'RD Chahar', 'JJ Bumrah']"/>
    <s v="['PP Shaw', 'S Dhawan', 'AM Rahane', 'SS Iyer', 'MP Stoinis', 'RR Pant', 'AR Patel', 'DR Sams', 'K Rabada', 'A Nortje', 'R Ashwin']"/>
    <s v="CB Gaffaney"/>
    <s v="Nitin Menon"/>
  </r>
  <r>
    <s v="NA"/>
    <d v="2020-11-03T00:00:00"/>
    <s v="2020/21"/>
    <n v="56"/>
    <s v="Mumbai Indians"/>
    <s v="Sunrisers Hyderabad"/>
    <s v="Sharjah Cricket Stadium"/>
    <x v="7"/>
    <x v="0"/>
    <s v="N"/>
    <s v="Sunrisers Hyderabad"/>
    <x v="1"/>
    <n v="10"/>
    <s v="S Nadeem"/>
    <s v="['RG Sharma', 'Q de Kock', 'SA Yadav', 'Ishan Kishan', 'KH Pandya', 'SS Tiwary', 'KA Pollard', 'NM Coulter-Nile', 'JL Pattinson', 'DS Kulkarni', 'RD Chahar']"/>
    <s v="['DA Warner', 'WP Saha', 'MK Pandey', 'KS Williamson', 'PK Garg', 'JO Holder', 'Abdul Samad', 'Rashid Khan', 'S Nadeem', 'Sandeep Sharma', 'T Natarajan']"/>
    <s v="C Shamshuddin"/>
    <s v="RK Illingworth"/>
  </r>
  <r>
    <s v="Abu Dhabi"/>
    <d v="2020-11-02T00:00:00"/>
    <s v="2020/21"/>
    <n v="55"/>
    <s v="Royal Challengers Bangalore"/>
    <s v="Delhi Capitals"/>
    <s v="Sheikh Zayed Stadium"/>
    <x v="6"/>
    <x v="0"/>
    <s v="N"/>
    <s v="Delhi Capitals"/>
    <x v="1"/>
    <n v="6"/>
    <s v="A Nortje"/>
    <s v="['JR Philippe', 'D Padikkal', 'V Kohli', 'AB de Villiers', 'CH Morris', 'S Dube', 'Washington Sundar', 'I Udana', 'Shahbaz Ahmed', 'Mohammed Siraj', 'YS Chahal']"/>
    <s v="['PP Shaw', 'S Dhawan', 'AM Rahane', 'SS Iyer', 'RR Pant', 'MP Stoinis', 'AR Patel', 'DR Sams', 'R Ashwin', 'K Rabada', 'A Nortje']"/>
    <s v="CB Gaffaney"/>
    <s v="S Ravi"/>
  </r>
  <r>
    <s v="NA"/>
    <d v="2020-11-01T00:00:00"/>
    <s v="2020/21"/>
    <n v="54"/>
    <s v="Kolkata Knight Riders"/>
    <s v="Rajasthan Royals"/>
    <s v="Dubai International Cricket Stadium"/>
    <x v="4"/>
    <x v="0"/>
    <s v="N"/>
    <s v="Kolkata Knight Riders"/>
    <x v="0"/>
    <n v="60"/>
    <s v="PJ Cummins"/>
    <s v="['Shubman Gill', 'N Rana', 'RA Tripathi', 'SP Narine', 'EJG Morgan', 'KD Karthik', 'AD Russell', 'PJ Cummins', 'KL Nagarkoti', 'Shivam Mavi', 'CV Varun']"/>
    <s v="['RV Uthappa', 'BA Stokes', 'SPD Smith', 'SV Samson', 'JC Buttler', 'R Parag', 'R Tewatia', 'S Gopal', 'JC Archer', 'Kartik Tyagi', 'VR Aaron']"/>
    <s v="Nitin Menon"/>
    <s v="PR Reiffel"/>
  </r>
  <r>
    <s v="Abu Dhabi"/>
    <d v="2020-11-01T00:00:00"/>
    <s v="2020/21"/>
    <n v="53"/>
    <s v="Kings XI Punjab"/>
    <s v="Chennai Super Kings"/>
    <s v="Sheikh Zayed Stadium"/>
    <x v="2"/>
    <x v="0"/>
    <s v="N"/>
    <s v="Chennai Super Kings"/>
    <x v="1"/>
    <n v="9"/>
    <s v="RD Gaikwad"/>
    <s v="['KL Rahul', 'MA Agarwal', 'CH Gayle', 'N Pooran', 'Mandeep Singh', 'DJ Hooda', 'JDS Neesham', 'CJ Jordan', 'M Ashwin', 'Ravi Bishnoi', 'Mohammed Shami']"/>
    <s v="['RD Gaikwad', 'F du Plessis', 'AT Rayudu', 'MS Dhoni', 'N Jagadeesan', 'SM Curran', 'RA Jadeja', 'DL Chahar', 'SN Thakur', 'L Ngidi', 'Imran Tahir']"/>
    <s v="PG Pathak"/>
    <s v="VK Sharma"/>
  </r>
  <r>
    <s v="NA"/>
    <d v="2020-10-31T00:00:00"/>
    <s v="2020/21"/>
    <n v="52"/>
    <s v="Royal Challengers Bangalore"/>
    <s v="Sunrisers Hyderabad"/>
    <s v="Sharjah Cricket Stadium"/>
    <x v="7"/>
    <x v="0"/>
    <s v="N"/>
    <s v="Sunrisers Hyderabad"/>
    <x v="1"/>
    <n v="5"/>
    <s v="Sandeep Sharma"/>
    <s v="['JR Philippe', 'D Padikkal', 'V Kohli', 'AB de Villiers', 'Washington Sundar', 'Gurkeerat Singh', 'CH Morris', 'I Udana', 'Mohammed Siraj', 'Navdeep Saini', 'YS Chahal']"/>
    <s v="['DA Warner', 'WP Saha', 'MK Pandey', 'KS Williamson', 'Abhishek Sharma', 'JO Holder', 'Abdul Samad', 'Rashid Khan', 'S Nadeem', 'Sandeep Sharma', 'T Natarajan']"/>
    <s v="KN Ananthapadmanabhan"/>
    <s v="K Srinivasan"/>
  </r>
  <r>
    <s v="NA"/>
    <d v="2020-10-31T00:00:00"/>
    <s v="2020/21"/>
    <n v="51"/>
    <s v="Delhi Capitals"/>
    <s v="Mumbai Indians"/>
    <s v="Dubai International Cricket Stadium"/>
    <x v="3"/>
    <x v="0"/>
    <s v="N"/>
    <s v="Mumbai Indians"/>
    <x v="1"/>
    <n v="9"/>
    <s v="Ishan Kishan"/>
    <s v="['PP Shaw', 'S Dhawan', 'SS Iyer', 'RR Pant', 'MP Stoinis', 'SO Hetmyer', 'HV Patel', 'R Ashwin', 'P Dubey', 'K Rabada', 'A Nortje']"/>
    <s v="['Ishan Kishan', 'Q de Kock', 'SA Yadav', 'SS Tiwary', 'KH Pandya', 'KA Pollard', 'NM Coulter-Nile', 'J Yadav', 'RD Chahar', 'TA Boult', 'JJ Bumrah']"/>
    <s v="YC Barde"/>
    <s v="PR Reiffel"/>
  </r>
  <r>
    <s v="Abu Dhabi"/>
    <d v="2020-10-30T00:00:00"/>
    <s v="2020/21"/>
    <n v="50"/>
    <s v="Kings XI Punjab"/>
    <s v="Rajasthan Royals"/>
    <s v="Sheikh Zayed Stadium"/>
    <x v="4"/>
    <x v="0"/>
    <s v="N"/>
    <s v="Rajasthan Royals"/>
    <x v="1"/>
    <n v="7"/>
    <s v="BA Stokes"/>
    <s v="['KL Rahul', 'Mandeep Singh', 'CH Gayle', 'N Pooran', 'GJ Maxwell', 'DJ Hooda', 'CJ Jordan', 'M Ashwin', 'Ravi Bishnoi', 'Mohammed Shami', 'Arshdeep Singh']"/>
    <s v="['RV Uthappa', 'BA Stokes', 'SV Samson', 'SPD Smith', 'JC Buttler', 'R Parag', 'R Tewatia', 'JC Archer', 'S Gopal', 'Kartik Tyagi', 'VR Aaron']"/>
    <s v="CB Gaffaney"/>
    <s v="S Ravi"/>
  </r>
  <r>
    <s v="NA"/>
    <d v="2020-10-29T00:00:00"/>
    <s v="2020/21"/>
    <n v="49"/>
    <s v="Kolkata Knight Riders"/>
    <s v="Chennai Super Kings"/>
    <s v="Dubai International Cricket Stadium"/>
    <x v="2"/>
    <x v="0"/>
    <s v="N"/>
    <s v="Chennai Super Kings"/>
    <x v="1"/>
    <n v="6"/>
    <s v="RD Gaikwad"/>
    <s v="['Shubman Gill', 'N Rana', 'SP Narine', 'RK Singh', 'EJG Morgan', 'KD Karthik', 'RA Tripathi', 'KL Nagarkoti', 'PJ Cummins', 'LH Ferguson', 'CV Varun']"/>
    <s v="['SR Watson', 'RD Gaikwad', 'AT Rayudu', 'MS Dhoni', 'SM Curran', 'RA Jadeja', 'N Jagadeesan', 'MJ Santner', 'DL Chahar', 'KV Sharma', 'L Ngidi']"/>
    <s v="C Shamshuddin"/>
    <s v="RK Illingworth"/>
  </r>
  <r>
    <s v="Abu Dhabi"/>
    <d v="2020-10-28T00:00:00"/>
    <s v="2020/21"/>
    <n v="48"/>
    <s v="Royal Challengers Bangalore"/>
    <s v="Mumbai Indians"/>
    <s v="Sheikh Zayed Stadium"/>
    <x v="3"/>
    <x v="0"/>
    <s v="N"/>
    <s v="Mumbai Indians"/>
    <x v="1"/>
    <n v="5"/>
    <s v="SA Yadav"/>
    <s v="['JR Philippe', 'D Padikkal', 'V Kohli', 'AB de Villiers', 'S Dube', 'CH Morris', 'Gurkeerat Singh', 'Washington Sundar', 'YS Chahal', 'Mohammed Siraj', 'DW Steyn']"/>
    <s v="['Q de Kock', 'Ishan Kishan', 'SA Yadav', 'SS Tiwary', 'KH Pandya', 'HH Pandya', 'KA Pollard', 'JL Pattinson', 'RD Chahar', 'TA Boult', 'JJ Bumrah']"/>
    <s v="UV Gandhe"/>
    <s v="CB Gaffaney"/>
  </r>
  <r>
    <s v="NA"/>
    <d v="2020-10-27T00:00:00"/>
    <s v="2020/21"/>
    <n v="47"/>
    <s v="Sunrisers Hyderabad"/>
    <s v="Delhi Capitals"/>
    <s v="Dubai International Cricket Stadium"/>
    <x v="6"/>
    <x v="0"/>
    <s v="N"/>
    <s v="Sunrisers Hyderabad"/>
    <x v="0"/>
    <n v="88"/>
    <s v="WP Saha"/>
    <s v="['DA Warner', 'WP Saha', 'MK Pandey', 'KS Williamson', 'V Shankar', 'Abdul Samad', 'JO Holder', 'Rashid Khan', 'Sandeep Sharma', 'T Natarajan', 'S Nadeem']"/>
    <s v="['AM Rahane', 'S Dhawan', 'MP Stoinis', 'SO Hetmyer', 'RR Pant', 'SS Iyer', 'AR Patel', 'K Rabada', 'R Ashwin', 'TU Deshpande', 'A Nortje']"/>
    <s v="AK Chaudhary"/>
    <s v="Nitin Menon"/>
  </r>
  <r>
    <s v="NA"/>
    <d v="2020-10-26T00:00:00"/>
    <s v="2020/21"/>
    <n v="46"/>
    <s v="Kolkata Knight Riders"/>
    <s v="Kings XI Punjab"/>
    <s v="Sharjah Cricket Stadium"/>
    <x v="8"/>
    <x v="0"/>
    <s v="N"/>
    <s v="Kings XI Punjab"/>
    <x v="1"/>
    <n v="8"/>
    <s v="CH Gayle"/>
    <s v="['Shubman Gill', 'N Rana', 'RA Tripathi', 'KD Karthik', 'EJG Morgan', 'SP Narine', 'KL Nagarkoti', 'PJ Cummins', 'LH Ferguson', 'CV Varun', 'M Prasidh Krishna']"/>
    <s v="['KL Rahul', 'Mandeep Singh', 'CH Gayle', 'N Pooran', 'GJ Maxwell', 'DJ Hooda', 'CJ Jordan', 'M Ashwin', 'Ravi Bishnoi', 'Mohammed Shami', 'Arshdeep Singh']"/>
    <s v="KN Ananthapadmanabhan"/>
    <s v="RK Illingworth"/>
  </r>
  <r>
    <s v="Abu Dhabi"/>
    <d v="2020-10-25T00:00:00"/>
    <s v="2020/21"/>
    <n v="45"/>
    <s v="Mumbai Indians"/>
    <s v="Rajasthan Royals"/>
    <s v="Sheikh Zayed Stadium"/>
    <x v="3"/>
    <x v="1"/>
    <s v="N"/>
    <s v="Rajasthan Royals"/>
    <x v="1"/>
    <n v="8"/>
    <s v="BA Stokes"/>
    <s v="['Ishan Kishan', 'Q de Kock', 'SA Yadav', 'SS Tiwary', 'KA Pollard', 'HH Pandya', 'KH Pandya', 'JL Pattinson', 'RD Chahar', 'TA Boult', 'JJ Bumrah']"/>
    <s v="['RV Uthappa', 'BA Stokes', 'SPD Smith', 'SV Samson', 'JC Buttler', 'R Parag', 'R Tewatia', 'JC Archer', 'S Gopal', 'AS Rajpoot', 'Kartik Tyagi']"/>
    <s v="UV Gandhe"/>
    <s v="VK Sharma"/>
  </r>
  <r>
    <s v="NA"/>
    <d v="2020-10-25T00:00:00"/>
    <s v="2020/21"/>
    <n v="44"/>
    <s v="Royal Challengers Bangalore"/>
    <s v="Chennai Super Kings"/>
    <s v="Dubai International Cricket Stadium"/>
    <x v="1"/>
    <x v="1"/>
    <s v="N"/>
    <s v="Chennai Super Kings"/>
    <x v="1"/>
    <n v="8"/>
    <s v="RD Gaikwad"/>
    <s v="['D Padikkal', 'AJ Finch', 'V Kohli', 'AB de Villiers', 'MM Ali', 'CH Morris', 'Gurkeerat Singh', 'Washington Sundar', 'Navdeep Saini', 'YS Chahal', 'Mohammed Siraj']"/>
    <s v="['RD Gaikwad', 'F du Plessis', 'AT Rayudu', 'MS Dhoni', 'N Jagadeesan', 'RA Jadeja', 'SM Curran', 'MJ Santner', 'DL Chahar', 'Imran Tahir', 'Monu Kumar']"/>
    <s v="C Shamshuddin"/>
    <s v="RK Illingworth"/>
  </r>
  <r>
    <s v="Abu Dhabi"/>
    <d v="2020-10-24T00:00:00"/>
    <s v="2020/21"/>
    <n v="42"/>
    <s v="Kolkata Knight Riders"/>
    <s v="Delhi Capitals"/>
    <s v="Sheikh Zayed Stadium"/>
    <x v="6"/>
    <x v="0"/>
    <s v="N"/>
    <s v="Kolkata Knight Riders"/>
    <x v="0"/>
    <n v="59"/>
    <s v="CV Varun"/>
    <s v="['Shubman Gill', 'N Rana', 'RA Tripathi', 'KD Karthik', 'SP Narine', 'EJG Morgan', 'PJ Cummins', 'LH Ferguson', 'KL Nagarkoti', 'M Prasidh Krishna', 'CV Varun']"/>
    <s v="['AM Rahane', 'S Dhawan', 'SS Iyer', 'RR Pant', 'SO Hetmyer', 'MP Stoinis', 'AR Patel', 'K Rabada', 'R Ashwin', 'TU Deshpande', 'A Nortje']"/>
    <s v="CB Gaffaney"/>
    <s v="PG Pathak"/>
  </r>
  <r>
    <s v="NA"/>
    <d v="2020-10-24T00:00:00"/>
    <s v="2020/21"/>
    <n v="43"/>
    <s v="Kings XI Punjab"/>
    <s v="Sunrisers Hyderabad"/>
    <s v="Dubai International Cricket Stadium"/>
    <x v="7"/>
    <x v="0"/>
    <s v="N"/>
    <s v="Kings XI Punjab"/>
    <x v="0"/>
    <n v="12"/>
    <s v="CJ Jordan"/>
    <s v="['KL Rahul', 'Mandeep Singh', 'CH Gayle', 'N Pooran', 'GJ Maxwell', 'DJ Hooda', 'CJ Jordan', 'M Ashwin', 'Ravi Bishnoi', 'Mohammed Shami', 'Arshdeep Singh']"/>
    <s v="['DA Warner', 'JM Bairstow', 'MK Pandey', 'Abdul Samad', 'V Shankar', 'JO Holder', 'PK Garg', 'Rashid Khan', 'Sandeep Sharma', 'T Natarajan', 'KK Ahmed']"/>
    <s v="AY Dandekar"/>
    <s v="PR Reiffel"/>
  </r>
  <r>
    <s v="NA"/>
    <d v="2020-10-23T00:00:00"/>
    <s v="2020/21"/>
    <n v="41"/>
    <s v="Chennai Super Kings"/>
    <s v="Mumbai Indians"/>
    <s v="Sharjah Cricket Stadium"/>
    <x v="3"/>
    <x v="0"/>
    <s v="N"/>
    <s v="Mumbai Indians"/>
    <x v="1"/>
    <n v="10"/>
    <s v="TA Boult"/>
    <s v="['RD Gaikwad', 'F du Plessis', 'AT Rayudu', 'N Jagadeesan', 'MS Dhoni', 'RA Jadeja', 'SM Curran', 'DL Chahar', 'SN Thakur', 'Imran Tahir', 'JR Hazlewood']"/>
    <s v="['Q de Kock', 'Ishan Kishan', 'SA Yadav', 'SS Tiwary', 'KH Pandya', 'HH Pandya', 'KA Pollard', 'NM Coulter-Nile', 'RD Chahar', 'TA Boult', 'JJ Bumrah']"/>
    <s v="C Shamshuddin"/>
    <s v="VA Kulkarni"/>
  </r>
  <r>
    <s v="NA"/>
    <d v="2020-10-22T00:00:00"/>
    <s v="2020/21"/>
    <n v="40"/>
    <s v="Rajasthan Royals"/>
    <s v="Sunrisers Hyderabad"/>
    <s v="Dubai International Cricket Stadium"/>
    <x v="7"/>
    <x v="0"/>
    <s v="N"/>
    <s v="Sunrisers Hyderabad"/>
    <x v="1"/>
    <n v="8"/>
    <s v="MK Pandey"/>
    <s v="['RV Uthappa', 'BA Stokes', 'SV Samson', 'JC Buttler', 'SPD Smith', 'R Parag', 'R Tewatia', 'JC Archer', 'S Gopal', 'AS Rajpoot', 'Kartik Tyagi']"/>
    <s v="['DA Warner', 'JM Bairstow', 'MK Pandey', 'V Shankar', 'PK Garg', 'Abdul Samad', 'JO Holder', 'Rashid Khan', 'Sandeep Sharma', 'T Natarajan', 'S Nadeem']"/>
    <s v="Nitin Menon"/>
    <s v="PR Reiffel"/>
  </r>
  <r>
    <s v="Abu Dhabi"/>
    <d v="2020-10-21T00:00:00"/>
    <s v="2020/21"/>
    <n v="39"/>
    <s v="Kolkata Knight Riders"/>
    <s v="Royal Challengers Bangalore"/>
    <s v="Sheikh Zayed Stadium"/>
    <x v="0"/>
    <x v="1"/>
    <s v="N"/>
    <s v="Royal Challengers Bangalore"/>
    <x v="1"/>
    <n v="8"/>
    <s v="Mohammed Siraj"/>
    <s v="['Shubman Gill', 'RA Tripathi', 'N Rana', 'T Banton', 'KD Karthik', 'EJG Morgan', 'PJ Cummins', 'Kuldeep Yadav', 'LH Ferguson', 'M Prasidh Krishna', 'CV Varun']"/>
    <s v="['D Padikkal', 'AJ Finch', 'Gurkeerat Singh', 'V Kohli', 'AB de Villiers', 'CH Morris', 'Washington Sundar', 'I Udana', 'Navdeep Saini', 'YS Chahal', 'Mohammed Siraj']"/>
    <s v="VK Sharma"/>
    <s v="S Ravi"/>
  </r>
  <r>
    <s v="NA"/>
    <d v="2020-10-20T00:00:00"/>
    <s v="2020/21"/>
    <n v="38"/>
    <s v="Delhi Capitals"/>
    <s v="Kings XI Punjab"/>
    <s v="Dubai International Cricket Stadium"/>
    <x v="6"/>
    <x v="1"/>
    <s v="N"/>
    <s v="Kings XI Punjab"/>
    <x v="1"/>
    <n v="5"/>
    <s v="S Dhawan"/>
    <s v="['PP Shaw', 'S Dhawan', 'SS Iyer', 'RR Pant', 'MP Stoinis', 'SO Hetmyer', 'AR Patel', 'R Ashwin', 'K Rabada', 'DR Sams', 'TU Deshpande']"/>
    <s v="['KL Rahul', 'MA Agarwal', 'CH Gayle', 'N Pooran', 'GJ Maxwell', 'DJ Hooda', 'JDS Neesham', 'M Ashwin', 'Ravi Bishnoi', 'Mohammed Shami', 'Arshdeep Singh']"/>
    <s v="C Shamshuddin"/>
    <s v="RK Illingworth"/>
  </r>
  <r>
    <s v="Abu Dhabi"/>
    <d v="2020-10-19T00:00:00"/>
    <s v="2020/21"/>
    <n v="37"/>
    <s v="Chennai Super Kings"/>
    <s v="Rajasthan Royals"/>
    <s v="Sheikh Zayed Stadium"/>
    <x v="2"/>
    <x v="1"/>
    <s v="N"/>
    <s v="Rajasthan Royals"/>
    <x v="1"/>
    <n v="7"/>
    <s v="JC Buttler"/>
    <s v="['SM Curran', 'F du Plessis', 'SR Watson', 'AT Rayudu', 'MS Dhoni', 'RA Jadeja', 'KM Jadhav', 'PP Chawla', 'DL Chahar', 'SN Thakur', 'JR Hazlewood']"/>
    <s v="['BA Stokes', 'RV Uthappa', 'SV Samson', 'SPD Smith', 'JC Buttler', 'R Tewatia', 'R Parag', 'JC Archer', 'S Gopal', 'AS Rajpoot', 'Kartik Tyagi']"/>
    <s v="CB Gaffaney"/>
    <s v="VK Sharma"/>
  </r>
  <r>
    <s v="Abu Dhabi"/>
    <d v="2020-10-18T00:00:00"/>
    <s v="2020/21"/>
    <n v="35"/>
    <s v="Kolkata Knight Riders"/>
    <s v="Sunrisers Hyderabad"/>
    <s v="Sheikh Zayed Stadium"/>
    <x v="7"/>
    <x v="0"/>
    <s v="Y"/>
    <s v="Kolkata Knight Riders"/>
    <x v="2"/>
    <s v="NA"/>
    <s v="LH Ferguson"/>
    <s v="['Shubman Gill', 'RA Tripathi', 'N Rana', 'AD Russell', 'EJG Morgan', 'KD Karthik', 'PJ Cummins', 'LH Ferguson', 'Kuldeep Yadav', 'Shivam Mavi', 'CV Varun']"/>
    <s v="['JM Bairstow', 'KS Williamson', 'PK Garg', 'DA Warner', 'MK Pandey', 'V Shankar', 'Abdul Samad', 'Rashid Khan', 'Sandeep Sharma', 'Basil Thampi', 'T Natarajan']"/>
    <s v="PG Pathak"/>
    <s v="S Ravi"/>
  </r>
  <r>
    <s v="NA"/>
    <d v="2020-10-18T00:00:00"/>
    <s v="2020/21"/>
    <n v="36"/>
    <s v="Mumbai Indians"/>
    <s v="Kings XI Punjab"/>
    <s v="Dubai International Cricket Stadium"/>
    <x v="3"/>
    <x v="1"/>
    <s v="Y"/>
    <s v="Kings XI Punjab"/>
    <x v="2"/>
    <s v="NA"/>
    <s v="KL Rahul"/>
    <s v="['RG Sharma', 'Q de Kock', 'SA Yadav', 'Ishan Kishan', 'KH Pandya', 'HH Pandya', 'KA Pollard', 'NM Coulter-Nile', 'RD Chahar', 'TA Boult', 'JJ Bumrah']"/>
    <s v="['KL Rahul', 'MA Agarwal', 'CH Gayle', 'N Pooran', 'GJ Maxwell', 'DJ Hooda', 'CJ Jordan', 'M Ashwin', 'Ravi Bishnoi', 'Mohammed Shami', 'Arshdeep Singh']"/>
    <s v="Nitin Menon"/>
    <s v="PR Reiffel"/>
  </r>
  <r>
    <s v="NA"/>
    <d v="2020-10-17T00:00:00"/>
    <s v="2020/21"/>
    <n v="33"/>
    <s v="Rajasthan Royals"/>
    <s v="Royal Challengers Bangalore"/>
    <s v="Dubai International Cricket Stadium"/>
    <x v="4"/>
    <x v="1"/>
    <s v="N"/>
    <s v="Royal Challengers Bangalore"/>
    <x v="1"/>
    <n v="7"/>
    <s v="AB de Villiers"/>
    <s v="['RV Uthappa', 'BA Stokes', 'SV Samson', 'SPD Smith', 'JC Buttler', 'R Tewatia', 'JC Archer', 'R Parag', 'S Gopal', 'JD Unadkat', 'Kartik Tyagi']"/>
    <s v="['D Padikkal', 'AJ Finch', 'V Kohli', 'AB de Villiers', 'Gurkeerat Singh', 'CH Morris', 'Washington Sundar', 'Shahbaz Ahmed', 'I Udana', 'Navdeep Saini', 'YS Chahal']"/>
    <s v="AK Chaudhary"/>
    <s v="Nitin Menon"/>
  </r>
  <r>
    <s v="NA"/>
    <d v="2020-10-17T00:00:00"/>
    <s v="2020/21"/>
    <n v="34"/>
    <s v="Chennai Super Kings"/>
    <s v="Delhi Capitals"/>
    <s v="Sharjah Cricket Stadium"/>
    <x v="2"/>
    <x v="1"/>
    <s v="N"/>
    <s v="Delhi Capitals"/>
    <x v="1"/>
    <n v="5"/>
    <s v="S Dhawan"/>
    <s v="['SM Curran', 'F du Plessis', 'SR Watson', 'AT Rayudu', 'MS Dhoni', 'RA Jadeja', 'KM Jadhav', 'DJ Bravo', 'DL Chahar', 'SN Thakur', 'KV Sharma']"/>
    <s v="['PP Shaw', 'S Dhawan', 'AM Rahane', 'SS Iyer', 'MP Stoinis', 'AT Carey', 'AR Patel', 'R Ashwin', 'TU Deshpande', 'K Rabada', 'A Nortje']"/>
    <s v="KN Ananthapadmanabhan"/>
    <s v="RK Illingworth"/>
  </r>
  <r>
    <s v="Abu Dhabi"/>
    <d v="2020-10-16T00:00:00"/>
    <s v="2020/21"/>
    <n v="32"/>
    <s v="Kolkata Knight Riders"/>
    <s v="Mumbai Indians"/>
    <s v="Sheikh Zayed Stadium"/>
    <x v="0"/>
    <x v="1"/>
    <s v="N"/>
    <s v="Mumbai Indians"/>
    <x v="1"/>
    <n v="8"/>
    <s v="Q de Kock"/>
    <s v="['RA Tripathi', 'Shubman Gill', 'N Rana', 'KD Karthik', 'EJG Morgan', 'AD Russell', 'PJ Cummins', 'CJ Green', 'M Prasidh Krishna', 'Shivam Mavi', 'CV Varun']"/>
    <s v="['RG Sharma', 'Q de Kock', 'SA Yadav', 'HH Pandya', 'Ishan Kishan', 'KA Pollard', 'KH Pandya', 'RD Chahar', 'TA Boult', 'JJ Bumrah', 'NM Coulter-Nile']"/>
    <s v="CB Gaffaney"/>
    <s v="VK Sharma"/>
  </r>
  <r>
    <s v="NA"/>
    <d v="2020-10-15T00:00:00"/>
    <s v="2020/21"/>
    <n v="31"/>
    <s v="Royal Challengers Bangalore"/>
    <s v="Kings XI Punjab"/>
    <s v="Sharjah Cricket Stadium"/>
    <x v="1"/>
    <x v="1"/>
    <s v="N"/>
    <s v="Kings XI Punjab"/>
    <x v="1"/>
    <n v="8"/>
    <s v="KL Rahul"/>
    <s v="['AJ Finch', 'D Padikkal', 'V Kohli', 'Washington Sundar', 'S Dube', 'AB de Villiers', 'CH Morris', 'I Udana', 'Navdeep Saini', 'YS Chahal', 'Mohammed Siraj']"/>
    <s v="['KL Rahul', 'MA Agarwal', 'CH Gayle', 'N Pooran', 'GJ Maxwell', 'DJ Hooda', 'CJ Jordan', 'M Ashwin', 'Ravi Bishnoi', 'Mohammed Shami', 'Arshdeep Singh']"/>
    <s v="KN Ananthapadmanabhan"/>
    <s v="C Shamshuddin"/>
  </r>
  <r>
    <s v="NA"/>
    <d v="2020-10-14T00:00:00"/>
    <s v="2020/21"/>
    <n v="30"/>
    <s v="Delhi Capitals"/>
    <s v="Rajasthan Royals"/>
    <s v="Dubai International Cricket Stadium"/>
    <x v="6"/>
    <x v="1"/>
    <s v="N"/>
    <s v="Delhi Capitals"/>
    <x v="0"/>
    <n v="13"/>
    <s v="A Nortje"/>
    <s v="['PP Shaw', 'S Dhawan', 'AM Rahane', 'SS Iyer', 'MP Stoinis', 'AT Carey', 'AR Patel', 'R Ashwin', 'TU Deshpande', 'K Rabada', 'A Nortje']"/>
    <s v="['BA Stokes', 'JC Buttler', 'SPD Smith', 'SV Samson', 'RV Uthappa', 'R Parag', 'R Tewatia', 'JC Archer', 'S Gopal', 'JD Unadkat', 'Kartik Tyagi']"/>
    <s v="AK Chaudhary"/>
    <s v="Nitin Menon"/>
  </r>
  <r>
    <s v="NA"/>
    <d v="2020-10-13T00:00:00"/>
    <s v="2020/21"/>
    <n v="29"/>
    <s v="Chennai Super Kings"/>
    <s v="Sunrisers Hyderabad"/>
    <s v="Dubai International Cricket Stadium"/>
    <x v="2"/>
    <x v="1"/>
    <s v="N"/>
    <s v="Chennai Super Kings"/>
    <x v="0"/>
    <n v="20"/>
    <s v="RA Jadeja"/>
    <s v="['SM Curran', 'F du Plessis', 'SR Watson', 'AT Rayudu', 'MS Dhoni', 'RA Jadeja', 'DJ Bravo', 'DL Chahar', 'PP Chawla', 'SN Thakur', 'KV Sharma']"/>
    <s v="['DA Warner', 'JM Bairstow', 'MK Pandey', 'KS Williamson', 'PK Garg', 'V Shankar', 'Rashid Khan', 'S Nadeem', 'Sandeep Sharma', 'T Natarajan', 'KK Ahmed']"/>
    <s v="AK Chaudhary"/>
    <s v="PR Reiffel"/>
  </r>
  <r>
    <s v="NA"/>
    <d v="2020-10-12T00:00:00"/>
    <s v="2020/21"/>
    <n v="28"/>
    <s v="Royal Challengers Bangalore"/>
    <s v="Kolkata Knight Riders"/>
    <s v="Sharjah Cricket Stadium"/>
    <x v="1"/>
    <x v="1"/>
    <s v="N"/>
    <s v="Royal Challengers Bangalore"/>
    <x v="0"/>
    <n v="82"/>
    <s v="AB de Villiers"/>
    <s v="['AJ Finch', 'D Padikkal', 'V Kohli', 'AB de Villiers', 'CH Morris', 'Washington Sundar', 'S Dube', 'I Udana', 'Navdeep Saini', 'YS Chahal', 'Mohammed Siraj']"/>
    <s v="['T Banton', 'Shubman Gill', 'N Rana', 'EJG Morgan', 'KD Karthik', 'AD Russell', 'RA Tripathi', 'PJ Cummins', 'KL Nagarkoti', 'CV Varun', 'M Prasidh Krishna']"/>
    <s v="RK Illingworth"/>
    <s v="K Srinivasan"/>
  </r>
  <r>
    <s v="Abu Dhabi"/>
    <d v="2020-10-11T00:00:00"/>
    <s v="2020/21"/>
    <n v="27"/>
    <s v="Delhi Capitals"/>
    <s v="Mumbai Indians"/>
    <s v="Sheikh Zayed Stadium"/>
    <x v="6"/>
    <x v="1"/>
    <s v="N"/>
    <s v="Mumbai Indians"/>
    <x v="1"/>
    <n v="5"/>
    <s v="Q de Kock"/>
    <s v="['PP Shaw', 'S Dhawan', 'AM Rahane', 'SS Iyer', 'MP Stoinis', 'AT Carey', 'AR Patel', 'R Ashwin', 'HV Patel', 'K Rabada', 'A Nortje']"/>
    <s v="['RG Sharma', 'Q de Kock', 'SA Yadav', 'Ishan Kishan', 'HH Pandya', 'KA Pollard', 'KH Pandya', 'JL Pattinson', 'RD Chahar', 'TA Boult', 'JJ Bumrah']"/>
    <s v="CB Gaffaney"/>
    <s v="S Ravi"/>
  </r>
  <r>
    <s v="NA"/>
    <d v="2020-10-11T00:00:00"/>
    <s v="2020/21"/>
    <n v="26"/>
    <s v="Sunrisers Hyderabad"/>
    <s v="Rajasthan Royals"/>
    <s v="Dubai International Cricket Stadium"/>
    <x v="7"/>
    <x v="1"/>
    <s v="N"/>
    <s v="Rajasthan Royals"/>
    <x v="1"/>
    <n v="5"/>
    <s v="R Tewatia"/>
    <s v="['DA Warner', 'JM Bairstow', 'MK Pandey', 'KS Williamson', 'PK Garg', 'V Shankar', 'Abhishek Sharma', 'Rashid Khan', 'Sandeep Sharma', 'KK Ahmed', 'T Natarajan']"/>
    <s v="['BA Stokes', 'JC Buttler', 'SPD Smith', 'SV Samson', 'RV Uthappa', 'R Parag', 'R Tewatia', 'JC Archer', 'S Gopal', 'JD Unadkat', 'Kartik Tyagi']"/>
    <s v="YC Barde"/>
    <s v="PR Reiffel"/>
  </r>
  <r>
    <s v="NA"/>
    <d v="2020-10-10T00:00:00"/>
    <s v="2020/21"/>
    <n v="25"/>
    <s v="Royal Challengers Bangalore"/>
    <s v="Chennai Super Kings"/>
    <s v="Dubai International Cricket Stadium"/>
    <x v="1"/>
    <x v="1"/>
    <s v="N"/>
    <s v="Royal Challengers Bangalore"/>
    <x v="0"/>
    <n v="37"/>
    <s v="V Kohli"/>
    <s v="['D Padikkal', 'AJ Finch', 'V Kohli', 'AB de Villiers', 'Washington Sundar', 'S Dube', 'Gurkeerat Singh', 'CH Morris', 'I Udana', 'Navdeep Saini', 'YS Chahal']"/>
    <s v="['SR Watson', 'F du Plessis', 'AT Rayudu', 'N Jagadeesan', 'MS Dhoni', 'SM Curran', 'RA Jadeja', 'DJ Bravo', 'DL Chahar', 'SN Thakur', 'KV Sharma']"/>
    <s v="AK Chaudhary"/>
    <s v="PR Reiffel"/>
  </r>
  <r>
    <s v="Abu Dhabi"/>
    <d v="2020-10-10T00:00:00"/>
    <s v="2020/21"/>
    <n v="24"/>
    <s v="Kolkata Knight Riders"/>
    <s v="Kings XI Punjab"/>
    <s v="Sheikh Zayed Stadium"/>
    <x v="0"/>
    <x v="1"/>
    <s v="N"/>
    <s v="Kolkata Knight Riders"/>
    <x v="0"/>
    <n v="2"/>
    <s v="KD Karthik"/>
    <s v="['RA Tripathi', 'Shubman Gill', 'N Rana', 'EJG Morgan', 'KD Karthik', 'AD Russell', 'PJ Cummins', 'SP Narine', 'KL Nagarkoti', 'M Prasidh Krishna', 'CV Varun']"/>
    <s v="['KL Rahul', 'MA Agarwal', 'N Pooran', 'P Simran Singh', 'GJ Maxwell', 'Mandeep Singh', 'CJ Jordan', 'Ravi Bishnoi', 'Mohammed Shami', 'Arshdeep Singh', 'Mujeeb Ur Rahman']"/>
    <s v="UV Gandhe"/>
    <s v="CB Gaffaney"/>
  </r>
  <r>
    <s v="NA"/>
    <d v="2020-10-09T00:00:00"/>
    <s v="2020/21"/>
    <n v="23"/>
    <s v="Delhi Capitals"/>
    <s v="Rajasthan Royals"/>
    <s v="Sharjah Cricket Stadium"/>
    <x v="4"/>
    <x v="0"/>
    <s v="N"/>
    <s v="Delhi Capitals"/>
    <x v="0"/>
    <n v="46"/>
    <s v="R Ashwin"/>
    <s v="['PP Shaw', 'S Dhawan', 'SS Iyer', 'RR Pant', 'MP Stoinis', 'SO Hetmyer', 'HV Patel', 'AR Patel', 'K Rabada', 'R Ashwin', 'A Nortje']"/>
    <s v="['YBK Jaiswal', 'JC Buttler', 'SPD Smith', 'SV Samson', 'MK Lomror', 'R Tewatia', 'AJ Tye', 'JC Archer', 'S Gopal', 'Kartik Tyagi', 'VR Aaron']"/>
    <s v="KN Ananthapadmanabhan"/>
    <s v="C Shamshuddin"/>
  </r>
  <r>
    <s v="NA"/>
    <d v="2020-10-08T00:00:00"/>
    <s v="2020/21"/>
    <n v="22"/>
    <s v="Sunrisers Hyderabad"/>
    <s v="Kings XI Punjab"/>
    <s v="Dubai International Cricket Stadium"/>
    <x v="7"/>
    <x v="1"/>
    <s v="N"/>
    <s v="Sunrisers Hyderabad"/>
    <x v="0"/>
    <n v="69"/>
    <s v="JM Bairstow"/>
    <s v="['DA Warner', 'JM Bairstow', 'Abdul Samad', 'MK Pandey', 'KS Williamson', 'PK Garg', 'Abhishek Sharma', 'Rashid Khan', 'Sandeep Sharma', 'KK Ahmed', 'T Natarajan']"/>
    <s v="['KL Rahul', 'MA Agarwal', 'P Simran Singh', 'N Pooran', 'GJ Maxwell', 'Mandeep Singh', 'Mujeeb Ur Rahman', 'Ravi Bishnoi', 'Mohammed Shami', 'SS Cottrell', 'Arshdeep Singh']"/>
    <s v="AK Chaudhary"/>
    <s v="Nitin Menon"/>
  </r>
  <r>
    <s v="Abu Dhabi"/>
    <d v="2020-10-07T00:00:00"/>
    <s v="2020/21"/>
    <n v="21"/>
    <s v="Kolkata Knight Riders"/>
    <s v="Chennai Super Kings"/>
    <s v="Sheikh Zayed Stadium"/>
    <x v="0"/>
    <x v="1"/>
    <s v="N"/>
    <s v="Kolkata Knight Riders"/>
    <x v="0"/>
    <n v="10"/>
    <s v="RA Tripathi"/>
    <s v="['RA Tripathi', 'Shubman Gill', 'N Rana', 'SP Narine', 'EJG Morgan', 'AD Russell', 'KD Karthik', 'PJ Cummins', 'KL Nagarkoti', 'Shivam Mavi', 'CV Varun']"/>
    <s v="['SR Watson', 'F du Plessis', 'AT Rayudu', 'MS Dhoni', 'SM Curran', 'KM Jadhav', 'RA Jadeja', 'DJ Bravo', 'SN Thakur', 'DL Chahar', 'KV Sharma']"/>
    <s v="KN Ananthapadmanabhan"/>
    <s v="RK Illingworth"/>
  </r>
  <r>
    <s v="Abu Dhabi"/>
    <d v="2020-10-06T00:00:00"/>
    <s v="2020/21"/>
    <n v="20"/>
    <s v="Mumbai Indians"/>
    <s v="Rajasthan Royals"/>
    <s v="Sheikh Zayed Stadium"/>
    <x v="3"/>
    <x v="1"/>
    <s v="N"/>
    <s v="Mumbai Indians"/>
    <x v="0"/>
    <n v="57"/>
    <s v="SA Yadav"/>
    <s v="['Q de Kock', 'RG Sharma', 'SA Yadav', 'Ishan Kishan', 'KH Pandya', 'HH Pandya', 'KA Pollard', 'JL Pattinson', 'RD Chahar', 'TA Boult', 'JJ Bumrah']"/>
    <s v="['YBK Jaiswal', 'JC Buttler', 'SPD Smith', 'SV Samson', 'MK Lomror', 'TK Curran', 'R Tewatia', 'JC Archer', 'S Gopal', 'AS Rajpoot', 'Kartik Tyagi']"/>
    <s v="VK Sharma"/>
    <s v="S Ravi"/>
  </r>
  <r>
    <s v="NA"/>
    <d v="2020-10-05T00:00:00"/>
    <s v="2020/21"/>
    <n v="19"/>
    <s v="Delhi Capitals"/>
    <s v="Royal Challengers Bangalore"/>
    <s v="Dubai International Cricket Stadium"/>
    <x v="1"/>
    <x v="0"/>
    <s v="N"/>
    <s v="Delhi Capitals"/>
    <x v="0"/>
    <n v="59"/>
    <s v="AR Patel"/>
    <s v="['PP Shaw', 'S Dhawan', 'SS Iyer', 'RR Pant', 'MP Stoinis', 'SO Hetmyer', 'AR Patel', 'R Ashwin', 'K Rabada', 'A Nortje', 'HV Patel']"/>
    <s v="['D Padikkal', 'AJ Finch', 'V Kohli', 'AB de Villiers', 'MM Ali', 'Washington Sundar', 'S Dube', 'I Udana', 'Navdeep Saini', 'Mohammed Siraj', 'YS Chahal']"/>
    <s v="Nitin Menon"/>
    <s v="YC Barde"/>
  </r>
  <r>
    <s v="NA"/>
    <d v="2020-10-04T00:00:00"/>
    <s v="2020/21"/>
    <n v="17"/>
    <s v="Mumbai Indians"/>
    <s v="Sunrisers Hyderabad"/>
    <s v="Sharjah Cricket Stadium"/>
    <x v="3"/>
    <x v="1"/>
    <s v="N"/>
    <s v="Mumbai Indians"/>
    <x v="0"/>
    <n v="34"/>
    <s v="TA Boult"/>
    <s v="['RG Sharma', 'Q de Kock', 'SA Yadav', 'Ishan Kishan', 'HH Pandya', 'KA Pollard', 'KH Pandya', 'JL Pattinson', 'RD Chahar', 'TA Boult', 'JJ Bumrah']"/>
    <s v="['DA Warner', 'JM Bairstow', 'MK Pandey', 'KS Williamson', 'PK Garg', 'Abhishek Sharma', 'Abdul Samad', 'Rashid Khan', 'Sandeep Sharma', 'S Kaul', 'T Natarajan']"/>
    <s v="KN Ananthapadmanabhan"/>
    <s v="RK Illingworth"/>
  </r>
  <r>
    <s v="NA"/>
    <d v="2020-10-04T00:00:00"/>
    <s v="2020/21"/>
    <n v="18"/>
    <s v="Kings XI Punjab"/>
    <s v="Chennai Super Kings"/>
    <s v="Dubai International Cricket Stadium"/>
    <x v="8"/>
    <x v="1"/>
    <s v="N"/>
    <s v="Chennai Super Kings"/>
    <x v="1"/>
    <n v="10"/>
    <s v="SR Watson"/>
    <s v="['KL Rahul', 'MA Agarwal', 'Mandeep Singh', 'N Pooran', 'GJ Maxwell', 'SN Khan', 'CJ Jordan', 'Harpreet Brar', 'Ravi Bishnoi', 'Mohammed Shami', 'SS Cottrell']"/>
    <s v="['SR Watson', 'F du Plessis', 'AT Rayudu', 'KM Jadhav', 'MS Dhoni', 'RA Jadeja', 'SM Curran', 'DJ Bravo', 'PP Chawla', 'SN Thakur', 'DL Chahar']"/>
    <s v="AY Dandekar"/>
    <s v="Nitin Menon"/>
  </r>
  <r>
    <s v="Abu Dhabi"/>
    <d v="2020-10-03T00:00:00"/>
    <s v="2020/21"/>
    <n v="15"/>
    <s v="Rajasthan Royals"/>
    <s v="Royal Challengers Bangalore"/>
    <s v="Sheikh Zayed Stadium"/>
    <x v="4"/>
    <x v="1"/>
    <s v="N"/>
    <s v="Royal Challengers Bangalore"/>
    <x v="1"/>
    <n v="8"/>
    <s v="YS Chahal"/>
    <s v="['JC Buttler', 'SPD Smith', 'SV Samson', 'RV Uthappa', 'MK Lomror', 'R Parag', 'R Tewatia', 'JC Archer', 'TK Curran', 'S Gopal', 'JD Unadkat']"/>
    <s v="['D Padikkal', 'AJ Finch', 'V Kohli', 'AB de Villiers', 'S Dube', 'Gurkeerat Singh', 'Washington Sundar', 'I Udana', 'Navdeep Saini', 'YS Chahal', 'A Zampa']"/>
    <s v="CB Gaffaney"/>
    <s v="S Ravi"/>
  </r>
  <r>
    <s v="NA"/>
    <d v="2020-10-03T00:00:00"/>
    <s v="2020/21"/>
    <n v="16"/>
    <s v="Delhi Capitals"/>
    <s v="Kolkata Knight Riders"/>
    <s v="Sharjah Cricket Stadium"/>
    <x v="0"/>
    <x v="0"/>
    <s v="N"/>
    <s v="Delhi Capitals"/>
    <x v="0"/>
    <n v="18"/>
    <s v="SS Iyer"/>
    <s v="['PP Shaw', 'S Dhawan', 'SS Iyer', 'RR Pant', 'MP Stoinis', 'SO Hetmyer', 'R Ashwin', 'K Rabada', 'A Nortje', 'A Mishra', 'HV Patel']"/>
    <s v="['Shubman Gill', 'SP Narine', 'N Rana', 'AD Russell', 'KD Karthik', 'EJG Morgan', 'PJ Cummins', 'RA Tripathi', 'KL Nagarkoti', 'Shivam Mavi', 'CV Varun']"/>
    <s v="VA Kulkarni"/>
    <s v="RK Illingworth"/>
  </r>
  <r>
    <s v="NA"/>
    <d v="2020-10-02T00:00:00"/>
    <s v="2020/21"/>
    <n v="14"/>
    <s v="Sunrisers Hyderabad"/>
    <s v="Chennai Super Kings"/>
    <s v="Dubai International Cricket Stadium"/>
    <x v="7"/>
    <x v="1"/>
    <s v="N"/>
    <s v="Sunrisers Hyderabad"/>
    <x v="0"/>
    <n v="7"/>
    <s v="PK Garg"/>
    <s v="['DA Warner', 'JM Bairstow', 'MK Pandey', 'KS Williamson', 'PK Garg', 'Abhishek Sharma', 'Abdul Samad', 'Rashid Khan', 'B Kumar', 'T Natarajan', 'KK Ahmed']"/>
    <s v="['F du Plessis', 'SR Watson', 'AT Rayudu', 'KM Jadhav', 'MS Dhoni', 'RA Jadeja', 'SM Curran', 'DJ Bravo', 'SN Thakur', 'PP Chawla', 'DL Chahar']"/>
    <s v="AK Chaudhary"/>
    <s v="PR Reiffel"/>
  </r>
  <r>
    <s v="Abu Dhabi"/>
    <d v="2020-10-01T00:00:00"/>
    <s v="2020/21"/>
    <n v="13"/>
    <s v="Mumbai Indians"/>
    <s v="Kings XI Punjab"/>
    <s v="Sheikh Zayed Stadium"/>
    <x v="8"/>
    <x v="0"/>
    <s v="N"/>
    <s v="Mumbai Indians"/>
    <x v="0"/>
    <n v="48"/>
    <s v="KA Pollard"/>
    <s v="['Q de Kock', 'RG Sharma', 'SA Yadav', 'Ishan Kishan', 'KA Pollard', 'HH Pandya', 'KH Pandya', 'JL Pattinson', 'RD Chahar', 'TA Boult', 'JJ Bumrah']"/>
    <s v="['KL Rahul', 'MA Agarwal', 'KK Nair', 'N Pooran', 'GJ Maxwell', 'JDS Neesham', 'SN Khan', 'K Gowtham', 'Ravi Bishnoi', 'Mohammed Shami', 'SS Cottrell']"/>
    <s v="VK Sharma"/>
    <s v="S Ravi"/>
  </r>
  <r>
    <s v="NA"/>
    <d v="2020-09-30T00:00:00"/>
    <s v="2020/21"/>
    <n v="12"/>
    <s v="Kolkata Knight Riders"/>
    <s v="Rajasthan Royals"/>
    <s v="Dubai International Cricket Stadium"/>
    <x v="4"/>
    <x v="0"/>
    <s v="N"/>
    <s v="Kolkata Knight Riders"/>
    <x v="0"/>
    <n v="37"/>
    <s v="Shivam Mavi"/>
    <s v="['Shubman Gill', 'SP Narine', 'N Rana', 'AD Russell', 'KD Karthik', 'EJG Morgan', 'PJ Cummins', 'KL Nagarkoti', 'Shivam Mavi', 'Kuldeep Yadav', 'CV Varun']"/>
    <s v="['JC Buttler', 'SPD Smith', 'SV Samson', 'RV Uthappa', 'R Parag', 'R Tewatia', 'TK Curran', 'S Gopal', 'JC Archer', 'JD Unadkat', 'AS Rajpoot']"/>
    <s v="KN Ananthapadmanabhan"/>
    <s v="C Shamshuddin"/>
  </r>
  <r>
    <s v="Abu Dhabi"/>
    <d v="2020-09-29T00:00:00"/>
    <s v="2020/21"/>
    <n v="11"/>
    <s v="Sunrisers Hyderabad"/>
    <s v="Delhi Capitals"/>
    <s v="Sheikh Zayed Stadium"/>
    <x v="6"/>
    <x v="0"/>
    <s v="N"/>
    <s v="Sunrisers Hyderabad"/>
    <x v="0"/>
    <n v="15"/>
    <s v="Rashid Khan"/>
    <s v="['DA Warner', 'JM Bairstow', 'MK Pandey', 'KS Williamson', 'Abdul Samad', 'Abhishek Sharma', 'PK Garg', 'Rashid Khan', 'B Kumar', 'T Natarajan', 'KK Ahmed']"/>
    <s v="['PP Shaw', 'S Dhawan', 'SS Iyer', 'RR Pant', 'SO Hetmyer', 'MP Stoinis', 'AR Patel', 'K Rabada', 'A Nortje', 'A Mishra', 'I Sharma']"/>
    <s v="VK Sharma"/>
    <s v="S Ravi"/>
  </r>
  <r>
    <s v="NA"/>
    <d v="2020-09-28T00:00:00"/>
    <s v="2020/21"/>
    <n v="10"/>
    <s v="Royal Challengers Bangalore"/>
    <s v="Mumbai Indians"/>
    <s v="Dubai International Cricket Stadium"/>
    <x v="3"/>
    <x v="0"/>
    <s v="Y"/>
    <s v="Royal Challengers Bangalore"/>
    <x v="2"/>
    <s v="NA"/>
    <s v="AB de Villiers"/>
    <s v="['D Padikkal', 'AJ Finch', 'V Kohli', 'AB de Villiers', 'S Dube', 'Gurkeerat Singh', 'Washington Sundar', 'I Udana', 'Navdeep Saini', 'YS Chahal', 'A Zampa']"/>
    <s v="['RG Sharma', 'Q de Kock', 'SA Yadav', 'Ishan Kishan', 'HH Pandya', 'KA Pollard', 'KH Pandya', 'JL Pattinson', 'RD Chahar', 'TA Boult', 'JJ Bumrah']"/>
    <s v="Nitin Menon"/>
    <s v="PR Reiffel"/>
  </r>
  <r>
    <s v="NA"/>
    <d v="2020-09-27T00:00:00"/>
    <s v="2020/21"/>
    <n v="9"/>
    <s v="Kings XI Punjab"/>
    <s v="Rajasthan Royals"/>
    <s v="Sharjah Cricket Stadium"/>
    <x v="4"/>
    <x v="0"/>
    <s v="N"/>
    <s v="Rajasthan Royals"/>
    <x v="1"/>
    <n v="4"/>
    <s v="SV Samson"/>
    <s v="['KL Rahul', 'MA Agarwal', 'GJ Maxwell', 'N Pooran', 'KK Nair', 'JDS Neesham', 'SN Khan', 'Mohammed Shami', 'SS Cottrell', 'Ravi Bishnoi', 'M Ashwin']"/>
    <s v="['JC Buttler', 'SPD Smith', 'SV Samson', 'R Tewatia', 'RV Uthappa', 'JC Archer', 'R Parag', 'TK Curran', 'S Gopal', 'AS Rajpoot', 'JD Unadkat']"/>
    <s v="RK Illingworth"/>
    <s v="K Srinivasan"/>
  </r>
  <r>
    <s v="Abu Dhabi"/>
    <d v="2020-09-26T00:00:00"/>
    <s v="2020/21"/>
    <n v="8"/>
    <s v="Sunrisers Hyderabad"/>
    <s v="Kolkata Knight Riders"/>
    <s v="Sheikh Zayed Stadium"/>
    <x v="7"/>
    <x v="1"/>
    <s v="N"/>
    <s v="Kolkata Knight Riders"/>
    <x v="1"/>
    <n v="7"/>
    <s v="Shubman Gill"/>
    <s v="['DA Warner', 'JM Bairstow', 'MK Pandey', 'WP Saha', 'Mohammad Nabi', 'Abhishek Sharma', 'PK Garg', 'Rashid Khan', 'B Kumar', 'T Natarajan', 'KK Ahmed']"/>
    <s v="['Shubman Gill', 'SP Narine', 'N Rana', 'KD Karthik', 'EJG Morgan', 'AD Russell', 'PJ Cummins', 'Shivam Mavi', 'Kuldeep Yadav', 'KL Nagarkoti', 'CV Varun']"/>
    <s v="CB Gaffaney"/>
    <s v="VK Sharma"/>
  </r>
  <r>
    <s v="NA"/>
    <d v="2020-09-25T00:00:00"/>
    <s v="2020/21"/>
    <n v="7"/>
    <s v="Delhi Capitals"/>
    <s v="Chennai Super Kings"/>
    <s v="Dubai International Cricket Stadium"/>
    <x v="2"/>
    <x v="0"/>
    <s v="N"/>
    <s v="Delhi Capitals"/>
    <x v="0"/>
    <n v="44"/>
    <s v="PP Shaw"/>
    <s v="['PP Shaw', 'S Dhawan', 'RR Pant', 'SS Iyer', 'MP Stoinis', 'SO Hetmyer', 'AR Patel', 'A Mishra', 'K Rabada', 'A Nortje', 'Avesh Khan']"/>
    <s v="['M Vijay', 'SR Watson', 'F du Plessis', 'RD Gaikwad', 'KM Jadhav', 'MS Dhoni', 'RA Jadeja', 'SM Curran', 'PP Chawla', 'DL Chahar', 'JR Hazlewood']"/>
    <s v="KN Ananthapadmanabhan"/>
    <s v="RK Illingworth"/>
  </r>
  <r>
    <s v="NA"/>
    <d v="2020-09-24T00:00:00"/>
    <s v="2020/21"/>
    <n v="6"/>
    <s v="Kings XI Punjab"/>
    <s v="Royal Challengers Bangalore"/>
    <s v="Dubai International Cricket Stadium"/>
    <x v="1"/>
    <x v="0"/>
    <s v="N"/>
    <s v="Kings XI Punjab"/>
    <x v="0"/>
    <n v="97"/>
    <s v="KL Rahul"/>
    <s v="['KL Rahul', 'MA Agarwal', 'N Pooran', 'GJ Maxwell', 'KK Nair', 'JDS Neesham', 'SN Khan', 'Mohammed Shami', 'SS Cottrell', 'Ravi Bishnoi', 'M Ashwin']"/>
    <s v="['D Padikkal', 'AJ Finch', 'JR Philippe', 'V Kohli', 'AB de Villiers', 'Washington Sundar', 'S Dube', 'UT Yadav', 'Navdeep Saini', 'DW Steyn', 'YS Chahal']"/>
    <s v="AK Chaudhary"/>
    <s v="PR Reiffel"/>
  </r>
  <r>
    <s v="Abu Dhabi"/>
    <d v="2020-09-23T00:00:00"/>
    <s v="2020/21"/>
    <n v="5"/>
    <s v="Mumbai Indians"/>
    <s v="Kolkata Knight Riders"/>
    <s v="Sheikh Zayed Stadium"/>
    <x v="0"/>
    <x v="0"/>
    <s v="N"/>
    <s v="Mumbai Indians"/>
    <x v="0"/>
    <n v="49"/>
    <s v="RG Sharma"/>
    <s v="['Q de Kock', 'RG Sharma', 'SA Yadav', 'SS Tiwary', 'HH Pandya', 'KA Pollard', 'KH Pandya', 'JL Pattinson', 'RD Chahar', 'TA Boult', 'JJ Bumrah']"/>
    <s v="['Shubman Gill', 'SP Narine', 'KD Karthik', 'N Rana', 'EJG Morgan', 'AD Russell', 'NS Naik', 'PJ Cummins', 'Shivam Mavi', 'Kuldeep Yadav', 'S Sandeep Warrier']"/>
    <s v="CB Gaffaney"/>
    <s v="S Ravi"/>
  </r>
  <r>
    <s v="NA"/>
    <d v="2020-09-22T00:00:00"/>
    <s v="2020/21"/>
    <n v="4"/>
    <s v="Rajasthan Royals"/>
    <s v="Chennai Super Kings"/>
    <s v="Sharjah Cricket Stadium"/>
    <x v="2"/>
    <x v="0"/>
    <s v="N"/>
    <s v="Rajasthan Royals"/>
    <x v="0"/>
    <n v="16"/>
    <s v="SV Samson"/>
    <s v="['YBK Jaiswal', 'SPD Smith', 'SV Samson', 'DA Miller', 'RV Uthappa', 'R Tewatia', 'R Parag', 'TK Curran', 'JC Archer', 'S Gopal', 'JD Unadkat']"/>
    <s v="['M Vijay', 'SR Watson', 'F du Plessis', 'SM Curran', 'RD Gaikwad', 'KM Jadhav', 'MS Dhoni', 'RA Jadeja', 'PP Chawla', 'DL Chahar', 'L Ngidi']"/>
    <s v="C Shamshuddin"/>
    <s v="VA Kulkarni"/>
  </r>
  <r>
    <s v="NA"/>
    <d v="2020-09-21T00:00:00"/>
    <s v="2020/21"/>
    <n v="3"/>
    <s v="Royal Challengers Bangalore"/>
    <s v="Sunrisers Hyderabad"/>
    <s v="Dubai International Cricket Stadium"/>
    <x v="7"/>
    <x v="0"/>
    <s v="N"/>
    <s v="Royal Challengers Bangalore"/>
    <x v="0"/>
    <n v="10"/>
    <s v="YS Chahal"/>
    <s v="['D Padikkal', 'AJ Finch', 'V Kohli', 'AB de Villiers', 'S Dube', 'JR Philippe', 'Washington Sundar', 'UT Yadav', 'Navdeep Saini', 'DW Steyn', 'YS Chahal']"/>
    <s v="['DA Warner', 'JM Bairstow', 'MK Pandey', 'PK Garg', 'V Shankar', 'Abhishek Sharma', 'Rashid Khan', 'B Kumar', 'Sandeep Sharma', 'MR Marsh', 'T Natarajan']"/>
    <s v="AY Dandekar"/>
    <s v="Nitin Menon"/>
  </r>
  <r>
    <s v="NA"/>
    <d v="2020-09-20T00:00:00"/>
    <s v="2020/21"/>
    <n v="2"/>
    <s v="Delhi Capitals"/>
    <s v="Kings XI Punjab"/>
    <s v="Dubai International Cricket Stadium"/>
    <x v="8"/>
    <x v="0"/>
    <s v="Y"/>
    <s v="Delhi Capitals"/>
    <x v="2"/>
    <s v="NA"/>
    <s v="MP Stoinis"/>
    <s v="['PP Shaw', 'S Dhawan', 'SO Hetmyer', 'SS Iyer', 'RR Pant', 'MP Stoinis', 'AR Patel', 'R Ashwin', 'K Rabada', 'A Nortje', 'MM Sharma']"/>
    <s v="['KL Rahul', 'MA Agarwal', 'KK Nair', 'N Pooran', 'GJ Maxwell', 'SN Khan', 'K Gowtham', 'CJ Jordan', 'Mohammed Shami', 'SS Cottrell', 'Ravi Bishnoi']"/>
    <s v="AK Chaudhary"/>
    <s v="Nitin Menon"/>
  </r>
  <r>
    <s v="Abu Dhabi"/>
    <d v="2020-09-19T00:00:00"/>
    <s v="2020/21"/>
    <n v="1"/>
    <s v="Mumbai Indians"/>
    <s v="Chennai Super Kings"/>
    <s v="Sheikh Zayed Stadium"/>
    <x v="2"/>
    <x v="0"/>
    <s v="N"/>
    <s v="Chennai Super Kings"/>
    <x v="1"/>
    <n v="5"/>
    <s v="AT Rayudu"/>
    <s v="['RG Sharma', 'Q de Kock', 'SA Yadav', 'SS Tiwary', 'HH Pandya', 'KA Pollard', 'KH Pandya', 'JL Pattinson', 'RD Chahar', 'TA Boult', 'JJ Bumrah']"/>
    <s v="['M Vijay', 'SR Watson', 'F du Plessis', 'AT Rayudu', 'RA Jadeja', 'SM Curran', 'MS Dhoni', 'KM Jadhav', 'PP Chawla', 'DL Chahar', 'L Ngidi']"/>
    <s v="CB Gaffaney"/>
    <s v="VK Sharma"/>
  </r>
  <r>
    <s v="Hyderabad"/>
    <d v="2019-05-12T00:00:00"/>
    <n v="2019"/>
    <s v="Final"/>
    <s v="Mumbai Indians"/>
    <s v="Chennai Super Kings"/>
    <s v="Rajiv Gandhi International Stadium"/>
    <x v="3"/>
    <x v="1"/>
    <s v="N"/>
    <s v="Mumbai Indians"/>
    <x v="0"/>
    <n v="1"/>
    <s v="JJ Bumrah"/>
    <s v="['Q de Kock', 'RG Sharma', 'SA Yadav', 'Ishan Kishan', 'KH Pandya', 'KA Pollard', 'HH Pandya', 'RD Chahar', 'MJ McClenaghan', 'JJ Bumrah', 'SL Malinga']"/>
    <s v="['F du Plessis', 'SR Watson', 'SK Raina', 'AT Rayudu', 'MS Dhoni', 'DJ Bravo', 'RA Jadeja', 'SN Thakur', 'DL Chahar', 'Harbhajan Singh', 'Imran Tahir']"/>
    <s v="IJ Gould"/>
    <s v="Nitin Menon"/>
  </r>
  <r>
    <s v="Visakhapatnam"/>
    <d v="2019-05-10T00:00:00"/>
    <n v="2019"/>
    <s v="Qualifier"/>
    <s v="Delhi Capitals"/>
    <s v="Chennai Super Kings"/>
    <s v="Dr. Y.S. Rajasekhara Reddy ACA-VDCA Cricket Stadium"/>
    <x v="2"/>
    <x v="0"/>
    <s v="N"/>
    <s v="Chennai Super Kings"/>
    <x v="1"/>
    <n v="6"/>
    <s v="F du Plessis"/>
    <s v="['PP Shaw', 'S Dhawan', 'C Munro', 'SS Iyer', 'RR Pant', 'AR Patel', 'SE Rutherford', 'KMA Paul', 'A Mishra', 'TA Boult', 'I Sharma']"/>
    <s v="['F du Plessis', 'SR Watson', 'SK Raina', 'AT Rayudu', 'MS Dhoni', 'DJ Bravo', 'RA Jadeja', 'DL Chahar', 'Harbhajan Singh', 'Imran Tahir', 'SN Thakur']"/>
    <s v="BNJ Oxenford"/>
    <s v="S Ravi"/>
  </r>
  <r>
    <s v="Visakhapatnam"/>
    <d v="2019-05-08T00:00:00"/>
    <n v="2019"/>
    <s v="Eliminator"/>
    <s v="Sunrisers Hyderabad"/>
    <s v="Delhi Capitals"/>
    <s v="Dr. Y.S. Rajasekhara Reddy ACA-VDCA Cricket Stadium"/>
    <x v="6"/>
    <x v="0"/>
    <s v="N"/>
    <s v="Delhi Capitals"/>
    <x v="1"/>
    <n v="2"/>
    <s v="RR Pant"/>
    <s v="['WP Saha', 'MJ Guptill', 'MK Pandey', 'KS Williamson', 'V Shankar', 'Mohammad Nabi', 'DJ Hooda', 'Rashid Khan', 'B Kumar', 'Basil Thampi', 'KK Ahmed']"/>
    <s v="['PP Shaw', 'S Dhawan', 'SS Iyer', 'RR Pant', 'C Munro', 'AR Patel', 'SE Rutherford', 'KMA Paul', 'A Mishra', 'TA Boult', 'I Sharma']"/>
    <s v="BNJ Oxenford"/>
    <s v="S Ravi"/>
  </r>
  <r>
    <s v="Chennai"/>
    <d v="2019-05-07T00:00:00"/>
    <n v="2019"/>
    <s v="Qualifier"/>
    <s v="Chennai Super Kings"/>
    <s v="Mumbai Indians"/>
    <s v="MA Chidambaram Stadium"/>
    <x v="2"/>
    <x v="1"/>
    <s v="N"/>
    <s v="Mumbai Indians"/>
    <x v="1"/>
    <n v="6"/>
    <s v="SA Yadav"/>
    <s v="['F du Plessis', 'SR Watson', 'SK Raina', 'M Vijay', 'AT Rayudu', 'MS Dhoni', 'RA Jadeja', 'DJ Bravo', 'DL Chahar', 'Harbhajan Singh', 'Imran Tahir']"/>
    <s v="['RG Sharma', 'Q de Kock', 'SA Yadav', 'Ishan Kishan', 'KH Pandya', 'HH Pandya', 'KA Pollard', 'J Yadav', 'RD Chahar', 'SL Malinga', 'JJ Bumrah']"/>
    <s v="NJ Llong"/>
    <s v="Nitin Menon"/>
  </r>
  <r>
    <s v="Mumbai"/>
    <d v="2019-05-05T00:00:00"/>
    <n v="2019"/>
    <n v="56"/>
    <s v="Kolkata Knight Riders"/>
    <s v="Mumbai Indians"/>
    <s v="Wankhede Stadium"/>
    <x v="3"/>
    <x v="0"/>
    <s v="N"/>
    <s v="Mumbai Indians"/>
    <x v="1"/>
    <n v="9"/>
    <s v="HH Pandya"/>
    <s v="['Shubman Gill', 'CA Lynn', 'RV Uthappa', 'KD Karthik', 'AD Russell', 'N Rana', 'RK Singh', 'SP Narine', 'HF Gurney', 'M Prasidh Krishna', 'S Sandeep Warrier']"/>
    <s v="['Q de Kock', 'RG Sharma', 'SA Yadav', 'Ishan Kishan', 'HH Pandya', 'KA Pollard', 'KH Pandya', 'RD Chahar', 'MJ McClenaghan', 'SL Malinga', 'JJ Bumrah']"/>
    <s v="A Nand Kishore"/>
    <s v="CK Nandan"/>
  </r>
  <r>
    <s v="Chandigarh"/>
    <d v="2019-05-05T00:00:00"/>
    <n v="2019"/>
    <n v="55"/>
    <s v="Chennai Super Kings"/>
    <s v="Kings XI Punjab"/>
    <s v="Punjab Cricket Association IS Bindra Stadium"/>
    <x v="8"/>
    <x v="0"/>
    <s v="N"/>
    <s v="Kings XI Punjab"/>
    <x v="1"/>
    <n v="6"/>
    <s v="KL Rahul"/>
    <s v="['F du Plessis', 'SR Watson', 'SK Raina', 'MS Dhoni', 'AT Rayudu', 'KM Jadhav', 'DJ Bravo', 'RA Jadeja', 'DL Chahar', 'Harbhajan Singh', 'Imran Tahir']"/>
    <s v="['KL Rahul', 'CH Gayle', 'N Pooran', 'MA Agarwal', 'Mandeep Singh', 'SM Curran', 'R Ashwin', 'AJ Tye', 'Mohammed Shami', 'M Ashwin', 'Harpreet Brar']"/>
    <s v="C Shamshuddin"/>
    <s v="KN Ananthapadmanabhan"/>
  </r>
  <r>
    <s v="Bengaluru"/>
    <d v="2019-05-04T00:00:00"/>
    <n v="2019"/>
    <n v="54"/>
    <s v="Sunrisers Hyderabad"/>
    <s v="Royal Challengers Bangalore"/>
    <s v="M.Chinnaswamy Stadium"/>
    <x v="1"/>
    <x v="0"/>
    <s v="N"/>
    <s v="Royal Challengers Bangalore"/>
    <x v="1"/>
    <n v="4"/>
    <s v="SO Hetmyer"/>
    <s v="['WP Saha', 'MJ Guptill', 'MK Pandey', 'KS Williamson', 'V Shankar', 'YK Pathan', 'Mohammad Nabi', 'Rashid Khan', 'B Kumar', 'KK Ahmed', 'Basil Thampi']"/>
    <s v="['PA Patel', 'V Kohli', 'AB de Villiers', 'SO Hetmyer', 'Gurkeerat Singh', 'C de Grandhomme', 'Washington Sundar', 'UT Yadav', 'K Khejroliya', 'YS Chahal', 'Navdeep Saini']"/>
    <s v="AK Chaudhary"/>
    <s v="NJ Llong"/>
  </r>
  <r>
    <s v="Delhi"/>
    <d v="2019-05-04T00:00:00"/>
    <n v="2019"/>
    <n v="53"/>
    <s v="Rajasthan Royals"/>
    <s v="Delhi Capitals"/>
    <s v="Arun Jaitley Stadium"/>
    <x v="4"/>
    <x v="1"/>
    <s v="N"/>
    <s v="Delhi Capitals"/>
    <x v="1"/>
    <n v="5"/>
    <s v="A Mishra"/>
    <s v="['AM Rahane', 'LS Livingstone', 'SV Samson', 'MK Lomror', 'S Gopal', 'R Parag', 'STR Binny', 'K Gowtham', 'IS Sodhi', 'VR Aaron', 'O Thomas']"/>
    <s v="['PP Shaw', 'S Dhawan', 'SS Iyer', 'RR Pant', 'CA Ingram', 'SE Rutherford', 'AR Patel', 'KMA Paul', 'A Mishra', 'TA Boult', 'I Sharma']"/>
    <s v="AY Dandekar"/>
    <s v="IJ Gould"/>
  </r>
  <r>
    <s v="Chandigarh"/>
    <d v="2019-05-03T00:00:00"/>
    <n v="2019"/>
    <n v="52"/>
    <s v="Kings XI Punjab"/>
    <s v="Kolkata Knight Riders"/>
    <s v="Punjab Cricket Association IS Bindra Stadium"/>
    <x v="0"/>
    <x v="0"/>
    <s v="N"/>
    <s v="Kolkata Knight Riders"/>
    <x v="1"/>
    <n v="7"/>
    <s v="Shubman Gill"/>
    <s v="['CH Gayle', 'KL Rahul', 'MA Agarwal', 'N Pooran', 'Mandeep Singh', 'SM Curran', 'R Ashwin', 'AJ Tye', 'Mohammed Shami', 'M Ashwin', 'Arshdeep Singh']"/>
    <s v="['Shubman Gill', 'CA Lynn', 'RV Uthappa', 'AD Russell', 'KD Karthik', 'SP Narine', 'N Rana', 'RK Singh', 'PP Chawla', 'HF Gurney', 'S Sandeep Warrier']"/>
    <s v="BNJ Oxenford"/>
    <s v="C Shamshuddin"/>
  </r>
  <r>
    <s v="Mumbai"/>
    <d v="2019-05-02T00:00:00"/>
    <n v="2019"/>
    <n v="51"/>
    <s v="Mumbai Indians"/>
    <s v="Sunrisers Hyderabad"/>
    <s v="Wankhede Stadium"/>
    <x v="3"/>
    <x v="1"/>
    <s v="Y"/>
    <s v="Mumbai Indians"/>
    <x v="2"/>
    <s v="NA"/>
    <s v="JJ Bumrah"/>
    <s v="['RG Sharma', 'Q de Kock', 'SA Yadav', 'E Lewis', 'HH Pandya', 'KA Pollard', 'KH Pandya', 'BB Sran', 'RD Chahar', 'SL Malinga', 'JJ Bumrah']"/>
    <s v="['WP Saha', 'MJ Guptill', 'MK Pandey', 'KS Williamson', 'V Shankar', 'Abhishek Sharma', 'Mohammad Nabi', 'Rashid Khan', 'B Kumar', 'KK Ahmed', 'Basil Thampi']"/>
    <s v="CK Nandan"/>
    <s v="S Ravi"/>
  </r>
  <r>
    <s v="Chennai"/>
    <d v="2019-05-01T00:00:00"/>
    <n v="2019"/>
    <n v="50"/>
    <s v="Chennai Super Kings"/>
    <s v="Delhi Capitals"/>
    <s v="MA Chidambaram Stadium"/>
    <x v="6"/>
    <x v="0"/>
    <s v="N"/>
    <s v="Chennai Super Kings"/>
    <x v="0"/>
    <n v="80"/>
    <s v="MS Dhoni"/>
    <s v="['F du Plessis', 'SR Watson', 'SK Raina', 'MS Dhoni', 'RA Jadeja', 'AT Rayudu', 'KM Jadhav', 'DJ Bravo', 'DL Chahar', 'Harbhajan Singh', 'Imran Tahir']"/>
    <s v="['PP Shaw', 'S Dhawan', 'SS Iyer', 'RR Pant', 'CA Ingram', 'AR Patel', 'SE Rutherford', 'CH Morris', 'J Suchith', 'A Mishra', 'TA Boult']"/>
    <s v="AY Dandekar"/>
    <s v="Nitin Menon"/>
  </r>
  <r>
    <s v="Bengaluru"/>
    <d v="2019-04-30T00:00:00"/>
    <n v="2019"/>
    <n v="49"/>
    <s v="Royal Challengers Bangalore"/>
    <s v="Rajasthan Royals"/>
    <s v="M.Chinnaswamy Stadium"/>
    <x v="4"/>
    <x v="0"/>
    <s v="NA"/>
    <s v="NA"/>
    <x v="3"/>
    <s v="NA"/>
    <s v="NA"/>
    <s v="['V Kohli', 'AB de Villiers', 'MP Stoinis', 'H Klaasen', 'Gurkeerat Singh', 'PA Patel', 'P Negi', 'UT Yadav', 'Navdeep Saini', 'K Khejroliya', 'YS Chahal']"/>
    <s v="['SV Samson', 'LS Livingstone', 'AM Rahane', 'SPD Smith', 'R Parag', 'STR Binny', 'MK Lomror', 'S Gopal', 'JD Unadkat', 'VR Aaron', 'O Thomas']"/>
    <s v="NJ Llong"/>
    <s v="UV Gandhe"/>
  </r>
  <r>
    <s v="Hyderabad"/>
    <d v="2019-04-29T00:00:00"/>
    <n v="2019"/>
    <n v="48"/>
    <s v="Sunrisers Hyderabad"/>
    <s v="Kings XI Punjab"/>
    <s v="Rajiv Gandhi International Stadium"/>
    <x v="8"/>
    <x v="0"/>
    <s v="N"/>
    <s v="Sunrisers Hyderabad"/>
    <x v="0"/>
    <n v="45"/>
    <s v="DA Warner"/>
    <s v="['DA Warner', 'WP Saha', 'MK Pandey', 'Mohammad Nabi', 'KS Williamson', 'Rashid Khan', 'V Shankar', 'Abhishek Sharma', 'B Kumar', 'KK Ahmed', 'Sandeep Sharma']"/>
    <s v="['KL Rahul', 'CH Gayle', 'MA Agarwal', 'N Pooran', 'DA Miller', 'R Ashwin', 'P Simran Singh', 'M Ashwin', 'Mujeeb Ur Rahman', 'Mohammed Shami', 'Arshdeep Singh']"/>
    <s v="CK Nandan"/>
    <s v="S Ravi"/>
  </r>
  <r>
    <s v="Kolkata"/>
    <d v="2019-04-28T00:00:00"/>
    <n v="2019"/>
    <n v="47"/>
    <s v="Kolkata Knight Riders"/>
    <s v="Mumbai Indians"/>
    <s v="Eden Gardens"/>
    <x v="3"/>
    <x v="0"/>
    <s v="N"/>
    <s v="Kolkata Knight Riders"/>
    <x v="0"/>
    <n v="34"/>
    <s v="AD Russell"/>
    <s v="['Shubman Gill', 'CA Lynn', 'AD Russell', 'KD Karthik', 'SP Narine', 'RV Uthappa', 'N Rana', 'RK Singh', 'PP Chawla', 'HF Gurney', 'S Sandeep Warrier']"/>
    <s v="['Q de Kock', 'RG Sharma', 'E Lewis', 'SA Yadav', 'KA Pollard', 'HH Pandya', 'KH Pandya', 'BB Sran', 'RD Chahar', 'SL Malinga', 'JJ Bumrah']"/>
    <s v="IJ Gould"/>
    <s v="Nitin Menon"/>
  </r>
  <r>
    <s v="Delhi"/>
    <d v="2019-04-28T00:00:00"/>
    <n v="2019"/>
    <n v="46"/>
    <s v="Delhi Capitals"/>
    <s v="Royal Challengers Bangalore"/>
    <s v="Arun Jaitley Stadium"/>
    <x v="6"/>
    <x v="1"/>
    <s v="N"/>
    <s v="Delhi Capitals"/>
    <x v="0"/>
    <n v="16"/>
    <s v="S Dhawan"/>
    <s v="['PP Shaw', 'S Dhawan', 'SS Iyer', 'RR Pant', 'CA Ingram', 'SE Rutherford', 'AR Patel', 'S Lamichhane', 'A Mishra', 'K Rabada', 'I Sharma']"/>
    <s v="['PA Patel', 'V Kohli', 'AB de Villiers', 'S Dube', 'H Klaasen', 'Gurkeerat Singh', 'MP Stoinis', 'Washington Sundar', 'UT Yadav', 'YS Chahal', 'Navdeep Saini']"/>
    <s v="BNJ Oxenford"/>
    <s v="KN Ananthapadmanabhan"/>
  </r>
  <r>
    <s v="Jaipur"/>
    <d v="2019-04-27T00:00:00"/>
    <n v="2019"/>
    <n v="45"/>
    <s v="Sunrisers Hyderabad"/>
    <s v="Rajasthan Royals"/>
    <s v="Sawai Mansingh Stadium"/>
    <x v="4"/>
    <x v="0"/>
    <s v="N"/>
    <s v="Rajasthan Royals"/>
    <x v="1"/>
    <n v="7"/>
    <s v="JD Unadkat"/>
    <s v="['DA Warner', 'KS Williamson', 'MK Pandey', 'V Shankar', 'Shakib Al Hasan', 'DJ Hooda', 'WP Saha', 'Rashid Khan', 'B Kumar', 'S Kaul', 'KK Ahmed']"/>
    <s v="['AM Rahane', 'LS Livingstone', 'SV Samson', 'SPD Smith', 'AJ Turner', 'R Parag', 'STR Binny', 'S Gopal', 'JD Unadkat', 'VR Aaron', 'O Thomas']"/>
    <s v="A Nand Kishore"/>
    <s v="YC Barde"/>
  </r>
  <r>
    <s v="Chennai"/>
    <d v="2019-04-26T00:00:00"/>
    <n v="2019"/>
    <n v="44"/>
    <s v="Mumbai Indians"/>
    <s v="Chennai Super Kings"/>
    <s v="MA Chidambaram Stadium"/>
    <x v="2"/>
    <x v="0"/>
    <s v="N"/>
    <s v="Mumbai Indians"/>
    <x v="0"/>
    <n v="46"/>
    <s v="RG Sharma"/>
    <s v="['RG Sharma', 'Q de Kock', 'E Lewis', 'KH Pandya', 'HH Pandya', 'KA Pollard', 'SA Yadav', 'AS Roy', 'RD Chahar', 'JJ Bumrah', 'SL Malinga']"/>
    <s v="['M Vijay', 'SR Watson', 'SK Raina', 'AT Rayudu', 'KM Jadhav', 'DR Shorey', 'DJ Bravo', 'MJ Santner', 'DL Chahar', 'Harbhajan Singh', 'Imran Tahir']"/>
    <s v="AK Chaudhary"/>
    <s v="NJ Llong"/>
  </r>
  <r>
    <s v="Kolkata"/>
    <d v="2019-04-25T00:00:00"/>
    <n v="2019"/>
    <n v="43"/>
    <s v="Kolkata Knight Riders"/>
    <s v="Rajasthan Royals"/>
    <s v="Eden Gardens"/>
    <x v="4"/>
    <x v="0"/>
    <s v="N"/>
    <s v="Rajasthan Royals"/>
    <x v="1"/>
    <n v="3"/>
    <s v="VR Aaron"/>
    <s v="['CA Lynn', 'Shubman Gill', 'N Rana', 'KD Karthik', 'SP Narine', 'AD Russell', 'CR Brathwaite', 'RK Singh', 'PP Chawla', 'Y Prithvi Raj', 'M Prasidh Krishna']"/>
    <s v="['AM Rahane', 'SV Samson', 'SPD Smith', 'BA Stokes', 'R Parag', 'STR Binny', 'S Gopal', 'JC Archer', 'JD Unadkat', 'VR Aaron', 'O Thomas']"/>
    <s v="AY Dandekar"/>
    <s v="IJ Gould"/>
  </r>
  <r>
    <s v="Bengaluru"/>
    <d v="2019-04-24T00:00:00"/>
    <n v="2019"/>
    <n v="42"/>
    <s v="Royal Challengers Bangalore"/>
    <s v="Kings XI Punjab"/>
    <s v="M.Chinnaswamy Stadium"/>
    <x v="8"/>
    <x v="0"/>
    <s v="N"/>
    <s v="Royal Challengers Bangalore"/>
    <x v="0"/>
    <n v="17"/>
    <s v="AB de Villiers"/>
    <s v="['PA Patel', 'V Kohli', 'AB de Villiers', 'MM Ali', 'AD Nath', 'MP Stoinis', 'Washington Sundar', 'UT Yadav', 'TG Southee', 'YS Chahal', 'Navdeep Saini']"/>
    <s v="['KL Rahul', 'CH Gayle', 'MA Agarwal', 'DA Miller', 'N Pooran', 'Mandeep Singh', 'R Ashwin', 'GC Viljoen', 'M Ashwin', 'AS Rajpoot', 'Mohammed Shami']"/>
    <s v="BNJ Oxenford"/>
    <s v="C Shamshuddin"/>
  </r>
  <r>
    <s v="Chennai"/>
    <d v="2019-04-23T00:00:00"/>
    <n v="2019"/>
    <n v="41"/>
    <s v="Sunrisers Hyderabad"/>
    <s v="Chennai Super Kings"/>
    <s v="MA Chidambaram Stadium"/>
    <x v="2"/>
    <x v="0"/>
    <s v="N"/>
    <s v="Chennai Super Kings"/>
    <x v="1"/>
    <n v="6"/>
    <s v="SR Watson"/>
    <s v="['DA Warner', 'JM Bairstow', 'MK Pandey', 'V Shankar', 'YK Pathan', 'Shakib Al Hasan', 'DJ Hooda', 'Rashid Khan', 'B Kumar', 'KK Ahmed', 'Sandeep Sharma']"/>
    <s v="['SR Watson', 'F du Plessis', 'SK Raina', 'AT Rayudu', 'KM Jadhav', 'DJ Bravo', 'MS Dhoni', 'RA Jadeja', 'Harbhajan Singh', 'DL Chahar', 'Imran Tahir']"/>
    <s v="AK Chaudhary"/>
    <s v="NJ Llong"/>
  </r>
  <r>
    <s v="Jaipur"/>
    <d v="2019-04-22T00:00:00"/>
    <n v="2019"/>
    <n v="40"/>
    <s v="Rajasthan Royals"/>
    <s v="Delhi Capitals"/>
    <s v="Sawai Mansingh Stadium"/>
    <x v="6"/>
    <x v="0"/>
    <s v="N"/>
    <s v="Delhi Capitals"/>
    <x v="1"/>
    <n v="6"/>
    <s v="RR Pant"/>
    <s v="['AM Rahane', 'SV Samson', 'SPD Smith', 'BA Stokes', 'AJ Turner', 'STR Binny', 'R Parag', 'JC Archer', 'S Gopal', 'JD Unadkat', 'DS Kulkarni']"/>
    <s v="['PP Shaw', 'S Dhawan', 'SS Iyer', 'RR Pant', 'SE Rutherford', 'CA Ingram', 'AR Patel', 'CH Morris', 'A Mishra', 'K Rabada', 'I Sharma']"/>
    <s v="A Nand Kishore"/>
    <s v="S Ravi"/>
  </r>
  <r>
    <s v="Bengaluru"/>
    <d v="2019-04-21T00:00:00"/>
    <n v="2019"/>
    <n v="39"/>
    <s v="Royal Challengers Bangalore"/>
    <s v="Chennai Super Kings"/>
    <s v="M.Chinnaswamy Stadium"/>
    <x v="2"/>
    <x v="0"/>
    <s v="N"/>
    <s v="Royal Challengers Bangalore"/>
    <x v="0"/>
    <n v="1"/>
    <s v="PA Patel"/>
    <s v="['PA Patel', 'V Kohli', 'AB de Villiers', 'AD Nath', 'MP Stoinis', 'MM Ali', 'P Negi', 'UT Yadav', 'DW Steyn', 'Navdeep Saini', 'YS Chahal']"/>
    <s v="['SR Watson', 'F du Plessis', 'SK Raina', 'AT Rayudu', 'KM Jadhav', 'MS Dhoni', 'RA Jadeja', 'DJ Bravo', 'SN Thakur', 'DL Chahar', 'Imran Tahir']"/>
    <s v="RJ Tucker"/>
    <s v="VA Kulkarni"/>
  </r>
  <r>
    <s v="Hyderabad"/>
    <d v="2019-04-21T00:00:00"/>
    <n v="2019"/>
    <n v="38"/>
    <s v="Kolkata Knight Riders"/>
    <s v="Sunrisers Hyderabad"/>
    <s v="Rajiv Gandhi International Stadium"/>
    <x v="7"/>
    <x v="0"/>
    <s v="N"/>
    <s v="Sunrisers Hyderabad"/>
    <x v="1"/>
    <n v="9"/>
    <s v="KK Ahmed"/>
    <s v="['CA Lynn', 'SP Narine', 'Shubman Gill', 'N Rana', 'KD Karthik', 'RK Singh', 'AD Russell', 'PP Chawla', 'Y Prithvi Raj', 'KC Cariappa', 'HF Gurney']"/>
    <s v="['DA Warner', 'JM Bairstow', 'KS Williamson', 'V Shankar', 'YK Pathan', 'DJ Hooda', 'Rashid Khan', 'B Kumar', 'S Nadeem', 'KK Ahmed', 'Sandeep Sharma']"/>
    <s v="NJ Llong"/>
    <s v="Nitin Menon"/>
  </r>
  <r>
    <s v="Delhi"/>
    <d v="2019-04-20T00:00:00"/>
    <n v="2019"/>
    <n v="37"/>
    <s v="Kings XI Punjab"/>
    <s v="Delhi Capitals"/>
    <s v="Arun Jaitley Stadium"/>
    <x v="6"/>
    <x v="0"/>
    <s v="N"/>
    <s v="Delhi Capitals"/>
    <x v="1"/>
    <n v="5"/>
    <s v="SS Iyer"/>
    <s v="['KL Rahul', 'CH Gayle', 'MA Agarwal', 'DA Miller', 'Mandeep Singh', 'SM Curran', 'R Ashwin', 'Harpreet Brar', 'GC Viljoen', 'M Ashwin', 'Mohammed Shami']"/>
    <s v="['PP Shaw', 'S Dhawan', 'SS Iyer', 'RR Pant', 'CA Ingram', 'AR Patel', 'SE Rutherford', 'A Mishra', 'K Rabada', 'I Sharma', 'S Lamichhane']"/>
    <s v="C Shamshuddin"/>
    <s v="UV Gandhe"/>
  </r>
  <r>
    <s v="Jaipur"/>
    <d v="2019-04-20T00:00:00"/>
    <n v="2019"/>
    <n v="36"/>
    <s v="Mumbai Indians"/>
    <s v="Rajasthan Royals"/>
    <s v="Sawai Mansingh Stadium"/>
    <x v="4"/>
    <x v="0"/>
    <s v="N"/>
    <s v="Rajasthan Royals"/>
    <x v="1"/>
    <n v="5"/>
    <s v="SPD Smith"/>
    <s v="['Q de Kock', 'RG Sharma', 'SA Yadav', 'HH Pandya', 'KA Pollard', 'BCJ Cutting', 'KH Pandya', 'RD Chahar', 'JJ Bumrah', 'SL Malinga', 'M Markande']"/>
    <s v="['AM Rahane', 'SV Samson', 'SPD Smith', 'BA Stokes', 'R Parag', 'AJ Turner', 'STR Binny', 'JC Archer', 'S Gopal', 'JD Unadkat', 'DS Kulkarni']"/>
    <s v="S Ravi"/>
    <s v="YC Barde"/>
  </r>
  <r>
    <s v="Kolkata"/>
    <d v="2019-04-19T00:00:00"/>
    <n v="2019"/>
    <n v="35"/>
    <s v="Royal Challengers Bangalore"/>
    <s v="Kolkata Knight Riders"/>
    <s v="Eden Gardens"/>
    <x v="0"/>
    <x v="0"/>
    <s v="N"/>
    <s v="Royal Challengers Bangalore"/>
    <x v="0"/>
    <n v="10"/>
    <s v="V Kohli"/>
    <s v="['PA Patel', 'V Kohli', 'AD Nath', 'MM Ali', 'MP Stoinis', 'H Klaasen', 'P Negi', 'DW Steyn', 'Mohammed Siraj', 'YS Chahal', 'Navdeep Saini']"/>
    <s v="['CA Lynn', 'SP Narine', 'Shubman Gill', 'RV Uthappa', 'N Rana', 'AD Russell', 'KD Karthik', 'PP Chawla', 'Kuldeep Yadav', 'HF Gurney', 'M Prasidh Krishna']"/>
    <s v="IJ Gould"/>
    <s v="Nitin Menon"/>
  </r>
  <r>
    <s v="Delhi"/>
    <d v="2019-04-18T00:00:00"/>
    <n v="2019"/>
    <n v="34"/>
    <s v="Mumbai Indians"/>
    <s v="Delhi Capitals"/>
    <s v="Arun Jaitley Stadium"/>
    <x v="3"/>
    <x v="1"/>
    <s v="N"/>
    <s v="Mumbai Indians"/>
    <x v="0"/>
    <n v="40"/>
    <s v="HH Pandya"/>
    <s v="['RG Sharma', 'Q de Kock', 'BCJ Cutting', 'SA Yadav', 'KH Pandya', 'HH Pandya', 'KA Pollard', 'RD Chahar', 'J Yadav', 'JJ Bumrah', 'SL Malinga']"/>
    <s v="['PP Shaw', 'S Dhawan', 'C Munro', 'SS Iyer', 'RR Pant', 'AR Patel', 'CH Morris', 'KMA Paul', 'K Rabada', 'A Mishra', 'I Sharma']"/>
    <s v="BNJ Oxenford"/>
    <s v="NJ Llong"/>
  </r>
  <r>
    <s v="Hyderabad"/>
    <d v="2019-04-17T00:00:00"/>
    <n v="2019"/>
    <n v="33"/>
    <s v="Chennai Super Kings"/>
    <s v="Sunrisers Hyderabad"/>
    <s v="Rajiv Gandhi International Stadium"/>
    <x v="2"/>
    <x v="1"/>
    <s v="N"/>
    <s v="Sunrisers Hyderabad"/>
    <x v="1"/>
    <n v="6"/>
    <s v="DA Warner"/>
    <s v="['SR Watson', 'F du Plessis', 'SK Raina', 'AT Rayudu', 'KM Jadhav', 'SW Billings', 'RA Jadeja', 'KV Sharma', 'Imran Tahir', 'SN Thakur', 'DL Chahar']"/>
    <s v="['DA Warner', 'JM Bairstow', 'KS Williamson', 'V Shankar', 'DJ Hooda', 'YK Pathan', 'Rashid Khan', 'B Kumar', 'Sandeep Sharma', 'S Nadeem', 'KK Ahmed']"/>
    <s v="IJ Gould"/>
    <s v="UV Gandhe"/>
  </r>
  <r>
    <s v="Chandigarh"/>
    <d v="2019-04-16T00:00:00"/>
    <n v="2019"/>
    <n v="32"/>
    <s v="Kings XI Punjab"/>
    <s v="Rajasthan Royals"/>
    <s v="Punjab Cricket Association IS Bindra Stadium"/>
    <x v="4"/>
    <x v="0"/>
    <s v="N"/>
    <s v="Kings XI Punjab"/>
    <x v="0"/>
    <n v="12"/>
    <s v="R Ashwin"/>
    <s v="['KL Rahul', 'CH Gayle', 'MA Agarwal', 'DA Miller', 'N Pooran', 'Mandeep Singh', 'R Ashwin', 'Mujeeb Ur Rahman', 'Mohammed Shami', 'M Ashwin', 'Arshdeep Singh']"/>
    <s v="['RA Tripathi', 'JC Buttler', 'SV Samson', 'AM Rahane', 'AJ Turner', 'JC Archer', 'STR Binny', 'S Gopal', 'JD Unadkat', 'DS Kulkarni', 'IS Sodhi']"/>
    <s v="AK Chaudhary"/>
    <s v="VA Kulkarni"/>
  </r>
  <r>
    <s v="Mumbai"/>
    <d v="2019-04-15T00:00:00"/>
    <n v="2019"/>
    <n v="31"/>
    <s v="Royal Challengers Bangalore"/>
    <s v="Mumbai Indians"/>
    <s v="Wankhede Stadium"/>
    <x v="3"/>
    <x v="0"/>
    <s v="N"/>
    <s v="Mumbai Indians"/>
    <x v="1"/>
    <n v="5"/>
    <s v="SL Malinga"/>
    <s v="['PA Patel', 'V Kohli', 'AB de Villiers', 'MM Ali', 'MP Stoinis', 'AD Nath', 'P Negi', 'UT Yadav', 'Mohammed Siraj', 'YS Chahal', 'Navdeep Saini']"/>
    <s v="['Q de Kock', 'RG Sharma', 'SA Yadav', 'Ishan Kishan', 'KH Pandya', 'HH Pandya', 'KA Pollard', 'JP Behrendorff', 'RD Chahar', 'JJ Bumrah', 'SL Malinga']"/>
    <s v="M Erasmus"/>
    <s v="Nitin Menon"/>
  </r>
  <r>
    <s v="Hyderabad"/>
    <d v="2019-04-14T00:00:00"/>
    <n v="2019"/>
    <n v="30"/>
    <s v="Delhi Capitals"/>
    <s v="Sunrisers Hyderabad"/>
    <s v="Rajiv Gandhi International Stadium"/>
    <x v="7"/>
    <x v="0"/>
    <s v="N"/>
    <s v="Delhi Capitals"/>
    <x v="0"/>
    <n v="39"/>
    <s v="KMA Paul"/>
    <s v="['PP Shaw', 'S Dhawan', 'C Munro', 'SS Iyer', 'RR Pant', 'CH Morris', 'AR Patel', 'KMA Paul', 'K Rabada', 'A Mishra', 'I Sharma']"/>
    <s v="['DA Warner', 'JM Bairstow', 'KS Williamson', 'RK Bhui', 'V Shankar', 'DJ Hooda', 'Abhishek Sharma', 'Rashid Khan', 'B Kumar', 'Sandeep Sharma', 'KK Ahmed']"/>
    <s v="AK Chaudhary"/>
    <s v="BNJ Oxenford"/>
  </r>
  <r>
    <s v="Kolkata"/>
    <d v="2019-04-14T00:00:00"/>
    <n v="2019"/>
    <n v="29"/>
    <s v="Kolkata Knight Riders"/>
    <s v="Chennai Super Kings"/>
    <s v="Eden Gardens"/>
    <x v="2"/>
    <x v="0"/>
    <s v="N"/>
    <s v="Chennai Super Kings"/>
    <x v="1"/>
    <n v="5"/>
    <s v="Imran Tahir"/>
    <s v="['CA Lynn', 'SP Narine', 'N Rana', 'RV Uthappa', 'KD Karthik', 'AD Russell', 'Shubman Gill', 'PP Chawla', 'Kuldeep Yadav', 'M Prasidh Krishna', 'HF Gurney']"/>
    <s v="['SR Watson', 'F du Plessis', 'SK Raina', 'AT Rayudu', 'KM Jadhav', 'MS Dhoni', 'RA Jadeja', 'MJ Santner', 'Imran Tahir', 'SN Thakur', 'DL Chahar']"/>
    <s v="CK Nandan"/>
    <s v="RJ Tucker"/>
  </r>
  <r>
    <s v="Chandigarh"/>
    <d v="2019-04-13T00:00:00"/>
    <n v="2019"/>
    <n v="28"/>
    <s v="Kings XI Punjab"/>
    <s v="Royal Challengers Bangalore"/>
    <s v="Punjab Cricket Association IS Bindra Stadium"/>
    <x v="1"/>
    <x v="0"/>
    <s v="N"/>
    <s v="Royal Challengers Bangalore"/>
    <x v="1"/>
    <n v="8"/>
    <s v="AB de Villiers"/>
    <s v="['KL Rahul', 'CH Gayle', 'MA Agarwal', 'SN Khan', 'SM Curran', 'Mandeep Singh', 'N Pooran', 'AJ Tye', 'R Ashwin', 'Mohammed Shami', 'M Ashwin']"/>
    <s v="['PA Patel', 'V Kohli', 'AB de Villiers', 'MP Stoinis', 'MM Ali', 'AD Nath', 'P Negi', 'UT Yadav', 'Mohammed Siraj', 'YS Chahal', 'Navdeep Saini']"/>
    <s v="S Ravi"/>
    <s v="UV Gandhe"/>
  </r>
  <r>
    <s v="Mumbai"/>
    <d v="2019-04-13T00:00:00"/>
    <n v="2019"/>
    <n v="27"/>
    <s v="Mumbai Indians"/>
    <s v="Rajasthan Royals"/>
    <s v="Wankhede Stadium"/>
    <x v="4"/>
    <x v="0"/>
    <s v="N"/>
    <s v="Rajasthan Royals"/>
    <x v="1"/>
    <n v="4"/>
    <s v="JC Buttler"/>
    <s v="['RG Sharma', 'Q de Kock', 'SA Yadav', 'KA Pollard', 'HH Pandya', 'Ishan Kishan', 'KH Pandya', 'AS Joseph', 'RD Chahar', 'JP Behrendorff', 'JJ Bumrah']"/>
    <s v="['AM Rahane', 'JC Buttler', 'SV Samson', 'SPD Smith', 'RA Tripathi', 'LS Livingstone', 'S Gopal', 'K Gowtham', 'JC Archer', 'JD Unadkat', 'DS Kulkarni']"/>
    <s v="A Nand Kishore"/>
    <s v="Nitin Menon"/>
  </r>
  <r>
    <s v="Kolkata"/>
    <d v="2019-04-12T00:00:00"/>
    <n v="2019"/>
    <n v="26"/>
    <s v="Kolkata Knight Riders"/>
    <s v="Delhi Capitals"/>
    <s v="Eden Gardens"/>
    <x v="6"/>
    <x v="0"/>
    <s v="N"/>
    <s v="Delhi Capitals"/>
    <x v="1"/>
    <n v="7"/>
    <s v="S Dhawan"/>
    <s v="['JL Denly', 'Shubman Gill', 'RV Uthappa', 'N Rana', 'AD Russell', 'KD Karthik', 'CR Brathwaite', 'PP Chawla', 'Kuldeep Yadav', 'LH Ferguson', 'M Prasidh Krishna']"/>
    <s v="['PP Shaw', 'S Dhawan', 'SS Iyer', 'RR Pant', 'CA Ingram', 'CH Morris', 'AR Patel', 'KMA Paul', 'R Tewatia', 'K Rabada', 'I Sharma']"/>
    <s v="CK Nandan"/>
    <s v="YC Barde"/>
  </r>
  <r>
    <s v="Jaipur"/>
    <d v="2019-04-11T00:00:00"/>
    <n v="2019"/>
    <n v="25"/>
    <s v="Rajasthan Royals"/>
    <s v="Chennai Super Kings"/>
    <s v="Sawai Mansingh Stadium"/>
    <x v="2"/>
    <x v="0"/>
    <s v="N"/>
    <s v="Chennai Super Kings"/>
    <x v="1"/>
    <n v="4"/>
    <s v="MS Dhoni"/>
    <s v="['AM Rahane', 'JC Buttler', 'SV Samson', 'SPD Smith', 'RA Tripathi', 'BA Stokes', 'R Parag', 'JC Archer', 'S Gopal', 'JD Unadkat', 'DS Kulkarni']"/>
    <s v="['SR Watson', 'F du Plessis', 'SK Raina', 'AT Rayudu', 'KM Jadhav', 'MS Dhoni', 'RA Jadeja', 'MJ Santner', 'DL Chahar', 'SN Thakur', 'Imran Tahir']"/>
    <s v="BNJ Oxenford"/>
    <s v="UV Gandhe"/>
  </r>
  <r>
    <s v="Mumbai"/>
    <d v="2019-04-10T00:00:00"/>
    <n v="2019"/>
    <n v="24"/>
    <s v="Kings XI Punjab"/>
    <s v="Mumbai Indians"/>
    <s v="Wankhede Stadium"/>
    <x v="3"/>
    <x v="0"/>
    <s v="N"/>
    <s v="Mumbai Indians"/>
    <x v="1"/>
    <n v="3"/>
    <s v="KA Pollard"/>
    <s v="['KL Rahul', 'CH Gayle', 'DA Miller', 'KK Nair', 'SM Curran', 'Mandeep Singh', 'SN Khan', 'GC Viljoen', 'R Ashwin', 'Mohammed Shami', 'AS Rajpoot']"/>
    <s v="['Q de Kock', 'SD Lad', 'SA Yadav', 'KA Pollard', 'Ishan Kishan', 'HH Pandya', 'KH Pandya', 'AS Joseph', 'RD Chahar', 'JP Behrendorff', 'JJ Bumrah']"/>
    <s v="S Ravi"/>
    <s v="YC Barde"/>
  </r>
  <r>
    <s v="Chennai"/>
    <d v="2019-04-09T00:00:00"/>
    <n v="2019"/>
    <n v="23"/>
    <s v="Kolkata Knight Riders"/>
    <s v="Chennai Super Kings"/>
    <s v="MA Chidambaram Stadium"/>
    <x v="2"/>
    <x v="0"/>
    <s v="N"/>
    <s v="Chennai Super Kings"/>
    <x v="1"/>
    <n v="7"/>
    <s v="DL Chahar"/>
    <s v="['CA Lynn', 'SP Narine', 'RV Uthappa', 'N Rana', 'KD Karthik', 'Shubman Gill', 'AD Russell', 'PP Chawla', 'Kuldeep Yadav', 'M Prasidh Krishna', 'HF Gurney']"/>
    <s v="['SR Watson', 'F du Plessis', 'SK Raina', 'AT Rayudu', 'KM Jadhav', 'MS Dhoni', 'SC Kuggeleijn', 'RA Jadeja', 'Harbhajan Singh', 'DL Chahar', 'Imran Tahir']"/>
    <s v="C Shamshuddin"/>
    <s v="RJ Tucker"/>
  </r>
  <r>
    <s v="Chandigarh"/>
    <d v="2019-04-08T00:00:00"/>
    <n v="2019"/>
    <n v="22"/>
    <s v="Sunrisers Hyderabad"/>
    <s v="Kings XI Punjab"/>
    <s v="Punjab Cricket Association IS Bindra Stadium"/>
    <x v="8"/>
    <x v="0"/>
    <s v="N"/>
    <s v="Kings XI Punjab"/>
    <x v="1"/>
    <n v="6"/>
    <s v="KL Rahul"/>
    <s v="['DA Warner', 'JM Bairstow', 'V Shankar', 'Mohammad Nabi', 'MK Pandey', 'DJ Hooda', 'YK Pathan', 'Rashid Khan', 'B Kumar', 'S Kaul', 'Sandeep Sharma']"/>
    <s v="['KL Rahul', 'CH Gayle', 'MA Agarwal', 'DA Miller', 'Mandeep Singh', 'SM Curran', 'SN Khan', 'R Ashwin', 'Mohammed Shami', 'Mujeeb Ur Rahman', 'AS Rajpoot']"/>
    <s v="AY Dandekar"/>
    <s v="M Erasmus"/>
  </r>
  <r>
    <s v="Jaipur"/>
    <d v="2019-04-07T00:00:00"/>
    <n v="2019"/>
    <n v="21"/>
    <s v="Rajasthan Royals"/>
    <s v="Kolkata Knight Riders"/>
    <s v="Sawai Mansingh Stadium"/>
    <x v="0"/>
    <x v="0"/>
    <s v="N"/>
    <s v="Kolkata Knight Riders"/>
    <x v="1"/>
    <n v="8"/>
    <s v="HF Gurney"/>
    <s v="['AM Rahane', 'JC Buttler', 'SPD Smith', 'RA Tripathi', 'BA Stokes', 'P Chopra', 'K Gowtham', 'JC Archer', 'S Gopal', 'S Midhun', 'DS Kulkarni']"/>
    <s v="['CA Lynn', 'SP Narine', 'RV Uthappa', 'Shubman Gill', 'N Rana', 'KD Karthik', 'AD Russell', 'PP Chawla', 'Kuldeep Yadav', 'HF Gurney', 'M Prasidh Krishna']"/>
    <s v="AK Chaudhary"/>
    <s v="CB Gaffaney"/>
  </r>
  <r>
    <s v="Bengaluru"/>
    <d v="2019-04-07T00:00:00"/>
    <n v="2019"/>
    <n v="20"/>
    <s v="Royal Challengers Bangalore"/>
    <s v="Delhi Capitals"/>
    <s v="M.Chinnaswamy Stadium"/>
    <x v="6"/>
    <x v="0"/>
    <s v="N"/>
    <s v="Delhi Capitals"/>
    <x v="1"/>
    <n v="4"/>
    <s v="K Rabada"/>
    <s v="['PA Patel', 'V Kohli', 'AB de Villiers', 'MP Stoinis', 'MM Ali', 'AD Nath', 'P Negi', 'TG Southee', 'Mohammed Siraj', 'YS Chahal', 'Navdeep Saini']"/>
    <s v="['PP Shaw', 'S Dhawan', 'SS Iyer', 'CA Ingram', 'RR Pant', 'CH Morris', 'AR Patel', 'R Tewatia', 'K Rabada', 'I Sharma', 'S Lamichhane']"/>
    <s v="S Ravi"/>
    <s v="YC Barde"/>
  </r>
  <r>
    <s v="Hyderabad"/>
    <d v="2019-04-06T00:00:00"/>
    <n v="2019"/>
    <n v="19"/>
    <s v="Mumbai Indians"/>
    <s v="Sunrisers Hyderabad"/>
    <s v="Rajiv Gandhi International Stadium"/>
    <x v="7"/>
    <x v="0"/>
    <s v="N"/>
    <s v="Mumbai Indians"/>
    <x v="0"/>
    <n v="40"/>
    <s v="AS Joseph"/>
    <s v="['RG Sharma', 'Q de Kock', 'SA Yadav', 'Ishan Kishan', 'KH Pandya', 'KA Pollard', 'HH Pandya', 'RD Chahar', 'AS Joseph', 'JP Behrendorff', 'JJ Bumrah']"/>
    <s v="['DA Warner', 'JM Bairstow', 'V Shankar', 'MK Pandey', 'DJ Hooda', 'YK Pathan', 'Mohammad Nabi', 'Rashid Khan', 'B Kumar', 'S Kaul', 'Sandeep Sharma']"/>
    <s v="AY Dandekar"/>
    <s v="Nitin Menon"/>
  </r>
  <r>
    <s v="Chennai"/>
    <d v="2019-04-06T00:00:00"/>
    <n v="2019"/>
    <n v="18"/>
    <s v="Chennai Super Kings"/>
    <s v="Kings XI Punjab"/>
    <s v="MA Chidambaram Stadium"/>
    <x v="2"/>
    <x v="1"/>
    <s v="N"/>
    <s v="Chennai Super Kings"/>
    <x v="0"/>
    <n v="22"/>
    <s v="Harbhajan Singh"/>
    <s v="['SR Watson', 'F du Plessis', 'SK Raina', 'MS Dhoni', 'AT Rayudu', 'KM Jadhav', 'SC Kuggeleijn', 'RA Jadeja', 'Harbhajan Singh', 'DL Chahar', 'Imran Tahir']"/>
    <s v="['KL Rahul', 'CH Gayle', 'MA Agarwal', 'SN Khan', 'DA Miller', 'Mandeep Singh', 'SM Curran', 'R Ashwin', 'Mohammed Shami', 'AJ Tye', 'M Ashwin']"/>
    <s v="KN Ananthapadmanabhan"/>
    <s v="RJ Tucker"/>
  </r>
  <r>
    <s v="Bengaluru"/>
    <d v="2019-04-05T00:00:00"/>
    <n v="2019"/>
    <n v="17"/>
    <s v="Royal Challengers Bangalore"/>
    <s v="Kolkata Knight Riders"/>
    <s v="M.Chinnaswamy Stadium"/>
    <x v="0"/>
    <x v="0"/>
    <s v="N"/>
    <s v="Kolkata Knight Riders"/>
    <x v="1"/>
    <n v="5"/>
    <s v="AD Russell"/>
    <s v="['PA Patel', 'V Kohli', 'AB de Villiers', 'MP Stoinis', 'MM Ali', 'AD Nath', 'P Negi', 'Navdeep Saini', 'TG Southee', 'YS Chahal', 'Mohammed Siraj']"/>
    <s v="['CA Lynn', 'SP Narine', 'RV Uthappa', 'N Rana', 'KD Karthik', 'AD Russell', 'Shubman Gill', 'PP Chawla', 'Kuldeep Yadav', 'M Prasidh Krishna', 'LH Ferguson']"/>
    <s v="AK Chaudhary"/>
    <s v="CB Gaffaney"/>
  </r>
  <r>
    <s v="Delhi"/>
    <d v="2019-04-04T00:00:00"/>
    <n v="2019"/>
    <n v="16"/>
    <s v="Delhi Capitals"/>
    <s v="Sunrisers Hyderabad"/>
    <s v="Arun Jaitley Stadium"/>
    <x v="7"/>
    <x v="0"/>
    <s v="N"/>
    <s v="Sunrisers Hyderabad"/>
    <x v="1"/>
    <n v="5"/>
    <s v="JM Bairstow"/>
    <s v="['PP Shaw', 'S Dhawan', 'SS Iyer', 'RR Pant', 'R Tewatia', 'CA Ingram', 'CH Morris', 'AR Patel', 'K Rabada', 'I Sharma', 'S Lamichhane']"/>
    <s v="['DA Warner', 'JM Bairstow', 'V Shankar', 'MK Pandey', 'DJ Hooda', 'YK Pathan', 'Mohammad Nabi', 'Rashid Khan', 'B Kumar', 'Sandeep Sharma', 'S Kaul']"/>
    <s v="C Shamshuddin"/>
    <s v="KN Ananthapadmanabhan"/>
  </r>
  <r>
    <s v="Mumbai"/>
    <d v="2019-04-03T00:00:00"/>
    <n v="2019"/>
    <n v="15"/>
    <s v="Mumbai Indians"/>
    <s v="Chennai Super Kings"/>
    <s v="Wankhede Stadium"/>
    <x v="2"/>
    <x v="0"/>
    <s v="N"/>
    <s v="Mumbai Indians"/>
    <x v="0"/>
    <n v="37"/>
    <s v="HH Pandya"/>
    <s v="['Q de Kock', 'RG Sharma', 'SA Yadav', 'Yuvraj Singh', 'KH Pandya', 'HH Pandya', 'KA Pollard', 'JP Behrendorff', 'RD Chahar', 'SL Malinga', 'JJ Bumrah']"/>
    <s v="['SR Watson', 'AT Rayudu', 'SK Raina', 'KM Jadhav', 'MS Dhoni', 'RA Jadeja', 'DJ Bravo', 'DL Chahar', 'SN Thakur', 'MM Sharma', 'Imran Tahir']"/>
    <s v="BNJ Oxenford"/>
    <s v="RJ Tucker"/>
  </r>
  <r>
    <s v="Jaipur"/>
    <d v="2019-04-02T00:00:00"/>
    <n v="2019"/>
    <n v="14"/>
    <s v="Royal Challengers Bangalore"/>
    <s v="Rajasthan Royals"/>
    <s v="Sawai Mansingh Stadium"/>
    <x v="4"/>
    <x v="0"/>
    <s v="N"/>
    <s v="Rajasthan Royals"/>
    <x v="1"/>
    <n v="7"/>
    <s v="S Gopal"/>
    <s v="['V Kohli', 'PA Patel', 'AB de Villiers', 'SO Hetmyer', 'MP Stoinis', 'MM Ali', 'AD Nath', 'UT Yadav', 'Navdeep Saini', 'YS Chahal', 'Mohammed Siraj']"/>
    <s v="['AM Rahane', 'JC Buttler', 'SPD Smith', 'RA Tripathi', 'BA Stokes', 'STR Binny', 'K Gowtham', 'JC Archer', 'S Gopal', 'VR Aaron', 'DS Kulkarni']"/>
    <s v="AY Dandekar"/>
    <s v="M Erasmus"/>
  </r>
  <r>
    <s v="Chandigarh"/>
    <d v="2019-04-01T00:00:00"/>
    <n v="2019"/>
    <n v="13"/>
    <s v="Kings XI Punjab"/>
    <s v="Delhi Capitals"/>
    <s v="Punjab Cricket Association IS Bindra Stadium"/>
    <x v="6"/>
    <x v="0"/>
    <s v="N"/>
    <s v="Kings XI Punjab"/>
    <x v="0"/>
    <n v="14"/>
    <s v="SM Curran"/>
    <s v="['KL Rahul', 'SM Curran', 'MA Agarwal', 'SN Khan', 'DA Miller', 'Mandeep Singh', 'GC Viljoen', 'R Ashwin', 'M Ashwin', 'Mohammed Shami', 'Mujeeb Ur Rahman']"/>
    <s v="['PP Shaw', 'S Dhawan', 'SS Iyer', 'RR Pant', 'CA Ingram', 'CH Morris', 'GH Vihari', 'HV Patel', 'K Rabada', 'Avesh Khan', 'S Lamichhane']"/>
    <s v="AK Chaudhary"/>
    <s v="CB Gaffaney"/>
  </r>
  <r>
    <s v="Chennai"/>
    <d v="2019-03-31T00:00:00"/>
    <n v="2019"/>
    <n v="12"/>
    <s v="Chennai Super Kings"/>
    <s v="Rajasthan Royals"/>
    <s v="MA Chidambaram Stadium"/>
    <x v="4"/>
    <x v="0"/>
    <s v="N"/>
    <s v="Chennai Super Kings"/>
    <x v="0"/>
    <n v="8"/>
    <s v="MS Dhoni"/>
    <s v="['AT Rayudu', 'SR Watson', 'SK Raina', 'KM Jadhav', 'MS Dhoni', 'DJ Bravo', 'RA Jadeja', 'DL Chahar', 'SN Thakur', 'MJ Santner', 'Imran Tahir']"/>
    <s v="['AM Rahane', 'JC Buttler', 'SV Samson', 'RA Tripathi', 'SPD Smith', 'BA Stokes', 'K Gowtham', 'JC Archer', 'S Gopal', 'JD Unadkat', 'DS Kulkarni']"/>
    <s v="CK Nandan"/>
    <s v="YC Barde"/>
  </r>
  <r>
    <s v="Hyderabad"/>
    <d v="2019-03-31T00:00:00"/>
    <n v="2019"/>
    <n v="11"/>
    <s v="Sunrisers Hyderabad"/>
    <s v="Royal Challengers Bangalore"/>
    <s v="Rajiv Gandhi International Stadium"/>
    <x v="1"/>
    <x v="0"/>
    <s v="N"/>
    <s v="Sunrisers Hyderabad"/>
    <x v="0"/>
    <n v="118"/>
    <s v="JM Bairstow"/>
    <s v="['JM Bairstow', 'DA Warner', 'V Shankar', 'YK Pathan', 'MK Pandey', 'DJ Hooda', 'Mohammad Nabi', 'Rashid Khan', 'B Kumar', 'Sandeep Sharma', 'S Kaul']"/>
    <s v="['PA Patel', 'SO Hetmyer', 'V Kohli', 'AB de Villiers', 'MM Ali', 'S Dube', 'C de Grandhomme', 'P Ray Barman', 'UT Yadav', 'Mohammed Siraj', 'YS Chahal']"/>
    <s v="KN Ananthapadmanabhan"/>
    <s v="S Ravi"/>
  </r>
  <r>
    <s v="Delhi"/>
    <d v="2019-03-30T00:00:00"/>
    <n v="2019"/>
    <n v="10"/>
    <s v="Kolkata Knight Riders"/>
    <s v="Delhi Capitals"/>
    <s v="Arun Jaitley Stadium"/>
    <x v="6"/>
    <x v="0"/>
    <s v="Y"/>
    <s v="Delhi Capitals"/>
    <x v="2"/>
    <s v="NA"/>
    <s v="PP Shaw"/>
    <s v="['NS Naik', 'CA Lynn', 'RV Uthappa', 'N Rana', 'KD Karthik', 'Shubman Gill', 'AD Russell', 'PP Chawla', 'Kuldeep Yadav', 'M Prasidh Krishna', 'LH Ferguson']"/>
    <s v="['PP Shaw', 'S Dhawan', 'SS Iyer', 'RR Pant', 'CA Ingram', 'GH Vihari', 'HV Patel', 'CH Morris', 'A Mishra', 'S Lamichhane', 'K Rabada']"/>
    <s v="AY Dandekar"/>
    <s v="Nitin Menon"/>
  </r>
  <r>
    <s v="Chandigarh"/>
    <d v="2019-03-30T00:00:00"/>
    <n v="2019"/>
    <n v="9"/>
    <s v="Mumbai Indians"/>
    <s v="Kings XI Punjab"/>
    <s v="Punjab Cricket Association IS Bindra Stadium"/>
    <x v="8"/>
    <x v="0"/>
    <s v="N"/>
    <s v="Kings XI Punjab"/>
    <x v="1"/>
    <n v="8"/>
    <s v="MA Agarwal"/>
    <s v="['RG Sharma', 'Q de Kock', 'SA Yadav', 'Yuvraj Singh', 'KA Pollard', 'HH Pandya', 'KH Pandya', 'MJ McClenaghan', 'M Markande', 'SL Malinga', 'JJ Bumrah']"/>
    <s v="['KL Rahul', 'CH Gayle', 'MA Agarwal', 'DA Miller', 'SN Khan', 'Mandeep Singh', 'R Ashwin', 'GC Viljoen', 'M Ashwin', 'Mohammed Shami', 'AJ Tye']"/>
    <s v="CB Gaffaney"/>
    <s v="VA Kulkarni"/>
  </r>
  <r>
    <s v="Hyderabad"/>
    <d v="2019-03-29T00:00:00"/>
    <n v="2019"/>
    <n v="8"/>
    <s v="Rajasthan Royals"/>
    <s v="Sunrisers Hyderabad"/>
    <s v="Rajiv Gandhi International Stadium"/>
    <x v="4"/>
    <x v="1"/>
    <s v="N"/>
    <s v="Sunrisers Hyderabad"/>
    <x v="1"/>
    <n v="5"/>
    <s v="Rashid Khan"/>
    <s v="['AM Rahane', 'JC Buttler', 'SV Samson', 'BA Stokes', 'SPD Smith', 'RA Tripathi', 'K Gowtham', 'JC Archer', 'JD Unadkat', 'S Gopal', 'DS Kulkarni']"/>
    <s v="['DA Warner', 'JM Bairstow', 'KS Williamson', 'V Shankar', 'MK Pandey', 'YK Pathan', 'Rashid Khan', 'B Kumar', 'Sandeep Sharma', 'S Kaul', 'S Nadeem']"/>
    <s v="BNJ Oxenford"/>
    <s v="C Shamshuddin"/>
  </r>
  <r>
    <s v="Bengaluru"/>
    <d v="2019-03-28T00:00:00"/>
    <n v="2019"/>
    <n v="7"/>
    <s v="Mumbai Indians"/>
    <s v="Royal Challengers Bangalore"/>
    <s v="M.Chinnaswamy Stadium"/>
    <x v="1"/>
    <x v="0"/>
    <s v="N"/>
    <s v="Mumbai Indians"/>
    <x v="0"/>
    <n v="6"/>
    <s v="JJ Bumrah"/>
    <s v="['Q de Kock', 'RG Sharma', 'SA Yadav', 'Yuvraj Singh', 'KA Pollard', 'KH Pandya', 'HH Pandya', 'MJ McClenaghan', 'M Markande', 'JJ Bumrah', 'SL Malinga']"/>
    <s v="['PA Patel', 'MM Ali', 'V Kohli', 'AB de Villiers', 'SO Hetmyer', 'C de Grandhomme', 'S Dube', 'Navdeep Saini', 'YS Chahal', 'UT Yadav', 'Mohammed Siraj']"/>
    <s v="CK Nandan"/>
    <s v="S Ravi"/>
  </r>
  <r>
    <s v="Kolkata"/>
    <d v="2019-03-27T00:00:00"/>
    <n v="2019"/>
    <n v="6"/>
    <s v="Kolkata Knight Riders"/>
    <s v="Kings XI Punjab"/>
    <s v="Eden Gardens"/>
    <x v="8"/>
    <x v="0"/>
    <s v="N"/>
    <s v="Kolkata Knight Riders"/>
    <x v="0"/>
    <n v="28"/>
    <s v="AD Russell"/>
    <s v="['CA Lynn', 'SP Narine', 'RV Uthappa', 'N Rana', 'AD Russell', 'KD Karthik', 'Shubman Gill', 'PP Chawla', 'Kuldeep Yadav', 'M Prasidh Krishna', 'LH Ferguson']"/>
    <s v="['KL Rahul', 'CH Gayle', 'MA Agarwal', 'SN Khan', 'DA Miller', 'Mandeep Singh', 'R Ashwin', 'GC Viljoen', 'CV Varun', 'Mohammed Shami', 'AJ Tye']"/>
    <s v="AK Chaudhary"/>
    <s v="VA Kulkarni"/>
  </r>
  <r>
    <s v="Delhi"/>
    <d v="2019-03-26T00:00:00"/>
    <n v="2019"/>
    <n v="5"/>
    <s v="Delhi Capitals"/>
    <s v="Chennai Super Kings"/>
    <s v="Arun Jaitley Stadium"/>
    <x v="6"/>
    <x v="1"/>
    <s v="N"/>
    <s v="Chennai Super Kings"/>
    <x v="1"/>
    <n v="6"/>
    <s v="SR Watson"/>
    <s v="['PP Shaw', 'S Dhawan', 'SS Iyer', 'RR Pant', 'CA Ingram', 'KMA Paul', 'AR Patel', 'R Tewatia', 'K Rabada', 'I Sharma', 'A Mishra']"/>
    <s v="['SR Watson', 'AT Rayudu', 'SK Raina', 'KM Jadhav', 'MS Dhoni', 'DJ Bravo', 'RA Jadeja', 'DL Chahar', 'SN Thakur', 'Harbhajan Singh', 'Imran Tahir']"/>
    <s v="M Erasmus"/>
    <s v="Nitin Menon"/>
  </r>
  <r>
    <s v="Jaipur"/>
    <d v="2019-03-25T00:00:00"/>
    <n v="2019"/>
    <n v="4"/>
    <s v="Kings XI Punjab"/>
    <s v="Rajasthan Royals"/>
    <s v="Sawai Mansingh Stadium"/>
    <x v="4"/>
    <x v="0"/>
    <s v="N"/>
    <s v="Kings XI Punjab"/>
    <x v="0"/>
    <n v="14"/>
    <s v="CH Gayle"/>
    <s v="['KL Rahul', 'CH Gayle', 'MA Agarwal', 'SN Khan', 'N Pooran', 'Mandeep Singh', 'SM Curran', 'R Ashwin', 'Mohammed Shami', 'Mujeeb Ur Rahman', 'AS Rajpoot']"/>
    <s v="['AM Rahane', 'JC Buttler', 'SV Samson', 'SPD Smith', 'BA Stokes', 'RA Tripathi', 'K Gowtham', 'JC Archer', 'JD Unadkat', 'S Gopal', 'DS Kulkarni']"/>
    <s v="C Shamshuddin"/>
    <s v="KN Ananthapadmanabhan"/>
  </r>
  <r>
    <s v="Mumbai"/>
    <d v="2019-03-24T00:00:00"/>
    <n v="2019"/>
    <n v="3"/>
    <s v="Delhi Capitals"/>
    <s v="Mumbai Indians"/>
    <s v="Wankhede Stadium"/>
    <x v="3"/>
    <x v="0"/>
    <s v="N"/>
    <s v="Delhi Capitals"/>
    <x v="0"/>
    <n v="37"/>
    <s v="RR Pant"/>
    <s v="['PP Shaw', 'S Dhawan', 'SS Iyer', 'CA Ingram', 'RR Pant', 'KMA Paul', 'AR Patel', 'R Tewatia', 'K Rabada', 'TA Boult', 'I Sharma']"/>
    <s v="['RG Sharma', 'Q de Kock', 'SA Yadav', 'Yuvraj Singh', 'KA Pollard', 'HH Pandya', 'KH Pandya', 'BCJ Cutting', 'MJ McClenaghan', 'Rasikh Salam', 'JJ Bumrah']"/>
    <s v="S Ravi"/>
    <s v="YC Barde"/>
  </r>
  <r>
    <s v="Kolkata"/>
    <d v="2019-03-24T00:00:00"/>
    <n v="2019"/>
    <n v="2"/>
    <s v="Sunrisers Hyderabad"/>
    <s v="Kolkata Knight Riders"/>
    <s v="Eden Gardens"/>
    <x v="0"/>
    <x v="0"/>
    <s v="N"/>
    <s v="Kolkata Knight Riders"/>
    <x v="1"/>
    <n v="6"/>
    <s v="AD Russell"/>
    <s v="['DA Warner', 'JM Bairstow', 'V Shankar', 'YK Pathan', 'MK Pandey', 'DJ Hooda', 'Shakib Al Hasan', 'Rashid Khan', 'B Kumar', 'Sandeep Sharma', 'S Kaul']"/>
    <s v="['CA Lynn', 'N Rana', 'RV Uthappa', 'KD Karthik', 'AD Russell', 'Shubman Gill', 'SP Narine', 'PP Chawla', 'Kuldeep Yadav', 'LH Ferguson', 'M Prasidh Krishna']"/>
    <s v="AK Chaudhary"/>
    <s v="CB Gaffaney"/>
  </r>
  <r>
    <s v="Chennai"/>
    <d v="2019-03-23T00:00:00"/>
    <n v="2019"/>
    <n v="1"/>
    <s v="Royal Challengers Bangalore"/>
    <s v="Chennai Super Kings"/>
    <s v="MA Chidambaram Stadium"/>
    <x v="2"/>
    <x v="0"/>
    <s v="N"/>
    <s v="Chennai Super Kings"/>
    <x v="1"/>
    <n v="7"/>
    <s v="Harbhajan Singh"/>
    <s v="['V Kohli', 'PA Patel', 'MM Ali', 'AB de Villiers', 'SO Hetmyer', 'S Dube', 'C de Grandhomme', 'Navdeep Saini', 'YS Chahal', 'UT Yadav', 'Mohammed Siraj']"/>
    <s v="['SR Watson', 'AT Rayudu', 'SK Raina', 'KM Jadhav', 'RA Jadeja', 'MS Dhoni', 'DJ Bravo', 'DL Chahar', 'SN Thakur', 'Harbhajan Singh', 'Imran Tahir']"/>
    <s v="AY Dandekar"/>
    <s v="BNJ Oxenford"/>
  </r>
  <r>
    <s v="Mumbai"/>
    <d v="2018-05-27T00:00:00"/>
    <n v="2018"/>
    <s v="Final"/>
    <s v="Sunrisers Hyderabad"/>
    <s v="Chennai Super Kings"/>
    <s v="Wankhede Stadium"/>
    <x v="2"/>
    <x v="0"/>
    <s v="N"/>
    <s v="Chennai Super Kings"/>
    <x v="1"/>
    <n v="8"/>
    <s v="SR Watson"/>
    <s v="['SP Goswami', 'S Dhawan', 'KS Williamson', 'Shakib Al Hasan', 'YK Pathan', 'DJ Hooda', 'CR Brathwaite', 'Rashid Khan', 'B Kumar', 'S Kaul', 'Sandeep Sharma']"/>
    <s v="['SR Watson', 'F du Plessis', 'SK Raina', 'AT Rayudu', 'MS Dhoni', 'DJ Bravo', 'RA Jadeja', 'DL Chahar', 'KV Sharma', 'SN Thakur', 'L Ngidi']"/>
    <s v="M Erasmus"/>
    <s v="S Ravi"/>
  </r>
  <r>
    <s v="Kolkata"/>
    <d v="2018-05-25T00:00:00"/>
    <n v="2018"/>
    <s v="Qualifier"/>
    <s v="Sunrisers Hyderabad"/>
    <s v="Kolkata Knight Riders"/>
    <s v="Eden Gardens"/>
    <x v="0"/>
    <x v="0"/>
    <s v="N"/>
    <s v="Sunrisers Hyderabad"/>
    <x v="0"/>
    <n v="14"/>
    <s v="Rashid Khan"/>
    <s v="['WP Saha', 'S Dhawan', 'KS Williamson', 'Shakib Al Hasan', 'DJ Hooda', 'YK Pathan', 'CR Brathwaite', 'Rashid Khan', 'B Kumar', 'S Kaul', 'KK Ahmed']"/>
    <s v="['CA Lynn', 'SP Narine', 'N Rana', 'RV Uthappa', 'KD Karthik', 'Shubman Gill', 'AD Russell', 'PP Chawla', 'Shivam Mavi', 'Kuldeep Yadav', 'M Prasidh Krishna']"/>
    <s v="HDPK Dharmasena"/>
    <s v="Nitin Menon"/>
  </r>
  <r>
    <s v="Kolkata"/>
    <d v="2018-05-23T00:00:00"/>
    <n v="2018"/>
    <s v="Eliminator"/>
    <s v="Kolkata Knight Riders"/>
    <s v="Rajasthan Royals"/>
    <s v="Eden Gardens"/>
    <x v="4"/>
    <x v="0"/>
    <s v="N"/>
    <s v="Kolkata Knight Riders"/>
    <x v="0"/>
    <n v="25"/>
    <s v="AD Russell"/>
    <s v="['SP Narine', 'CA Lynn', 'RV Uthappa', 'N Rana', 'KD Karthik', 'Shubman Gill', 'AD Russell', 'JPR Scantlebury-Searles', 'PP Chawla', 'Kuldeep Yadav', 'M Prasidh Krishna']"/>
    <s v="['AM Rahane', 'RA Tripathi', 'SV Samson', 'H Klaasen', 'STR Binny', 'K Gowtham', 'JC Archer', 'S Gopal', 'IS Sodhi', 'JD Unadkat', 'B Laughlin']"/>
    <s v="AK Chaudhary"/>
    <s v="Nitin Menon"/>
  </r>
  <r>
    <s v="Mumbai"/>
    <d v="2018-05-22T00:00:00"/>
    <n v="2018"/>
    <s v="Qualifier"/>
    <s v="Sunrisers Hyderabad"/>
    <s v="Chennai Super Kings"/>
    <s v="Wankhede Stadium"/>
    <x v="2"/>
    <x v="0"/>
    <s v="N"/>
    <s v="Chennai Super Kings"/>
    <x v="1"/>
    <n v="2"/>
    <s v="F du Plessis"/>
    <s v="['S Dhawan', 'SP Goswami', 'KS Williamson', 'MK Pandey', 'Shakib Al Hasan', 'YK Pathan', 'CR Brathwaite', 'B Kumar', 'Rashid Khan', 'S Kaul', 'Sandeep Sharma']"/>
    <s v="['SR Watson', 'F du Plessis', 'SK Raina', 'AT Rayudu', 'MS Dhoni', 'DJ Bravo', 'RA Jadeja', 'DL Chahar', 'Harbhajan Singh', 'SN Thakur', 'L Ngidi']"/>
    <s v="C Shamshuddin"/>
    <s v="M Erasmus"/>
  </r>
  <r>
    <s v="Delhi"/>
    <d v="2018-05-20T00:00:00"/>
    <n v="2018"/>
    <n v="55"/>
    <s v="Delhi Daredevils"/>
    <s v="Mumbai Indians"/>
    <s v="Arun Jaitley Stadium"/>
    <x v="9"/>
    <x v="1"/>
    <s v="N"/>
    <s v="Delhi Daredevils"/>
    <x v="0"/>
    <n v="11"/>
    <s v="A Mishra"/>
    <s v="['PP Shaw', 'GJ Maxwell', 'SS Iyer', 'RR Pant', 'V Shankar', 'Abhishek Sharma', 'HV Patel', 'A Mishra', 'S Lamichhane', 'TA Boult', 'LE Plunkett']"/>
    <s v="['SA Yadav', 'E Lewis', 'Ishan Kishan', 'KA Pollard', 'RG Sharma', 'KH Pandya', 'HH Pandya', 'BCJ Cutting', 'M Markande', 'JJ Bumrah', 'Mustafizur Rahman']"/>
    <s v="HDPK Dharmasena"/>
    <s v="CK Nandan"/>
  </r>
  <r>
    <s v="Pune"/>
    <d v="2018-05-20T00:00:00"/>
    <n v="2018"/>
    <n v="56"/>
    <s v="Kings XI Punjab"/>
    <s v="Chennai Super Kings"/>
    <s v="Maharashtra Cricket Association Stadium"/>
    <x v="2"/>
    <x v="0"/>
    <s v="N"/>
    <s v="Chennai Super Kings"/>
    <x v="1"/>
    <n v="5"/>
    <s v="L Ngidi"/>
    <s v="['KL Rahul', 'CH Gayle', 'AJ Finch', 'MK Tiwary', 'DA Miller', 'KK Nair', 'AR Patel', 'R Ashwin', 'AJ Tye', 'MM Sharma', 'AS Rajpoot']"/>
    <s v="['AT Rayudu', 'F du Plessis', 'SK Raina', 'SW Billings', 'Harbhajan Singh', 'DL Chahar', 'MS Dhoni', 'DJ Bravo', 'RA Jadeja', 'SN Thakur', 'L Ngidi']"/>
    <s v="Nitin Menon"/>
    <s v="YC Barde"/>
  </r>
  <r>
    <s v="Jaipur"/>
    <d v="2018-05-19T00:00:00"/>
    <n v="2018"/>
    <n v="53"/>
    <s v="Rajasthan Royals"/>
    <s v="Royal Challengers Bangalore"/>
    <s v="Sawai Mansingh Stadium"/>
    <x v="4"/>
    <x v="1"/>
    <s v="N"/>
    <s v="Rajasthan Royals"/>
    <x v="0"/>
    <n v="30"/>
    <s v="S Gopal"/>
    <s v="['RA Tripathi', 'JC Archer', 'AM Rahane', 'SV Samson', 'H Klaasen', 'K Gowtham', 'STR Binny', 'S Gopal', 'IS Sodhi', 'JD Unadkat', 'B Laughlin']"/>
    <s v="['V Kohli', 'PA Patel', 'AB de Villiers', 'MM Ali', 'Mandeep Singh', 'C de Grandhomme', 'SN Khan', 'TG Southee', 'UT Yadav', 'Mohammed Siraj', 'YS Chahal']"/>
    <s v="BNJ Oxenford"/>
    <s v="VK Sharma"/>
  </r>
  <r>
    <s v="Hyderabad"/>
    <d v="2018-05-19T00:00:00"/>
    <n v="2018"/>
    <n v="54"/>
    <s v="Sunrisers Hyderabad"/>
    <s v="Kolkata Knight Riders"/>
    <s v="Rajiv Gandhi International Stadium"/>
    <x v="7"/>
    <x v="1"/>
    <s v="N"/>
    <s v="Kolkata Knight Riders"/>
    <x v="1"/>
    <n v="5"/>
    <s v="CA Lynn"/>
    <s v="['S Dhawan', 'SP Goswami', 'KS Williamson', 'MK Pandey', 'YK Pathan', 'CR Brathwaite', 'Shakib Al Hasan', 'Rashid Khan', 'B Kumar', 'S Kaul', 'Sandeep Sharma']"/>
    <s v="['CA Lynn', 'SP Narine', 'RV Uthappa', 'KD Karthik', 'AD Russell', 'N Rana', 'Shubman Gill', 'PP Chawla', 'JPR Scantlebury-Searles', 'Kuldeep Yadav', 'M Prasidh Krishna']"/>
    <s v="AK Chaudhary"/>
    <s v="S Ravi"/>
  </r>
  <r>
    <s v="Delhi"/>
    <d v="2018-05-18T00:00:00"/>
    <n v="2018"/>
    <n v="52"/>
    <s v="Delhi Daredevils"/>
    <s v="Chennai Super Kings"/>
    <s v="Arun Jaitley Stadium"/>
    <x v="2"/>
    <x v="0"/>
    <s v="N"/>
    <s v="Delhi Daredevils"/>
    <x v="0"/>
    <n v="34"/>
    <s v="HV Patel"/>
    <s v="['PP Shaw', 'SS Iyer', 'RR Pant', 'GJ Maxwell', 'V Shankar', 'Abhishek Sharma', 'HV Patel', 'A Mishra', 'S Lamichhane', 'TA Boult', 'Avesh Khan']"/>
    <s v="['SR Watson', 'AT Rayudu', 'SK Raina', 'MS Dhoni', 'SW Billings', 'RA Jadeja', 'DJ Bravo', 'DL Chahar', 'Harbhajan Singh', 'SN Thakur', 'L Ngidi']"/>
    <s v="HDPK Dharmasena"/>
    <s v="VA Kulkarni"/>
  </r>
  <r>
    <s v="Bengaluru"/>
    <d v="2018-05-17T00:00:00"/>
    <n v="2018"/>
    <n v="51"/>
    <s v="Royal Challengers Bangalore"/>
    <s v="Sunrisers Hyderabad"/>
    <s v="M.Chinnaswamy Stadium"/>
    <x v="7"/>
    <x v="0"/>
    <s v="N"/>
    <s v="Royal Challengers Bangalore"/>
    <x v="0"/>
    <n v="14"/>
    <s v="AB de Villiers"/>
    <s v="['PA Patel', 'V Kohli', 'AB de Villiers', 'MM Ali', 'C de Grandhomme', 'Mandeep Singh', 'SN Khan', 'TG Southee', 'UT Yadav', 'Mohammed Siraj', 'YS Chahal']"/>
    <s v="['S Dhawan', 'AD Hales', 'KS Williamson', 'MK Pandey', 'DJ Hooda', 'Shakib Al Hasan', 'SP Goswami', 'Rashid Khan', 'S Kaul', 'Sandeep Sharma', 'Basil Thampi']"/>
    <s v="AY Dandekar"/>
    <s v="S Ravi"/>
  </r>
  <r>
    <s v="Mumbai"/>
    <d v="2018-05-16T00:00:00"/>
    <n v="2018"/>
    <n v="50"/>
    <s v="Mumbai Indians"/>
    <s v="Kings XI Punjab"/>
    <s v="Wankhede Stadium"/>
    <x v="8"/>
    <x v="0"/>
    <s v="N"/>
    <s v="Mumbai Indians"/>
    <x v="0"/>
    <n v="3"/>
    <s v="JJ Bumrah"/>
    <s v="['SA Yadav', 'E Lewis', 'Ishan Kishan', 'RG Sharma', 'KH Pandya', 'KA Pollard', 'HH Pandya', 'BCJ Cutting', 'MJ McClenaghan', 'M Markande', 'JJ Bumrah']"/>
    <s v="['KL Rahul', 'CH Gayle', 'AJ Finch', 'MP Stoinis', 'AR Patel', 'Yuvraj Singh', 'MK Tiwary', 'R Ashwin', 'AJ Tye', 'MM Sharma', 'AS Rajpoot']"/>
    <s v="M Erasmus"/>
    <s v="Nitin Menon"/>
  </r>
  <r>
    <s v="Kolkata"/>
    <d v="2018-05-15T00:00:00"/>
    <n v="2018"/>
    <n v="49"/>
    <s v="Rajasthan Royals"/>
    <s v="Kolkata Knight Riders"/>
    <s v="Eden Gardens"/>
    <x v="0"/>
    <x v="0"/>
    <s v="N"/>
    <s v="Kolkata Knight Riders"/>
    <x v="1"/>
    <n v="6"/>
    <s v="Kuldeep Yadav"/>
    <s v="['RA Tripathi', 'JC Buttler', 'AM Rahane', 'SV Samson', 'BA Stokes', 'STR Binny', 'K Gowtham', 'JD Unadkat', 'IS Sodhi', 'JC Archer', 'Anureet Singh']"/>
    <s v="['SP Narine', 'CA Lynn', 'RV Uthappa', 'N Rana', 'KD Karthik', 'AD Russell', 'Shubman Gill', 'Shivam Mavi', 'JPR Scantlebury-Searles', 'Kuldeep Yadav', 'M Prasidh Krishna']"/>
    <s v="AK Chaudhary"/>
    <s v="HDPK Dharmasena"/>
  </r>
  <r>
    <s v="Indore"/>
    <d v="2018-05-14T00:00:00"/>
    <n v="2018"/>
    <n v="48"/>
    <s v="Kings XI Punjab"/>
    <s v="Royal Challengers Bangalore"/>
    <s v="Holkar Cricket Stadium"/>
    <x v="1"/>
    <x v="0"/>
    <s v="N"/>
    <s v="Royal Challengers Bangalore"/>
    <x v="1"/>
    <n v="10"/>
    <s v="UT Yadav"/>
    <s v="['KL Rahul', 'CH Gayle', 'KK Nair', 'AJ Finch', 'MP Stoinis', 'MA Agarwal', 'AR Patel', 'R Ashwin', 'AJ Tye', 'MM Sharma', 'AS Rajpoot']"/>
    <s v="['V Kohli', 'PA Patel', 'MM Ali', 'AB de Villiers', 'Mandeep Singh', 'SN Khan', 'C de Grandhomme', 'TG Southee', 'UT Yadav', 'Mohammed Siraj', 'YS Chahal']"/>
    <s v="BNJ Oxenford"/>
    <s v="VK Sharma"/>
  </r>
  <r>
    <s v="Mumbai"/>
    <d v="2018-05-13T00:00:00"/>
    <n v="2018"/>
    <n v="47"/>
    <s v="Mumbai Indians"/>
    <s v="Rajasthan Royals"/>
    <s v="Wankhede Stadium"/>
    <x v="4"/>
    <x v="0"/>
    <s v="N"/>
    <s v="Rajasthan Royals"/>
    <x v="1"/>
    <n v="7"/>
    <s v="JC Buttler"/>
    <s v="['SA Yadav', 'E Lewis', 'RG Sharma', 'Ishan Kishan', 'HH Pandya', 'KH Pandya', 'BCJ Cutting', 'JP Duminy', 'MJ McClenaghan', 'M Markande', 'JJ Bumrah']"/>
    <s v="['DJM Short', 'JC Buttler', 'AM Rahane', 'SV Samson', 'BA Stokes', 'STR Binny', 'JC Archer', 'K Gowtham', 'S Gopal', 'JD Unadkat', 'DS Kulkarni']"/>
    <s v="Nitin Menon"/>
    <s v="S Ravi"/>
  </r>
  <r>
    <s v="Pune"/>
    <d v="2018-05-13T00:00:00"/>
    <n v="2018"/>
    <n v="46"/>
    <s v="Sunrisers Hyderabad"/>
    <s v="Chennai Super Kings"/>
    <s v="Maharashtra Cricket Association Stadium"/>
    <x v="2"/>
    <x v="0"/>
    <s v="N"/>
    <s v="Chennai Super Kings"/>
    <x v="1"/>
    <n v="8"/>
    <s v="AT Rayudu"/>
    <s v="['S Dhawan', 'AD Hales', 'KS Williamson', 'MK Pandey', 'DJ Hooda', 'Shakib Al Hasan', 'SP Goswami', 'Rashid Khan', 'B Kumar', 'S Kaul', 'Sandeep Sharma']"/>
    <s v="['SR Watson', 'AT Rayudu', 'SK Raina', 'MS Dhoni', 'SW Billings', 'DJ Bravo', 'RA Jadeja', 'DJ Willey', 'Harbhajan Singh', 'DL Chahar', 'SN Thakur']"/>
    <s v="M Erasmus"/>
    <s v="YC Barde"/>
  </r>
  <r>
    <s v="Delhi"/>
    <d v="2018-05-12T00:00:00"/>
    <n v="2018"/>
    <n v="45"/>
    <s v="Delhi Daredevils"/>
    <s v="Royal Challengers Bangalore"/>
    <s v="Arun Jaitley Stadium"/>
    <x v="1"/>
    <x v="0"/>
    <s v="N"/>
    <s v="Royal Challengers Bangalore"/>
    <x v="1"/>
    <n v="5"/>
    <s v="AB de Villiers"/>
    <s v="['PP Shaw', 'JJ Roy', 'SS Iyer', 'RR Pant', 'V Shankar', 'Abhishek Sharma', 'HV Patel', 'A Mishra', 'S Lamichhane', 'CJ Dala', 'TA Boult']"/>
    <s v="['PA Patel', 'MM Ali', 'V Kohli', 'AB de Villiers', 'Mandeep Singh', 'SN Khan', 'C de Grandhomme', 'TG Southee', 'UT Yadav', 'Mohammed Siraj', 'YS Chahal']"/>
    <s v="KN Ananthapadmanabhan"/>
    <s v="HDPK Dharmasena"/>
  </r>
  <r>
    <s v="Indore"/>
    <d v="2018-05-12T00:00:00"/>
    <n v="2018"/>
    <n v="44"/>
    <s v="Kolkata Knight Riders"/>
    <s v="Kings XI Punjab"/>
    <s v="Holkar Cricket Stadium"/>
    <x v="8"/>
    <x v="0"/>
    <s v="N"/>
    <s v="Kolkata Knight Riders"/>
    <x v="0"/>
    <n v="31"/>
    <s v="SP Narine"/>
    <s v="['CA Lynn', 'SP Narine', 'RV Uthappa', 'AD Russell', 'KD Karthik', 'N Rana', 'Shubman Gill', 'JPR Scantlebury-Searles', 'PP Chawla', 'Kuldeep Yadav', 'M Prasidh Krishna']"/>
    <s v="['KL Rahul', 'CH Gayle', 'MA Agarwal', 'KK Nair', 'AJ Finch', 'AR Patel', 'R Ashwin', 'AJ Tye', 'BB Sran', 'MM Sharma', 'Mujeeb Ur Rahman']"/>
    <s v="CK Nandan"/>
    <s v="VK Sharma"/>
  </r>
  <r>
    <s v="Jaipur"/>
    <d v="2018-05-11T00:00:00"/>
    <n v="2018"/>
    <n v="43"/>
    <s v="Chennai Super Kings"/>
    <s v="Rajasthan Royals"/>
    <s v="Sawai Mansingh Stadium"/>
    <x v="2"/>
    <x v="1"/>
    <s v="N"/>
    <s v="Rajasthan Royals"/>
    <x v="1"/>
    <n v="4"/>
    <s v="JC Buttler"/>
    <s v="['SR Watson', 'AT Rayudu', 'SK Raina', 'MS Dhoni', 'SW Billings', 'DJ Bravo', 'RA Jadeja', 'DJ Willey', 'Harbhajan Singh', 'SN Thakur', 'KV Sharma']"/>
    <s v="['JC Buttler', 'BA Stokes', 'AM Rahane', 'SV Samson', 'P Chopra', 'STR Binny', 'K Gowtham', 'JC Archer', 'Ankit Sharma', 'JD Unadkat', 'IS Sodhi']"/>
    <s v="M Erasmus"/>
    <s v="YC Barde"/>
  </r>
  <r>
    <s v="Delhi"/>
    <d v="2018-05-10T00:00:00"/>
    <n v="2018"/>
    <n v="42"/>
    <s v="Delhi Daredevils"/>
    <s v="Sunrisers Hyderabad"/>
    <s v="Arun Jaitley Stadium"/>
    <x v="9"/>
    <x v="1"/>
    <s v="N"/>
    <s v="Sunrisers Hyderabad"/>
    <x v="1"/>
    <n v="9"/>
    <s v="S Dhawan"/>
    <s v="['PP Shaw', 'JJ Roy', 'SS Iyer', 'RR Pant', 'HV Patel', 'GJ Maxwell', 'V Shankar', 'LE Plunkett', 'S Nadeem', 'A Mishra', 'TA Boult']"/>
    <s v="['AD Hales', 'S Dhawan', 'KS Williamson', 'MK Pandey', 'Shakib Al Hasan', 'YK Pathan', 'SP Goswami', 'Rashid Khan', 'B Kumar', 'S Kaul', 'Sandeep Sharma']"/>
    <s v="AY Dandekar"/>
    <s v="C Shamshuddin"/>
  </r>
  <r>
    <s v="Kolkata"/>
    <d v="2018-05-09T00:00:00"/>
    <n v="2018"/>
    <n v="41"/>
    <s v="Mumbai Indians"/>
    <s v="Kolkata Knight Riders"/>
    <s v="Eden Gardens"/>
    <x v="0"/>
    <x v="0"/>
    <s v="N"/>
    <s v="Mumbai Indians"/>
    <x v="0"/>
    <n v="102"/>
    <s v="Ishan Kishan"/>
    <s v="['SA Yadav', 'E Lewis', 'RG Sharma', 'Ishan Kishan', 'HH Pandya', 'BCJ Cutting', 'KH Pandya', 'JP Duminy', 'MJ McClenaghan', 'M Markande', 'JJ Bumrah']"/>
    <s v="['SP Narine', 'CA Lynn', 'RV Uthappa', 'N Rana', 'AD Russell', 'KD Karthik', 'RK Singh', 'TK Curran', 'PP Chawla', 'Kuldeep Yadav', 'M Prasidh Krishna']"/>
    <s v="KN Ananthapadmanabhan"/>
    <s v="AK Chaudhary"/>
  </r>
  <r>
    <s v="Jaipur"/>
    <d v="2018-05-08T00:00:00"/>
    <n v="2018"/>
    <n v="40"/>
    <s v="Rajasthan Royals"/>
    <s v="Kings XI Punjab"/>
    <s v="Sawai Mansingh Stadium"/>
    <x v="4"/>
    <x v="1"/>
    <s v="N"/>
    <s v="Rajasthan Royals"/>
    <x v="0"/>
    <n v="15"/>
    <s v="JC Buttler"/>
    <s v="['AM Rahane', 'JC Buttler', 'K Gowtham', 'SV Samson', 'BA Stokes', 'STR Binny', 'MK Lomror', 'JC Archer', 'JD Unadkat', 'IS Sodhi', 'Anureet Singh']"/>
    <s v="['KL Rahul', 'CH Gayle', 'R Ashwin', 'KK Nair', 'AD Nath', 'MK Tiwary', 'AR Patel', 'MP Stoinis', 'AJ Tye', 'MM Sharma', 'Mujeeb Ur Rahman']"/>
    <s v="M Erasmus"/>
    <s v="Nitin Menon"/>
  </r>
  <r>
    <s v="Hyderabad"/>
    <d v="2018-05-07T00:00:00"/>
    <n v="2018"/>
    <n v="39"/>
    <s v="Sunrisers Hyderabad"/>
    <s v="Royal Challengers Bangalore"/>
    <s v="Rajiv Gandhi International Stadium"/>
    <x v="1"/>
    <x v="0"/>
    <s v="N"/>
    <s v="Sunrisers Hyderabad"/>
    <x v="0"/>
    <n v="5"/>
    <s v="KS Williamson"/>
    <s v="['AD Hales', 'S Dhawan', 'KS Williamson', 'MK Pandey', 'Shakib Al Hasan', 'YK Pathan', 'WP Saha', 'Rashid Khan', 'B Kumar', 'S Kaul', 'Sandeep Sharma']"/>
    <s v="['M Vohra', 'PA Patel', 'V Kohli', 'AB de Villiers', 'MM Ali', 'Mandeep Singh', 'C de Grandhomme', 'TG Southee', 'UT Yadav', 'Mohammed Siraj', 'YS Chahal']"/>
    <s v="BNJ Oxenford"/>
    <s v="VK Sharma"/>
  </r>
  <r>
    <s v="Mumbai"/>
    <d v="2018-05-06T00:00:00"/>
    <n v="2018"/>
    <n v="37"/>
    <s v="Mumbai Indians"/>
    <s v="Kolkata Knight Riders"/>
    <s v="Wankhede Stadium"/>
    <x v="0"/>
    <x v="0"/>
    <s v="N"/>
    <s v="Mumbai Indians"/>
    <x v="0"/>
    <n v="13"/>
    <s v="HH Pandya"/>
    <s v="['SA Yadav', 'E Lewis', 'RG Sharma', 'HH Pandya', 'KH Pandya', 'JP Duminy', 'Ishan Kishan', 'BCJ Cutting', 'MJ McClenaghan', 'M Markande', 'JJ Bumrah']"/>
    <s v="['CA Lynn', 'Shubman Gill', 'RV Uthappa', 'N Rana', 'KD Karthik', 'AD Russell', 'SP Narine', 'PP Chawla', 'MG Johnson', 'M Prasidh Krishna', 'Kuldeep Yadav']"/>
    <s v="A Deshmukh"/>
    <s v="HDPK Dharmasena"/>
  </r>
  <r>
    <s v="Indore"/>
    <d v="2018-05-06T00:00:00"/>
    <n v="2018"/>
    <n v="38"/>
    <s v="Rajasthan Royals"/>
    <s v="Kings XI Punjab"/>
    <s v="Holkar Cricket Stadium"/>
    <x v="8"/>
    <x v="0"/>
    <s v="N"/>
    <s v="Kings XI Punjab"/>
    <x v="1"/>
    <n v="6"/>
    <s v="Mujeeb Ur Rahman"/>
    <s v="['JC Buttler', 'DJM Short', 'AM Rahane', 'SV Samson', 'BA Stokes', 'RA Tripathi', 'JC Archer', 'K Gowtham', 'S Gopal', 'JD Unadkat', 'Anureet Singh']"/>
    <s v="['KL Rahul', 'CH Gayle', 'MA Agarwal', 'KK Nair', 'AR Patel', 'MP Stoinis', 'MK Tiwary', 'R Ashwin', 'Mujeeb Ur Rahman', 'AS Rajpoot', 'AJ Tye']"/>
    <s v="C Shamshuddin"/>
    <s v="S Ravi"/>
  </r>
  <r>
    <s v="Hyderabad"/>
    <d v="2018-05-05T00:00:00"/>
    <n v="2018"/>
    <n v="36"/>
    <s v="Delhi Daredevils"/>
    <s v="Sunrisers Hyderabad"/>
    <s v="Rajiv Gandhi International Stadium"/>
    <x v="9"/>
    <x v="1"/>
    <s v="N"/>
    <s v="Sunrisers Hyderabad"/>
    <x v="1"/>
    <n v="7"/>
    <s v="Rashid Khan"/>
    <s v="['PP Shaw', 'GJ Maxwell', 'SS Iyer', 'RR Pant', 'NV Ojha', 'V Shankar', 'DT Christian', 'LE Plunkett', 'A Mishra', 'Avesh Khan', 'TA Boult']"/>
    <s v="['AD Hales', 'S Dhawan', 'KS Williamson', 'MK Pandey', 'YK Pathan', 'Shakib Al Hasan', 'WP Saha', 'B Kumar', 'Rashid Khan', 'S Kaul', 'Sandeep Sharma']"/>
    <s v="BNJ Oxenford"/>
    <s v="CK Nandan"/>
  </r>
  <r>
    <s v="Pune"/>
    <d v="2018-05-05T00:00:00"/>
    <n v="2018"/>
    <n v="35"/>
    <s v="Royal Challengers Bangalore"/>
    <s v="Chennai Super Kings"/>
    <s v="Maharashtra Cricket Association Stadium"/>
    <x v="2"/>
    <x v="0"/>
    <s v="N"/>
    <s v="Chennai Super Kings"/>
    <x v="1"/>
    <n v="6"/>
    <s v="RA Jadeja"/>
    <s v="['PA Patel', 'BB McCullum', 'V Kohli', 'AB de Villiers', 'Mandeep Singh', 'C de Grandhomme', 'M Ashwin', 'TG Southee', 'UT Yadav', 'Mohammed Siraj', 'YS Chahal']"/>
    <s v="['SR Watson', 'AT Rayudu', 'SK Raina', 'DR Shorey', 'MS Dhoni', 'DJ Bravo', 'RA Jadeja', 'DJ Willey', 'Harbhajan Singh', 'L Ngidi', 'SN Thakur']"/>
    <s v="Nitin Menon"/>
    <s v="YC Barde"/>
  </r>
  <r>
    <s v="Indore"/>
    <d v="2018-05-04T00:00:00"/>
    <n v="2018"/>
    <n v="34"/>
    <s v="Kings XI Punjab"/>
    <s v="Mumbai Indians"/>
    <s v="Holkar Cricket Stadium"/>
    <x v="3"/>
    <x v="0"/>
    <s v="N"/>
    <s v="Mumbai Indians"/>
    <x v="1"/>
    <n v="6"/>
    <s v="SA Yadav"/>
    <s v="['KL Rahul', 'CH Gayle', 'Yuvraj Singh', 'KK Nair', 'AR Patel', 'MP Stoinis', 'MA Agarwal', 'R Ashwin', 'AJ Tye', 'Mujeeb Ur Rahman', 'AS Rajpoot']"/>
    <s v="['SA Yadav', 'E Lewis', 'Ishan Kishan', 'HH Pandya', 'RG Sharma', 'KH Pandya', 'JP Duminy', 'BCJ Cutting', 'MJ McClenaghan', 'M Markande', 'JJ Bumrah']"/>
    <s v="AY Dandekar"/>
    <s v="S Ravi"/>
  </r>
  <r>
    <s v="Kolkata"/>
    <d v="2018-05-03T00:00:00"/>
    <n v="2018"/>
    <n v="33"/>
    <s v="Chennai Super Kings"/>
    <s v="Kolkata Knight Riders"/>
    <s v="Eden Gardens"/>
    <x v="0"/>
    <x v="0"/>
    <s v="N"/>
    <s v="Kolkata Knight Riders"/>
    <x v="1"/>
    <n v="6"/>
    <s v="SP Narine"/>
    <s v="['SR Watson', 'F du Plessis', 'SK Raina', 'AT Rayudu', 'MS Dhoni', 'RA Jadeja', 'KV Sharma', 'DJ Bravo', 'Harbhajan Singh', 'KM Asif', 'L Ngidi']"/>
    <s v="['CA Lynn', 'SP Narine', 'RV Uthappa', 'Shubman Gill', 'RK Singh', 'KD Karthik', 'AD Russell', 'Shivam Mavi', 'PP Chawla', 'MG Johnson', 'Kuldeep Yadav']"/>
    <s v="A Deshmukh"/>
    <s v="HDPK Dharmasena"/>
  </r>
  <r>
    <s v="Delhi"/>
    <d v="2018-05-02T00:00:00"/>
    <n v="2018"/>
    <n v="32"/>
    <s v="Delhi Daredevils"/>
    <s v="Rajasthan Royals"/>
    <s v="Arun Jaitley Stadium"/>
    <x v="4"/>
    <x v="0"/>
    <s v="N"/>
    <s v="Delhi Daredevils"/>
    <x v="0"/>
    <n v="4"/>
    <s v="RR Pant"/>
    <s v="['PP Shaw', 'C Munro', 'SS Iyer', 'RR Pant', 'GJ Maxwell', 'V Shankar', 'LE Plunkett', 'A Mishra', 'S Nadeem', 'Avesh Khan', 'TA Boult']"/>
    <s v="['DJM Short', 'JC Buttler', 'SV Samson', 'BA Stokes', 'RA Tripathi', 'K Gowtham', 'JC Archer', 'AM Rahane', 'JD Unadkat', 'DS Kulkarni', 'S Gopal']"/>
    <s v="CK Nandan"/>
    <s v="VK Sharma"/>
  </r>
  <r>
    <s v="Bengaluru"/>
    <d v="2018-05-01T00:00:00"/>
    <n v="2018"/>
    <n v="31"/>
    <s v="Royal Challengers Bangalore"/>
    <s v="Mumbai Indians"/>
    <s v="M.Chinnaswamy Stadium"/>
    <x v="3"/>
    <x v="0"/>
    <s v="N"/>
    <s v="Royal Challengers Bangalore"/>
    <x v="0"/>
    <n v="14"/>
    <s v="TG Southee"/>
    <s v="['M Vohra', 'Q de Kock', 'BB McCullum', 'V Kohli', 'Mandeep Singh', 'C de Grandhomme', 'Washington Sundar', 'TG Southee', 'UT Yadav', 'YS Chahal', 'Mohammed Siraj']"/>
    <s v="['SA Yadav', 'Ishan Kishan', 'JP Duminy', 'RG Sharma', 'KA Pollard', 'HH Pandya', 'KH Pandya', 'BCJ Cutting', 'MJ McClenaghan', 'M Markande', 'JJ Bumrah']"/>
    <s v="M Erasmus"/>
    <s v="Nitin Menon"/>
  </r>
  <r>
    <s v="Pune"/>
    <d v="2018-04-30T00:00:00"/>
    <n v="2018"/>
    <n v="30"/>
    <s v="Chennai Super Kings"/>
    <s v="Delhi Daredevils"/>
    <s v="Maharashtra Cricket Association Stadium"/>
    <x v="9"/>
    <x v="0"/>
    <s v="N"/>
    <s v="Chennai Super Kings"/>
    <x v="0"/>
    <n v="13"/>
    <s v="SR Watson"/>
    <s v="['SR Watson', 'F du Plessis', 'SK Raina', 'AT Rayudu', 'MS Dhoni', 'RA Jadeja', 'DJ Bravo', 'KV Sharma', 'Harbhajan Singh', 'KM Asif', 'L Ngidi']"/>
    <s v="['PP Shaw', 'C Munro', 'SS Iyer', 'RR Pant', 'GJ Maxwell', 'V Shankar', 'R Tewatia', 'LE Plunkett', 'A Mishra', 'Avesh Khan', 'TA Boult']"/>
    <s v="AY Dandekar"/>
    <s v="C Shamshuddin"/>
  </r>
  <r>
    <s v="Bengaluru"/>
    <d v="2018-04-29T00:00:00"/>
    <n v="2018"/>
    <n v="29"/>
    <s v="Royal Challengers Bangalore"/>
    <s v="Kolkata Knight Riders"/>
    <s v="M.Chinnaswamy Stadium"/>
    <x v="0"/>
    <x v="0"/>
    <s v="N"/>
    <s v="Kolkata Knight Riders"/>
    <x v="1"/>
    <n v="6"/>
    <s v="CA Lynn"/>
    <s v="['Q de Kock', 'BB McCullum', 'V Kohli', 'M Vohra', 'Mandeep Singh', 'C de Grandhomme', 'M Ashwin', 'TG Southee', 'UT Yadav', 'YS Chahal', 'Mohammed Siraj']"/>
    <s v="['CA Lynn', 'SP Narine', 'RV Uthappa', 'N Rana', 'AD Russell', 'KD Karthik', 'Shubman Gill', 'Shivam Mavi', 'PP Chawla', 'MG Johnson', 'Kuldeep Yadav']"/>
    <s v="AK Chaudhary"/>
    <s v="NJ Llong"/>
  </r>
  <r>
    <s v="Jaipur"/>
    <d v="2018-04-29T00:00:00"/>
    <n v="2018"/>
    <n v="28"/>
    <s v="Sunrisers Hyderabad"/>
    <s v="Rajasthan Royals"/>
    <s v="Sawai Mansingh Stadium"/>
    <x v="7"/>
    <x v="1"/>
    <s v="N"/>
    <s v="Sunrisers Hyderabad"/>
    <x v="0"/>
    <n v="11"/>
    <s v="KS Williamson"/>
    <s v="['AD Hales', 'S Dhawan', 'KS Williamson', 'MK Pandey', 'Shakib Al Hasan', 'YK Pathan', 'WP Saha', 'Rashid Khan', 'Basil Thampi', 'Sandeep Sharma', 'S Kaul']"/>
    <s v="['AM Rahane', 'RA Tripathi', 'SV Samson', 'BA Stokes', 'JC Buttler', 'MK Lomror', 'K Gowtham', 'JC Archer', 'DS Kulkarni', 'IS Sodhi', 'JD Unadkat']"/>
    <s v="BNJ Oxenford"/>
    <s v="A Nand Kishore"/>
  </r>
  <r>
    <s v="Pune"/>
    <d v="2018-04-28T00:00:00"/>
    <n v="2018"/>
    <n v="27"/>
    <s v="Chennai Super Kings"/>
    <s v="Mumbai Indians"/>
    <s v="Maharashtra Cricket Association Stadium"/>
    <x v="3"/>
    <x v="0"/>
    <s v="N"/>
    <s v="Mumbai Indians"/>
    <x v="1"/>
    <n v="8"/>
    <s v="RG Sharma"/>
    <s v="['SR Watson', 'AT Rayudu', 'SK Raina', 'MS Dhoni', 'DJ Bravo', 'SW Billings', 'RA Jadeja', 'Harbhajan Singh', 'DL Chahar', 'SN Thakur', 'Imran Tahir']"/>
    <s v="['SA Yadav', 'E Lewis', 'RG Sharma', 'HH Pandya', 'Ishan Kishan', 'JP Duminy', 'KH Pandya', 'BCJ Cutting', 'MJ McClenaghan', 'M Markande', 'JJ Bumrah']"/>
    <s v="CB Gaffaney"/>
    <s v="Nitin Menon"/>
  </r>
  <r>
    <s v="Delhi"/>
    <d v="2018-04-27T00:00:00"/>
    <n v="2018"/>
    <n v="26"/>
    <s v="Delhi Daredevils"/>
    <s v="Kolkata Knight Riders"/>
    <s v="Arun Jaitley Stadium"/>
    <x v="0"/>
    <x v="0"/>
    <s v="N"/>
    <s v="Delhi Daredevils"/>
    <x v="0"/>
    <n v="55"/>
    <s v="SS Iyer"/>
    <s v="['PP Shaw', 'C Munro', 'SS Iyer', 'RR Pant', 'GJ Maxwell', 'V Shankar', 'R Tewatia', 'LE Plunkett', 'A Mishra', 'Avesh Khan', 'TA Boult']"/>
    <s v="['CA Lynn', 'SP Narine', 'RV Uthappa', 'N Rana', 'KD Karthik', 'Shubman Gill', 'AD Russell', 'Shivam Mavi', 'PP Chawla', 'MG Johnson', 'Kuldeep Yadav']"/>
    <s v="C Shamshuddin"/>
    <s v="S Ravi"/>
  </r>
  <r>
    <s v="Hyderabad"/>
    <d v="2018-04-26T00:00:00"/>
    <n v="2018"/>
    <n v="25"/>
    <s v="Sunrisers Hyderabad"/>
    <s v="Kings XI Punjab"/>
    <s v="Rajiv Gandhi International Stadium"/>
    <x v="8"/>
    <x v="0"/>
    <s v="N"/>
    <s v="Sunrisers Hyderabad"/>
    <x v="0"/>
    <n v="13"/>
    <s v="AS Rajpoot"/>
    <s v="['S Dhawan', 'KS Williamson', 'WP Saha', 'MK Pandey', 'Shakib Al Hasan', 'YK Pathan', 'Mohammad Nabi', 'Rashid Khan', 'Basil Thampi', 'S Kaul', 'Sandeep Sharma']"/>
    <s v="['KL Rahul', 'CH Gayle', 'MA Agarwal', 'KK Nair', 'AJ Finch', 'MK Tiwary', 'R Ashwin', 'AJ Tye', 'BB Sran', 'AS Rajpoot', 'Mujeeb Ur Rahman']"/>
    <s v="CK Nandan"/>
    <s v="YC Barde"/>
  </r>
  <r>
    <s v="Bengaluru"/>
    <d v="2018-04-25T00:00:00"/>
    <n v="2018"/>
    <n v="24"/>
    <s v="Royal Challengers Bangalore"/>
    <s v="Chennai Super Kings"/>
    <s v="M.Chinnaswamy Stadium"/>
    <x v="2"/>
    <x v="0"/>
    <s v="N"/>
    <s v="Chennai Super Kings"/>
    <x v="1"/>
    <n v="5"/>
    <s v="MS Dhoni"/>
    <s v="['Q de Kock', 'V Kohli', 'AB de Villiers', 'CJ Anderson', 'Mandeep Singh', 'C de Grandhomme', 'P Negi', 'Washington Sundar', 'UT Yadav', 'Mohammed Siraj', 'YS Chahal']"/>
    <s v="['SR Watson', 'AT Rayudu', 'SK Raina', 'SW Billings', 'RA Jadeja', 'MS Dhoni', 'DJ Bravo', 'Harbhajan Singh', 'DL Chahar', 'SN Thakur', 'Imran Tahir']"/>
    <s v="NJ Llong"/>
    <s v="VK Sharma"/>
  </r>
  <r>
    <s v="Mumbai"/>
    <d v="2018-04-24T00:00:00"/>
    <n v="2018"/>
    <n v="23"/>
    <s v="Sunrisers Hyderabad"/>
    <s v="Mumbai Indians"/>
    <s v="Wankhede Stadium"/>
    <x v="3"/>
    <x v="0"/>
    <s v="N"/>
    <s v="Sunrisers Hyderabad"/>
    <x v="0"/>
    <n v="31"/>
    <s v="Rashid Khan"/>
    <s v="['S Dhawan', 'KS Williamson', 'WP Saha', 'MK Pandey', 'Shakib Al Hasan', 'YK Pathan', 'Mohammad Nabi', 'Rashid Khan', 'Basil Thampi', 'S Kaul', 'Sandeep Sharma']"/>
    <s v="['SA Yadav', 'E Lewis', 'Ishan Kishan', 'RG Sharma', 'KH Pandya', 'KA Pollard', 'HH Pandya', 'MJ McClenaghan', 'M Markande', 'JJ Bumrah', 'Mustafizur Rahman']"/>
    <s v="C Shamshuddin"/>
    <s v="S Ravi"/>
  </r>
  <r>
    <s v="Delhi"/>
    <d v="2018-04-23T00:00:00"/>
    <n v="2018"/>
    <n v="22"/>
    <s v="Kings XI Punjab"/>
    <s v="Delhi Daredevils"/>
    <s v="Arun Jaitley Stadium"/>
    <x v="9"/>
    <x v="0"/>
    <s v="N"/>
    <s v="Kings XI Punjab"/>
    <x v="0"/>
    <n v="4"/>
    <s v="AS Rajpoot"/>
    <s v="['KL Rahul', 'AJ Finch', 'MA Agarwal', 'KK Nair', 'Yuvraj Singh', 'DA Miller', 'R Ashwin', 'AJ Tye', 'BB Sran', 'AS Rajpoot', 'Mujeeb Ur Rahman']"/>
    <s v="['PP Shaw', 'G Gambhir', 'GJ Maxwell', 'SS Iyer', 'RR Pant', 'DT Christian', 'R Tewatia', 'LE Plunkett', 'A Mishra', 'Avesh Khan', 'TA Boult']"/>
    <s v="A Nand Kishore"/>
    <s v="CK Nandan"/>
  </r>
  <r>
    <s v="Hyderabad"/>
    <d v="2018-04-22T00:00:00"/>
    <n v="2018"/>
    <n v="20"/>
    <s v="Chennai Super Kings"/>
    <s v="Sunrisers Hyderabad"/>
    <s v="Rajiv Gandhi International Stadium"/>
    <x v="7"/>
    <x v="0"/>
    <s v="N"/>
    <s v="Chennai Super Kings"/>
    <x v="0"/>
    <n v="4"/>
    <s v="AT Rayudu"/>
    <s v="['SR Watson', 'F du Plessis', 'SK Raina', 'AT Rayudu', 'MS Dhoni', 'SW Billings', 'DJ Bravo', 'RA Jadeja', 'DL Chahar', 'KV Sharma', 'SN Thakur']"/>
    <s v="['RK Bhui', 'KS Williamson', 'MK Pandey', 'DJ Hooda', 'Shakib Al Hasan', 'YK Pathan', 'WP Saha', 'Rashid Khan', 'B Kumar', 'B Stanlake', 'S Kaul']"/>
    <s v="AK Chaudhary"/>
    <s v="VA Kulkarni"/>
  </r>
  <r>
    <s v="Jaipur"/>
    <d v="2018-04-22T00:00:00"/>
    <n v="2018"/>
    <n v="21"/>
    <s v="Mumbai Indians"/>
    <s v="Rajasthan Royals"/>
    <s v="Sawai Mansingh Stadium"/>
    <x v="3"/>
    <x v="1"/>
    <s v="N"/>
    <s v="Rajasthan Royals"/>
    <x v="1"/>
    <n v="3"/>
    <s v="JC Archer"/>
    <s v="['SA Yadav', 'E Lewis', 'Ishan Kishan', 'KA Pollard', 'RG Sharma', 'KH Pandya', 'HH Pandya', 'MJ McClenaghan', 'M Markande', 'JJ Bumrah', 'Mustafizur Rahman']"/>
    <s v="['AM Rahane', 'RA Tripathi', 'SV Samson', 'BA Stokes', 'JC Buttler', 'H Klaasen', 'JC Archer', 'K Gowtham', 'JD Unadkat', 'DS Kulkarni', 'S Gopal']"/>
    <s v="KN Ananthapadmanabhan"/>
    <s v="RJ Tucker"/>
  </r>
  <r>
    <s v="Kolkata"/>
    <d v="2018-04-21T00:00:00"/>
    <n v="2018"/>
    <n v="18"/>
    <s v="Kolkata Knight Riders"/>
    <s v="Kings XI Punjab"/>
    <s v="Eden Gardens"/>
    <x v="8"/>
    <x v="0"/>
    <s v="N"/>
    <s v="Kings XI Punjab"/>
    <x v="1"/>
    <n v="9"/>
    <s v="KL Rahul"/>
    <s v="['CA Lynn', 'SP Narine', 'RV Uthappa', 'N Rana', 'KD Karthik', 'AD Russell', 'Shubman Gill', 'TK Curran', 'PP Chawla', 'Shivam Mavi', 'Kuldeep Yadav']"/>
    <s v="['KL Rahul', 'CH Gayle', 'MA Agarwal', 'KK Nair', 'AJ Finch', 'Yuvraj Singh', 'R Ashwin', 'AJ Tye', 'BB Sran', 'Mujeeb Ur Rahman', 'AS Rajpoot']"/>
    <s v="A Deshmukh"/>
    <s v="C Shamshuddin"/>
  </r>
  <r>
    <s v="Bengaluru"/>
    <d v="2018-04-21T00:00:00"/>
    <n v="2018"/>
    <n v="19"/>
    <s v="Delhi Daredevils"/>
    <s v="Royal Challengers Bangalore"/>
    <s v="M.Chinnaswamy Stadium"/>
    <x v="1"/>
    <x v="0"/>
    <s v="N"/>
    <s v="Royal Challengers Bangalore"/>
    <x v="1"/>
    <n v="6"/>
    <s v="AB de Villiers"/>
    <s v="['JJ Roy', 'G Gambhir', 'SS Iyer', 'RR Pant', 'GJ Maxwell', 'R Tewatia', 'CH Morris', 'V Shankar', 'S Nadeem', 'HV Patel', 'TA Boult']"/>
    <s v="['Q de Kock', 'M Vohra', 'V Kohli', 'AB de Villiers', 'CJ Anderson', 'Mandeep Singh', 'Washington Sundar', 'CR Woakes', 'UT Yadav', 'Mohammed Siraj', 'YS Chahal']"/>
    <s v="CB Gaffaney"/>
    <s v="CK Nandan"/>
  </r>
  <r>
    <s v="Pune"/>
    <d v="2018-04-20T00:00:00"/>
    <n v="2018"/>
    <n v="17"/>
    <s v="Chennai Super Kings"/>
    <s v="Rajasthan Royals"/>
    <s v="Maharashtra Cricket Association Stadium"/>
    <x v="4"/>
    <x v="0"/>
    <s v="N"/>
    <s v="Chennai Super Kings"/>
    <x v="0"/>
    <n v="64"/>
    <s v="SR Watson"/>
    <s v="['SR Watson', 'AT Rayudu', 'SK Raina', 'MS Dhoni', 'SW Billings', 'DJ Bravo', 'RA Jadeja', 'DL Chahar', 'KV Sharma', 'SN Thakur', 'Imran Tahir']"/>
    <s v="['AM Rahane', 'H Klaasen', 'SV Samson', 'BA Stokes', 'JC Buttler', 'RA Tripathi', 'STR Binny', 'K Gowtham', 'S Gopal', 'JD Unadkat', 'B Laughlin']"/>
    <s v="KN Ananthapadmanabhan"/>
    <s v="Nitin Menon"/>
  </r>
  <r>
    <s v="Chandigarh"/>
    <d v="2018-04-19T00:00:00"/>
    <n v="2018"/>
    <n v="16"/>
    <s v="Kings XI Punjab"/>
    <s v="Sunrisers Hyderabad"/>
    <s v="Punjab Cricket Association IS Bindra Stadium"/>
    <x v="8"/>
    <x v="1"/>
    <s v="N"/>
    <s v="Kings XI Punjab"/>
    <x v="0"/>
    <n v="15"/>
    <s v="CH Gayle"/>
    <s v="['KL Rahul', 'CH Gayle', 'MA Agarwal', 'KK Nair', 'AJ Finch', 'Yuvraj Singh', 'R Ashwin', 'AJ Tye', 'BB Sran', 'MM Sharma', 'Mujeeb Ur Rahman']"/>
    <s v="['WP Saha', 'S Dhawan', 'KS Williamson', 'YK Pathan', 'MK Pandey', 'DJ Hooda', 'Shakib Al Hasan', 'CJ Jordan', 'B Kumar', 'Rashid Khan', 'S Kaul']"/>
    <s v="AK Chaudhary"/>
    <s v="NJ Llong"/>
  </r>
  <r>
    <s v="Jaipur"/>
    <d v="2018-04-18T00:00:00"/>
    <n v="2018"/>
    <n v="15"/>
    <s v="Rajasthan Royals"/>
    <s v="Kolkata Knight Riders"/>
    <s v="Sawai Mansingh Stadium"/>
    <x v="0"/>
    <x v="0"/>
    <s v="N"/>
    <s v="Kolkata Knight Riders"/>
    <x v="1"/>
    <n v="7"/>
    <s v="N Rana"/>
    <s v="['AM Rahane', 'DJM Short', 'SV Samson', 'RA Tripathi', 'BA Stokes', 'JC Buttler', 'K Gowtham', 'S Gopal', 'DS Kulkarni', 'JD Unadkat', 'B Laughlin']"/>
    <s v="['SP Narine', 'CA Lynn', 'RV Uthappa', 'N Rana', 'KD Karthik', 'AD Russell', 'Shubman Gill', 'TK Curran', 'PP Chawla', 'Shivam Mavi', 'Kuldeep Yadav']"/>
    <s v="A Deshmukh"/>
    <s v="S Ravi"/>
  </r>
  <r>
    <s v="Mumbai"/>
    <d v="2018-04-17T00:00:00"/>
    <n v="2018"/>
    <n v="14"/>
    <s v="Mumbai Indians"/>
    <s v="Royal Challengers Bangalore"/>
    <s v="Wankhede Stadium"/>
    <x v="1"/>
    <x v="0"/>
    <s v="N"/>
    <s v="Mumbai Indians"/>
    <x v="0"/>
    <n v="46"/>
    <s v="RG Sharma"/>
    <s v="['SA Yadav', 'E Lewis', 'Ishan Kishan', 'RG Sharma', 'KH Pandya', 'KA Pollard', 'HH Pandya', 'MJ McClenaghan', 'M Markande', 'JJ Bumrah', 'Mustafizur Rahman']"/>
    <s v="['V Kohli', 'Q de Kock', 'AB de Villiers', 'Mandeep Singh', 'CJ Anderson', 'Washington Sundar', 'SN Khan', 'CR Woakes', 'UT Yadav', 'Mohammed Siraj', 'YS Chahal']"/>
    <s v="Nitin Menon"/>
    <s v="RJ Tucker"/>
  </r>
  <r>
    <s v="Kolkata"/>
    <d v="2018-04-16T00:00:00"/>
    <n v="2018"/>
    <n v="13"/>
    <s v="Kolkata Knight Riders"/>
    <s v="Delhi Daredevils"/>
    <s v="Eden Gardens"/>
    <x v="9"/>
    <x v="0"/>
    <s v="N"/>
    <s v="Kolkata Knight Riders"/>
    <x v="0"/>
    <n v="71"/>
    <s v="N Rana"/>
    <s v="['CA Lynn', 'SP Narine', 'RV Uthappa', 'N Rana', 'KD Karthik', 'AD Russell', 'Shubman Gill', 'TK Curran', 'PP Chawla', 'Shivam Mavi', 'Kuldeep Yadav']"/>
    <s v="['G Gambhir', 'JJ Roy', 'SS Iyer', 'RR Pant', 'GJ Maxwell', 'R Tewatia', 'V Shankar', 'CH Morris', 'Mohammed Shami', 'S Nadeem', 'TA Boult']"/>
    <s v="AK Chaudhary"/>
    <s v="A Nand Kishore"/>
  </r>
  <r>
    <s v="Chandigarh"/>
    <d v="2018-04-15T00:00:00"/>
    <n v="2018"/>
    <n v="12"/>
    <s v="Kings XI Punjab"/>
    <s v="Chennai Super Kings"/>
    <s v="Punjab Cricket Association IS Bindra Stadium"/>
    <x v="2"/>
    <x v="0"/>
    <s v="N"/>
    <s v="Kings XI Punjab"/>
    <x v="0"/>
    <n v="4"/>
    <s v="CH Gayle"/>
    <s v="['KL Rahul', 'CH Gayle', 'MA Agarwal', 'Yuvraj Singh', 'AJ Finch', 'KK Nair', 'R Ashwin', 'AJ Tye', 'BB Sran', 'MM Sharma', 'Mujeeb Ur Rahman']"/>
    <s v="['SR Watson', 'M Vijay', 'AT Rayudu', 'SW Billings', 'MS Dhoni', 'RA Jadeja', 'DJ Bravo', 'DL Chahar', 'Harbhajan Singh', 'SN Thakur', 'Imran Tahir']"/>
    <s v="CK Nandan"/>
    <s v="VA Kulkarni"/>
  </r>
  <r>
    <s v="Bengaluru"/>
    <d v="2018-04-15T00:00:00"/>
    <n v="2018"/>
    <n v="11"/>
    <s v="Rajasthan Royals"/>
    <s v="Royal Challengers Bangalore"/>
    <s v="M.Chinnaswamy Stadium"/>
    <x v="1"/>
    <x v="0"/>
    <s v="N"/>
    <s v="Rajasthan Royals"/>
    <x v="0"/>
    <n v="19"/>
    <s v="SV Samson"/>
    <s v="['AM Rahane', 'DJM Short', 'SV Samson', 'BA Stokes', 'JC Buttler', 'RA Tripathi', 'K Gowtham', 'S Gopal', 'DS Kulkarni', 'JD Unadkat', 'B Laughlin']"/>
    <s v="['BB McCullum', 'Q de Kock', 'V Kohli', 'AB de Villiers', 'Mandeep Singh', 'P Negi', 'Washington Sundar', 'CR Woakes', 'UT Yadav', 'K Khejroliya', 'YS Chahal']"/>
    <s v="C Shamshuddin"/>
    <s v="S Ravi"/>
  </r>
  <r>
    <s v="Kolkata"/>
    <d v="2018-04-14T00:00:00"/>
    <n v="2018"/>
    <n v="10"/>
    <s v="Kolkata Knight Riders"/>
    <s v="Sunrisers Hyderabad"/>
    <s v="Eden Gardens"/>
    <x v="7"/>
    <x v="0"/>
    <s v="N"/>
    <s v="Sunrisers Hyderabad"/>
    <x v="1"/>
    <n v="5"/>
    <s v="B Stanlake"/>
    <s v="['RV Uthappa', 'CA Lynn', 'N Rana', 'SP Narine', 'KD Karthik', 'AD Russell', 'Shubman Gill', 'Shivam Mavi', 'MG Johnson', 'PP Chawla', 'Kuldeep Yadav']"/>
    <s v="['WP Saha', 'S Dhawan', 'KS Williamson', 'MK Pandey', 'Shakib Al Hasan', 'DJ Hooda', 'YK Pathan', 'B Kumar', 'Rashid Khan', 'S Kaul', 'B Stanlake']"/>
    <s v="AK Chaudhary"/>
    <s v="A Nand Kishore"/>
  </r>
  <r>
    <s v="Mumbai"/>
    <d v="2018-04-14T00:00:00"/>
    <n v="2018"/>
    <n v="9"/>
    <s v="Mumbai Indians"/>
    <s v="Delhi Daredevils"/>
    <s v="Wankhede Stadium"/>
    <x v="9"/>
    <x v="0"/>
    <s v="N"/>
    <s v="Delhi Daredevils"/>
    <x v="1"/>
    <n v="7"/>
    <s v="JJ Roy"/>
    <s v="['SA Yadav', 'E Lewis', 'Ishan Kishan', 'RG Sharma', 'KA Pollard', 'KH Pandya', 'HH Pandya', 'A Dananjaya', 'M Markande', 'JJ Bumrah', 'Mustafizur Rahman']"/>
    <s v="['JJ Roy', 'G Gambhir', 'RR Pant', 'GJ Maxwell', 'SS Iyer', 'V Shankar', 'DT Christian', 'R Tewatia', 'S Nadeem', 'Mohammed Shami', 'TA Boult']"/>
    <s v="KN Ananthapadmanabhan"/>
    <s v="Nitin Menon"/>
  </r>
  <r>
    <s v="Bengaluru"/>
    <d v="2018-04-13T00:00:00"/>
    <n v="2018"/>
    <n v="8"/>
    <s v="Kings XI Punjab"/>
    <s v="Royal Challengers Bangalore"/>
    <s v="M.Chinnaswamy Stadium"/>
    <x v="1"/>
    <x v="0"/>
    <s v="N"/>
    <s v="Royal Challengers Bangalore"/>
    <x v="1"/>
    <n v="4"/>
    <s v="UT Yadav"/>
    <s v="['KL Rahul', 'MA Agarwal', 'AJ Finch', 'Yuvraj Singh', 'KK Nair', 'MP Stoinis', 'AR Patel', 'R Ashwin', 'AJ Tye', 'MM Sharma', 'Mujeeb Ur Rahman']"/>
    <s v="['Q de Kock', 'BB McCullum', 'V Kohli', 'AB de Villiers', 'SN Khan', 'Mandeep Singh', 'CR Woakes', 'Washington Sundar', 'UT Yadav', 'K Khejroliya', 'YS Chahal']"/>
    <s v="A Deshmukh"/>
    <s v="S Ravi"/>
  </r>
  <r>
    <s v="Hyderabad"/>
    <d v="2018-04-12T00:00:00"/>
    <n v="2018"/>
    <n v="7"/>
    <s v="Mumbai Indians"/>
    <s v="Sunrisers Hyderabad"/>
    <s v="Rajiv Gandhi International Stadium"/>
    <x v="7"/>
    <x v="0"/>
    <s v="N"/>
    <s v="Sunrisers Hyderabad"/>
    <x v="1"/>
    <n v="1"/>
    <s v="Rashid Khan"/>
    <s v="['RG Sharma', 'E Lewis', 'Ishan Kishan', 'SA Yadav', 'KH Pandya', 'KA Pollard', 'BCJ Cutting', 'PJ Sangwan', 'M Markande', 'JJ Bumrah', 'Mustafizur Rahman']"/>
    <s v="['WP Saha', 'S Dhawan', 'KS Williamson', 'MK Pandey', 'Shakib Al Hasan', 'DJ Hooda', 'YK Pathan', 'Rashid Khan', 'S Kaul', 'Sandeep Sharma', 'B Stanlake']"/>
    <s v="CK Nandan"/>
    <s v="NJ Llong"/>
  </r>
  <r>
    <s v="Jaipur"/>
    <d v="2018-04-11T00:00:00"/>
    <n v="2018"/>
    <n v="6"/>
    <s v="Rajasthan Royals"/>
    <s v="Delhi Daredevils"/>
    <s v="Sawai Mansingh Stadium"/>
    <x v="9"/>
    <x v="0"/>
    <s v="N"/>
    <s v="Rajasthan Royals"/>
    <x v="0"/>
    <n v="10"/>
    <s v="SV Samson"/>
    <s v="['AM Rahane', 'DJM Short', 'BA Stokes', 'SV Samson', 'JC Buttler', 'RA Tripathi', 'K Gowtham', 'S Gopal', 'DS Kulkarni', 'JD Unadkat', 'B Laughlin']"/>
    <s v="['GJ Maxwell', 'C Munro', 'RR Pant', 'CH Morris', 'V Shankar', 'SS Iyer', 'G Gambhir', 'R Tewatia', 'S Nadeem', 'TA Boult', 'Mohammed Shami']"/>
    <s v="KN Ananthapadmanabhan"/>
    <s v="Nitin Menon"/>
  </r>
  <r>
    <s v="Chennai"/>
    <d v="2018-04-10T00:00:00"/>
    <n v="2018"/>
    <n v="5"/>
    <s v="Kolkata Knight Riders"/>
    <s v="Chennai Super Kings"/>
    <s v="MA Chidambaram Stadium"/>
    <x v="2"/>
    <x v="0"/>
    <s v="N"/>
    <s v="Chennai Super Kings"/>
    <x v="1"/>
    <n v="5"/>
    <s v="SW Billings"/>
    <s v="['CA Lynn', 'SP Narine', 'RV Uthappa', 'N Rana', 'KD Karthik', 'RK Singh', 'AD Russell', 'TK Curran', 'R Vinay Kumar', 'Kuldeep Yadav', 'PP Chawla']"/>
    <s v="['SR Watson', 'AT Rayudu', 'SK Raina', 'MS Dhoni', 'SW Billings', 'RA Jadeja', 'DJ Bravo', 'DL Chahar', 'Harbhajan Singh', 'SN Thakur', 'Imran Tahir']"/>
    <s v="AK Chaudhary"/>
    <s v="CB Gaffaney"/>
  </r>
  <r>
    <s v="Hyderabad"/>
    <d v="2018-04-09T00:00:00"/>
    <n v="2018"/>
    <n v="4"/>
    <s v="Rajasthan Royals"/>
    <s v="Sunrisers Hyderabad"/>
    <s v="Rajiv Gandhi International Stadium"/>
    <x v="7"/>
    <x v="0"/>
    <s v="N"/>
    <s v="Sunrisers Hyderabad"/>
    <x v="1"/>
    <n v="9"/>
    <s v="S Dhawan"/>
    <s v="['AM Rahane', 'DJM Short', 'SV Samson', 'BA Stokes', 'RA Tripathi', 'JC Buttler', 'K Gowtham', 'S Gopal', 'DS Kulkarni', 'JD Unadkat', 'B Laughlin']"/>
    <s v="['WP Saha', 'S Dhawan', 'KS Williamson', 'MK Pandey', 'DJ Hooda', 'YK Pathan', 'Shakib Al Hasan', 'Rashid Khan', 'B Kumar', 'B Stanlake', 'S Kaul']"/>
    <s v="NJ Llong"/>
    <s v="VA Kulkarni"/>
  </r>
  <r>
    <s v="Kolkata"/>
    <d v="2018-04-08T00:00:00"/>
    <n v="2018"/>
    <n v="3"/>
    <s v="Royal Challengers Bangalore"/>
    <s v="Kolkata Knight Riders"/>
    <s v="Eden Gardens"/>
    <x v="0"/>
    <x v="0"/>
    <s v="N"/>
    <s v="Kolkata Knight Riders"/>
    <x v="1"/>
    <n v="4"/>
    <s v="SP Narine"/>
    <s v="['BB McCullum', 'Q de Kock', 'V Kohli', 'AB de Villiers', 'SN Khan', 'Mandeep Singh', 'CR Woakes', 'Washington Sundar', 'UT Yadav', 'K Khejroliya', 'YS Chahal']"/>
    <s v="['SP Narine', 'CA Lynn', 'RV Uthappa', 'N Rana', 'KD Karthik', 'RK Singh', 'AD Russell', 'R Vinay Kumar', 'PP Chawla', 'MG Johnson', 'Kuldeep Yadav']"/>
    <s v="A Deshmukh"/>
    <s v="C Shamshuddin"/>
  </r>
  <r>
    <s v="Chandigarh"/>
    <d v="2018-04-08T00:00:00"/>
    <n v="2018"/>
    <n v="2"/>
    <s v="Delhi Daredevils"/>
    <s v="Kings XI Punjab"/>
    <s v="Punjab Cricket Association IS Bindra Stadium"/>
    <x v="8"/>
    <x v="0"/>
    <s v="N"/>
    <s v="Kings XI Punjab"/>
    <x v="1"/>
    <n v="6"/>
    <s v="KL Rahul"/>
    <s v="['C Munro', 'G Gambhir', 'SS Iyer', 'V Shankar', 'RR Pant', 'R Tewatia', 'CH Morris', 'DT Christian', 'A Mishra', 'TA Boult', 'Mohammed Shami']"/>
    <s v="['KL Rahul', 'MA Agarwal', 'Yuvraj Singh', 'KK Nair', 'DA Miller', 'MP Stoinis', 'AR Patel', 'R Ashwin', 'AJ Tye', 'MM Sharma', 'Mujeeb Ur Rahman']"/>
    <s v="KN Ananthapadmanabhan"/>
    <s v="RJ Tucker"/>
  </r>
  <r>
    <s v="Mumbai"/>
    <d v="2018-04-07T00:00:00"/>
    <n v="2018"/>
    <n v="1"/>
    <s v="Mumbai Indians"/>
    <s v="Chennai Super Kings"/>
    <s v="Wankhede Stadium"/>
    <x v="2"/>
    <x v="0"/>
    <s v="N"/>
    <s v="Chennai Super Kings"/>
    <x v="1"/>
    <n v="1"/>
    <s v="DJ Bravo"/>
    <s v="['RG Sharma', 'E Lewis', 'Ishan Kishan', 'SA Yadav', 'HH Pandya', 'KH Pandya', 'KA Pollard', 'JJ Bumrah', 'MJ McClenaghan', 'Mustafizur Rahman', 'M Markande']"/>
    <s v="['SR Watson', 'AT Rayudu', 'SK Raina', 'KM Jadhav', 'MS Dhoni', 'RA Jadeja', 'DJ Bravo', 'DL Chahar', 'Harbhajan Singh', 'MA Wood', 'Imran Tahir']"/>
    <s v="CB Gaffaney"/>
    <s v="A Nand Kishore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823C40-33B6-4E76-8EA3-911B13F68ED1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3" firstHeaderRow="1" firstDataRow="1" firstDataCol="1"/>
  <pivotFields count="18">
    <pivotField showAll="0"/>
    <pivotField numFmtId="14" showAll="0"/>
    <pivotField showAll="0"/>
    <pivotField showAll="0"/>
    <pivotField showAll="0"/>
    <pivotField showAll="0"/>
    <pivotField showAll="0"/>
    <pivotField showAll="0">
      <items count="11">
        <item x="2"/>
        <item x="6"/>
        <item x="9"/>
        <item x="8"/>
        <item x="0"/>
        <item x="3"/>
        <item x="5"/>
        <item x="4"/>
        <item x="1"/>
        <item x="7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showAll="0"/>
    <pivotField axis="axisRow" showAll="0">
      <items count="5">
        <item x="3"/>
        <item x="0"/>
        <item x="2"/>
        <item x="1"/>
        <item t="default"/>
      </items>
    </pivotField>
    <pivotField dataField="1" showAll="0"/>
    <pivotField showAll="0"/>
    <pivotField showAll="0"/>
    <pivotField showAll="0"/>
    <pivotField showAll="0"/>
    <pivotField showAll="0"/>
  </pivotFields>
  <rowFields count="2">
    <field x="8"/>
    <field x="11"/>
  </rowFields>
  <rowItems count="10">
    <i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 t="grand">
      <x/>
    </i>
  </rowItems>
  <colItems count="1">
    <i/>
  </colItems>
  <dataFields count="1">
    <dataField name="Max of Margin" fld="12" subtotal="max" baseField="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5D1A45-25E8-485B-A109-CE4E35DD6C57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02" firstHeaderRow="1" firstDataRow="1" firstDataCol="1"/>
  <pivotFields count="1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99">
        <item x="34"/>
        <item x="21"/>
        <item x="29"/>
        <item x="73"/>
        <item x="10"/>
        <item x="83"/>
        <item x="93"/>
        <item x="66"/>
        <item x="95"/>
        <item x="49"/>
        <item x="88"/>
        <item x="52"/>
        <item x="31"/>
        <item x="53"/>
        <item x="23"/>
        <item x="32"/>
        <item x="72"/>
        <item x="20"/>
        <item x="37"/>
        <item x="30"/>
        <item x="0"/>
        <item x="12"/>
        <item x="84"/>
        <item x="26"/>
        <item x="81"/>
        <item x="68"/>
        <item x="42"/>
        <item x="80"/>
        <item x="4"/>
        <item x="94"/>
        <item x="25"/>
        <item x="38"/>
        <item x="45"/>
        <item x="16"/>
        <item x="33"/>
        <item x="18"/>
        <item x="13"/>
        <item x="82"/>
        <item x="15"/>
        <item x="22"/>
        <item x="59"/>
        <item x="76"/>
        <item x="7"/>
        <item x="79"/>
        <item x="5"/>
        <item x="8"/>
        <item x="89"/>
        <item x="87"/>
        <item x="56"/>
        <item x="24"/>
        <item x="54"/>
        <item x="35"/>
        <item x="55"/>
        <item x="44"/>
        <item x="70"/>
        <item x="91"/>
        <item x="41"/>
        <item x="71"/>
        <item x="9"/>
        <item x="75"/>
        <item x="47"/>
        <item x="63"/>
        <item x="28"/>
        <item x="27"/>
        <item x="60"/>
        <item x="57"/>
        <item x="17"/>
        <item x="61"/>
        <item x="64"/>
        <item x="39"/>
        <item x="3"/>
        <item x="65"/>
        <item x="67"/>
        <item x="36"/>
        <item x="85"/>
        <item x="46"/>
        <item x="50"/>
        <item x="48"/>
        <item x="6"/>
        <item x="11"/>
        <item x="78"/>
        <item x="86"/>
        <item x="69"/>
        <item x="2"/>
        <item x="77"/>
        <item x="62"/>
        <item x="19"/>
        <item x="40"/>
        <item x="96"/>
        <item x="43"/>
        <item x="92"/>
        <item x="90"/>
        <item x="58"/>
        <item x="74"/>
        <item x="1"/>
        <item x="51"/>
        <item x="14"/>
        <item x="97"/>
        <item t="default"/>
      </items>
    </pivotField>
    <pivotField showAll="0"/>
    <pivotField showAll="0"/>
    <pivotField showAll="0"/>
    <pivotField showAll="0"/>
    <pivotField showAll="0"/>
  </pivotFields>
  <rowFields count="1">
    <field x="13"/>
  </rowFields>
  <rowItems count="9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 t="grand">
      <x/>
    </i>
  </rowItems>
  <colItems count="1">
    <i/>
  </colItems>
  <dataFields count="1">
    <dataField name="Count of Players_of_Match" fld="1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9712A6-AA38-46C3-AF6E-691DF9773636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13" firstHeaderRow="1" firstDataRow="2" firstDataCol="1"/>
  <pivotFields count="19">
    <pivotField showAll="0"/>
    <pivotField showAll="0"/>
    <pivotField showAll="0"/>
    <pivotField showAll="0"/>
    <pivotField axis="axisRow" showAll="0">
      <items count="10">
        <item x="0"/>
        <item x="1"/>
        <item x="4"/>
        <item x="3"/>
        <item x="7"/>
        <item x="6"/>
        <item x="2"/>
        <item x="5"/>
        <item h="1" x="8"/>
        <item t="default"/>
      </items>
    </pivotField>
    <pivotField showAll="0"/>
    <pivotField showAll="0"/>
    <pivotField dataField="1" showAll="0"/>
    <pivotField axis="axisCol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8"/>
  </colFields>
  <colItems count="3">
    <i>
      <x/>
    </i>
    <i>
      <x v="1"/>
    </i>
    <i t="grand">
      <x/>
    </i>
  </colItems>
  <dataFields count="1">
    <dataField name="Count of TossWinner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F318A3-60BB-4365-9E8F-82507294095D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1" firstHeaderRow="1" firstDataRow="1" firstDataCol="1"/>
  <pivotFields count="19">
    <pivotField showAll="0"/>
    <pivotField showAll="0"/>
    <pivotField showAll="0"/>
    <pivotField showAll="0"/>
    <pivotField showAll="0"/>
    <pivotField showAll="0"/>
    <pivotField axis="axisRow" dataField="1" showAll="0">
      <items count="19">
        <item x="12"/>
        <item x="4"/>
        <item x="9"/>
        <item x="0"/>
        <item x="13"/>
        <item x="16"/>
        <item x="11"/>
        <item x="5"/>
        <item x="15"/>
        <item x="3"/>
        <item x="10"/>
        <item x="8"/>
        <item x="14"/>
        <item x="1"/>
        <item x="7"/>
        <item x="6"/>
        <item x="2"/>
        <item h="1" x="1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Count of Venue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8B78C0-45AD-4C3C-BBFC-19A54F59FCB2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3" firstHeaderRow="1" firstDataRow="1" firstDataCol="1"/>
  <pivotFields count="19">
    <pivotField showAll="0">
      <items count="18">
        <item x="2"/>
        <item x="3"/>
        <item x="11"/>
        <item x="10"/>
        <item x="5"/>
        <item x="4"/>
        <item x="0"/>
        <item x="8"/>
        <item x="15"/>
        <item x="13"/>
        <item x="12"/>
        <item x="6"/>
        <item x="7"/>
        <item x="14"/>
        <item x="1"/>
        <item x="9"/>
        <item h="1" x="16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2"/>
        <item x="6"/>
        <item x="0"/>
        <item x="3"/>
        <item x="5"/>
        <item x="4"/>
        <item x="1"/>
        <item x="7"/>
        <item x="8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>
      <items count="30">
        <item x="27"/>
        <item x="22"/>
        <item x="7"/>
        <item x="9"/>
        <item x="20"/>
        <item x="11"/>
        <item x="2"/>
        <item x="23"/>
        <item x="26"/>
        <item x="19"/>
        <item x="8"/>
        <item x="5"/>
        <item x="1"/>
        <item x="25"/>
        <item x="4"/>
        <item x="13"/>
        <item x="0"/>
        <item x="21"/>
        <item x="14"/>
        <item x="12"/>
        <item x="24"/>
        <item x="10"/>
        <item x="6"/>
        <item x="3"/>
        <item x="16"/>
        <item x="18"/>
        <item x="17"/>
        <item x="15"/>
        <item x="28"/>
        <item t="default"/>
      </items>
    </pivotField>
    <pivotField showAll="0">
      <items count="29">
        <item x="26"/>
        <item x="25"/>
        <item x="11"/>
        <item x="21"/>
        <item x="18"/>
        <item x="12"/>
        <item x="13"/>
        <item x="4"/>
        <item x="24"/>
        <item x="20"/>
        <item x="15"/>
        <item x="7"/>
        <item x="23"/>
        <item x="1"/>
        <item x="8"/>
        <item x="3"/>
        <item x="19"/>
        <item x="16"/>
        <item x="14"/>
        <item x="22"/>
        <item x="0"/>
        <item x="10"/>
        <item x="9"/>
        <item x="5"/>
        <item x="17"/>
        <item x="2"/>
        <item x="6"/>
        <item x="27"/>
        <item t="default"/>
      </items>
    </pivotField>
    <pivotField showAll="0"/>
  </pivotFields>
  <rowFields count="1">
    <field x="7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Count of TossDecision" fld="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508840-2216-4BF0-90F9-44B37B902D42}" name="Table2" displayName="Table2" ref="A1:S241" totalsRowShown="0">
  <autoFilter ref="A1:S241" xr:uid="{A6508840-2216-4BF0-90F9-44B37B902D42}"/>
  <tableColumns count="19">
    <tableColumn id="1" xr3:uid="{92335DD9-B9BA-4702-A356-40251F67AB65}" name="City"/>
    <tableColumn id="2" xr3:uid="{7E3F7150-D7FC-4DE9-9C91-8EDF29859F03}" name="Date" dataDxfId="9"/>
    <tableColumn id="3" xr3:uid="{68F78FA6-AA10-40FD-8802-63CD273676BA}" name="Season"/>
    <tableColumn id="4" xr3:uid="{B3C11DFC-4F24-4025-88B1-548E4C2084FA}" name="MatchNumber"/>
    <tableColumn id="5" xr3:uid="{130E6737-52BF-4CE8-8CED-80C95E8F2EE1}" name="Team1"/>
    <tableColumn id="6" xr3:uid="{A63797DA-46DD-4EEA-8DD9-067C20F47F8B}" name="Team2"/>
    <tableColumn id="7" xr3:uid="{14A87CF2-D2B9-42DB-950C-E28B100B673D}" name="Venue"/>
    <tableColumn id="8" xr3:uid="{AF3B1CE0-2944-46BB-BE0E-F57D19D16972}" name="TossWinner"/>
    <tableColumn id="9" xr3:uid="{98A4A925-4FB6-40FA-9CED-D0338E5AAFE7}" name="TossDecision"/>
    <tableColumn id="10" xr3:uid="{940525F5-7F6C-4D44-AAE7-A73B581A469F}" name="SuperOver"/>
    <tableColumn id="11" xr3:uid="{CBF1F426-39ED-4F7E-9DF5-6F6F61416E19}" name="WinningTeam"/>
    <tableColumn id="12" xr3:uid="{57D55230-B4D0-46DF-971E-A0A56522849B}" name="WonBy"/>
    <tableColumn id="13" xr3:uid="{8D25B83D-A22F-49FD-994C-A56ECF802487}" name="Margin"/>
    <tableColumn id="14" xr3:uid="{B251C5F8-8E14-4E18-8EEB-AF81C72AC407}" name="Players_of_Match"/>
    <tableColumn id="15" xr3:uid="{8FA31ADD-1184-46CE-B2AF-4C711AC20B9B}" name="TPlayers1"/>
    <tableColumn id="16" xr3:uid="{B0DF553A-3847-43CE-910E-8FC6A2E3FC63}" name="TPlayers2"/>
    <tableColumn id="17" xr3:uid="{7DD375E4-D31A-4B2A-9B51-109A1E85392C}" name="Umpire1"/>
    <tableColumn id="18" xr3:uid="{0D284B20-75E4-49BE-BE78-718387BE201C}" name="Umpire2"/>
    <tableColumn id="19" xr3:uid="{1B34405B-CAFA-4E54-A9FF-ABD9C22DE92C}" name="Day_of_Week">
      <calculatedColumnFormula>TEXT(Table2[[#This Row],[Date]],"dddd")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56976F4-7F67-4027-BE47-7C6D76F7E856}" name="Table15" displayName="Table15" ref="A9:B19" totalsRowShown="0">
  <autoFilter ref="A9:B19" xr:uid="{E56976F4-7F67-4027-BE47-7C6D76F7E856}"/>
  <sortState xmlns:xlrd2="http://schemas.microsoft.com/office/spreadsheetml/2017/richdata2" ref="A10:B19">
    <sortCondition descending="1" ref="B9:B19"/>
  </sortState>
  <tableColumns count="2">
    <tableColumn id="1" xr3:uid="{69C64D24-B38C-4D50-9F6A-507B1611318D}" name="Team" dataDxfId="8"/>
    <tableColumn id="2" xr3:uid="{49E8D891-C6CF-4FF9-B1AC-39DF82E39FA4}" name="Sum of Wins">
      <calculatedColumnFormula>COUNTIF(Table2[WinningTeam],A10)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07A6F85-54F3-4FE4-A593-BFDA4549018E}" name="Table36" displayName="Table36" ref="D9:E26" totalsRowShown="0">
  <autoFilter ref="D9:E26" xr:uid="{E07A6F85-54F3-4FE4-A593-BFDA4549018E}"/>
  <sortState xmlns:xlrd2="http://schemas.microsoft.com/office/spreadsheetml/2017/richdata2" ref="D10:E26">
    <sortCondition descending="1" ref="E31:E48"/>
  </sortState>
  <tableColumns count="2">
    <tableColumn id="1" xr3:uid="{77BE83E8-D50A-4087-A79E-EE94B9A2A03C}" name="Venue" dataDxfId="7"/>
    <tableColumn id="2" xr3:uid="{D9AF4A04-B7FB-48DF-B2FF-22639A4481A8}" name="Sum">
      <calculatedColumnFormula>COUNTIF(Table2[Venue],Sheet2!D10)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6C173FD-331D-4A5B-AFD6-AAD664BCD7E4}" name="Table7" displayName="Table7" ref="D53:E61" totalsRowShown="0">
  <autoFilter ref="D53:E61" xr:uid="{76C173FD-331D-4A5B-AFD6-AAD664BCD7E4}"/>
  <sortState xmlns:xlrd2="http://schemas.microsoft.com/office/spreadsheetml/2017/richdata2" ref="D54:E61">
    <sortCondition descending="1" ref="E53:E61"/>
  </sortState>
  <tableColumns count="2">
    <tableColumn id="1" xr3:uid="{DB5F14A3-851E-4212-B5D5-B57B3D855FD7}" name="Teams" dataDxfId="6"/>
    <tableColumn id="2" xr3:uid="{68D51648-20BB-4F1B-B688-B84A05DB7BF7}" name="TossWinners">
      <calculatedColumnFormula>COUNTIF(Table2[TossWinner],Table7[[#This Row],[Teams]])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7E150D8-26AB-4683-8DDC-EFC5FE142F71}" name="Table8" displayName="Table8" ref="D65:E73" totalsRowShown="0">
  <autoFilter ref="D65:E73" xr:uid="{C7E150D8-26AB-4683-8DDC-EFC5FE142F71}"/>
  <sortState xmlns:xlrd2="http://schemas.microsoft.com/office/spreadsheetml/2017/richdata2" ref="D66:E73">
    <sortCondition descending="1" ref="E65:E73"/>
  </sortState>
  <tableColumns count="2">
    <tableColumn id="1" xr3:uid="{096E7210-BE7E-4509-8817-C50076B6F9B8}" name="Teams" dataDxfId="5"/>
    <tableColumn id="2" xr3:uid="{9776D33D-E788-478A-92D8-4F714CB397D6}" name="Selected_field_after_winning_toss">
      <calculatedColumnFormula array="1">SUM(IF(Table2[TossWinner]=Table8[[#This Row],[Teams]], IF(Table2[TossDecision]="field", 1, 0), 0))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748C0E7-D6ED-46A3-8478-3EB5F53DD0F4}" name="Table810" displayName="Table810" ref="D77:E85" totalsRowShown="0">
  <autoFilter ref="D77:E85" xr:uid="{2748C0E7-D6ED-46A3-8478-3EB5F53DD0F4}"/>
  <sortState xmlns:xlrd2="http://schemas.microsoft.com/office/spreadsheetml/2017/richdata2" ref="D78:E85">
    <sortCondition descending="1" ref="E77:E85"/>
  </sortState>
  <tableColumns count="2">
    <tableColumn id="1" xr3:uid="{42A4FDF8-A520-4101-B5E3-9FD86728A1B0}" name="Teams" dataDxfId="4"/>
    <tableColumn id="2" xr3:uid="{88DC4D26-47A1-49E3-9C52-CBE55DABC1CB}" name="Selected_BAT_after_winning_toss">
      <calculatedColumnFormula array="1">SUM(IF(Table2[TossWinner]=Table810[[#This Row],[Teams]], IF(Table2[TossDecision]="Bat", 1, 0), 0))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C0FC770-C835-48C4-BE7B-DD91AA28A61D}" name="Table13" displayName="Table13" ref="B89:C187" totalsRowShown="0">
  <autoFilter ref="B89:C187" xr:uid="{DC0FC770-C835-48C4-BE7B-DD91AA28A61D}"/>
  <sortState xmlns:xlrd2="http://schemas.microsoft.com/office/spreadsheetml/2017/richdata2" ref="B90:C187">
    <sortCondition descending="1" ref="C89:C187"/>
  </sortState>
  <tableColumns count="2">
    <tableColumn id="1" xr3:uid="{22932B6A-0550-4125-A651-523B15750492}" name="Players" dataDxfId="3"/>
    <tableColumn id="2" xr3:uid="{8A26AD05-4899-4E9C-9DFA-FE7ED0948054}" name="Most_Players_of_match">
      <calculatedColumnFormula>COUNTIF(Table2[Players_of_Match],Sheet2!B90)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41EA733-5BD2-46F4-9546-E70485496C40}" name="Table10" displayName="Table10" ref="E3:F5" totalsRowShown="0">
  <autoFilter ref="E3:F5" xr:uid="{D41EA733-5BD2-46F4-9546-E70485496C40}"/>
  <tableColumns count="2">
    <tableColumn id="1" xr3:uid="{51A44F36-A015-4D3A-A94A-41A5D5545CF0}" name="common Toss Decision"/>
    <tableColumn id="2" xr3:uid="{3D8ED898-C2A0-40F1-9739-7270D5EC6550}" name="count">
      <calculatedColumnFormula>COUNTIF(Table2[TossDecision],E4)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3C18CCC-8E9A-4E1C-949A-0C564EA246D0}" name="Table11" displayName="Table11" ref="B4:C8" headerRowCount="0" totalsRowShown="0" headerRowCellStyle="60% - Accent1" dataCellStyle="60% - Accent1">
  <tableColumns count="2">
    <tableColumn id="1" xr3:uid="{28C1BCFB-72A9-4033-9EB9-7CF8C075B8F0}" name="Column1" dataCellStyle="60% - Accent1"/>
    <tableColumn id="2" xr3:uid="{F212D4BE-819B-4E29-ABB4-C7C5611D8A6A}" name="Column2" dataCellStyle="60% - Accent1">
      <calculatedColumnFormula>COUNTIF(Table2[Season],Sheet3!B4)</calculatedColumnFormula>
    </tableColumn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38CABE0-A553-417A-BA42-63683318663B}" name="Table14" displayName="Table14" ref="M4:Q5" totalsRowShown="0">
  <autoFilter ref="M4:Q5" xr:uid="{438CABE0-A553-417A-BA42-63683318663B}"/>
  <tableColumns count="5">
    <tableColumn id="1" xr3:uid="{14E3865E-20B5-4B47-A853-9CA2E16E7D8E}" name="matches">
      <calculatedColumnFormula>COUNTA(Table2[City])</calculatedColumnFormula>
    </tableColumn>
    <tableColumn id="2" xr3:uid="{83A0373D-9093-4A41-A339-570326E829AC}" name="close wins">
      <calculatedColumnFormula>COUNTIF(Table2[Margin], "&gt;=1") - COUNTIF(Table2[Margin], "&gt;10")</calculatedColumnFormula>
    </tableColumn>
    <tableColumn id="3" xr3:uid="{0920A849-34F4-479D-B7F9-6273259C07B1}" name="decisive wins">
      <calculatedColumnFormula>COUNTIF(Table2[Margin], "&gt;10")</calculatedColumnFormula>
    </tableColumn>
    <tableColumn id="4" xr3:uid="{0F1D290B-4ECD-4C28-BEA6-9AB6670DB81E}" name="Na">
      <calculatedColumnFormula>COUNTIF(Table2[Margin],"NA")</calculatedColumnFormula>
    </tableColumn>
    <tableColumn id="5" xr3:uid="{AF71C94D-34FA-4BF9-8E77-F8F79BFCECB9}" name="Total">
      <calculatedColumnFormula>SUM(Table14[[#This Row],[close wins]],Table14[[#This Row],[decisive wins]],Table14[[#This Row],[Na]])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289B661-DE11-433E-9E45-671F28F8A40C}" name="Table16" displayName="Table16" ref="D12:F20" totalsRowShown="0">
  <autoFilter ref="D12:F20" xr:uid="{2289B661-DE11-433E-9E45-671F28F8A40C}"/>
  <tableColumns count="3">
    <tableColumn id="1" xr3:uid="{032B6E28-B2F1-4150-B53B-B90C78E93E60}" name="Teams" dataDxfId="2"/>
    <tableColumn id="2" xr3:uid="{28C9ADF0-8BD1-4ADD-B23B-D00708528FFA}" name="Batting_first">
      <calculatedColumnFormula>COUNTIFS(Table2[Team1], Sheet3!D13, Table2[TossDecision], "bat", Table2[WinningTeam], Sheet3!D13)</calculatedColumnFormula>
    </tableColumn>
    <tableColumn id="3" xr3:uid="{BE6BBBE1-09EE-4237-ABCF-76B96D7B445D}" name="Bowling First">
      <calculatedColumnFormula>COUNTIFS(Table2[Team1], Sheet3!D13, Table2[TossDecision], "field", Table2[WinningTeam], Sheet3!D13)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408C01E-D9E8-471E-91AC-164A7C8F0BB9}" name="Table17" displayName="Table17" ref="C27:D56" totalsRowShown="0">
  <autoFilter ref="C27:D56" xr:uid="{C408C01E-D9E8-471E-91AC-164A7C8F0BB9}"/>
  <tableColumns count="2">
    <tableColumn id="1" xr3:uid="{C2299E31-48E7-49F2-86EF-330D555E2316}" name="Umpires" dataDxfId="1"/>
    <tableColumn id="2" xr3:uid="{234F067F-6AA3-4612-9D85-A82CCA0F5F1E}" name="Counts_No_Matches">
      <calculatedColumnFormula>COUNTIF(Table2[[Umpire1]:[Umpire2]],Sheet3!C28)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B7D0D14D-0B1C-4E06-948B-30C1CEFADBC2}" name="Table18" displayName="Table18" ref="J37:K54" totalsRowShown="0">
  <autoFilter ref="J37:K54" xr:uid="{B7D0D14D-0B1C-4E06-948B-30C1CEFADBC2}">
    <filterColumn colId="0">
      <filters>
        <filter val="Abu Dhabi"/>
        <filter val="Ahmedabad"/>
        <filter val="Bengaluru"/>
        <filter val="Chandigarh"/>
        <filter val="Chennai"/>
        <filter val="Delhi"/>
        <filter val="Dubai"/>
        <filter val="Hyderabad"/>
        <filter val="Indore"/>
        <filter val="Jaipur"/>
        <filter val="Kolkata"/>
        <filter val="Mumbai"/>
        <filter val="Pune"/>
        <filter val="Sharjah"/>
        <filter val="Visakhapatnam"/>
      </filters>
    </filterColumn>
  </autoFilter>
  <sortState xmlns:xlrd2="http://schemas.microsoft.com/office/spreadsheetml/2017/richdata2" ref="J38:K54">
    <sortCondition descending="1" ref="K37:K54"/>
  </sortState>
  <tableColumns count="2">
    <tableColumn id="1" xr3:uid="{21915F36-CAE0-48F1-90C9-E09960845D5B}" name="Citys" dataDxfId="0"/>
    <tableColumn id="2" xr3:uid="{2C56912D-259A-446B-B75A-77B8F3A7F9E8}" name="Match_Played">
      <calculatedColumnFormula>COUNTIF(Table2[City],Sheet3!J38)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7D0757CF-C319-4DDB-86C5-0F36F1136A6F}" name="Table19" displayName="Table19" ref="M19:N26" totalsRowShown="0">
  <autoFilter ref="M19:N26" xr:uid="{7D0757CF-C319-4DDB-86C5-0F36F1136A6F}"/>
  <tableColumns count="2">
    <tableColumn id="1" xr3:uid="{3107FD8B-E5A0-4371-A03C-1656E3DB89D7}" name="Day"/>
    <tableColumn id="2" xr3:uid="{11DEC30A-1D2A-4EED-BAA9-38C86DDC6652}" name="Count_of_Matches">
      <calculatedColumnFormula>COUNTIF(Table2[Day_of_Week],Sheet3!M20)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theme/themeOverride1.xml><?xml version="1.0" encoding="utf-8"?>
<a:themeOverride xmlns:a="http://schemas.openxmlformats.org/drawingml/2006/main">
  <a:clrScheme name="Gallery">
    <a:dk1>
      <a:sysClr val="windowText" lastClr="000000"/>
    </a:dk1>
    <a:lt1>
      <a:sysClr val="window" lastClr="FFFFFF"/>
    </a:lt1>
    <a:dk2>
      <a:srgbClr val="454545"/>
    </a:dk2>
    <a:lt2>
      <a:srgbClr val="DFDBD5"/>
    </a:lt2>
    <a:accent1>
      <a:srgbClr val="B71E42"/>
    </a:accent1>
    <a:accent2>
      <a:srgbClr val="DE478E"/>
    </a:accent2>
    <a:accent3>
      <a:srgbClr val="BC72F0"/>
    </a:accent3>
    <a:accent4>
      <a:srgbClr val="795FAF"/>
    </a:accent4>
    <a:accent5>
      <a:srgbClr val="586EA6"/>
    </a:accent5>
    <a:accent6>
      <a:srgbClr val="6892A0"/>
    </a:accent6>
    <a:hlink>
      <a:srgbClr val="FA2B5C"/>
    </a:hlink>
    <a:folHlink>
      <a:srgbClr val="BC658E"/>
    </a:folHlink>
  </a:clrScheme>
  <a:fontScheme name="Gallery">
    <a:majorFont>
      <a:latin typeface="Gill Sans MT" panose="020B0502020104020203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Angsana New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Gill Sans MT" panose="020B0502020104020203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Cordia New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Gallery">
    <a:fillStyleLst>
      <a:solidFill>
        <a:schemeClr val="phClr"/>
      </a:solidFill>
      <a:gradFill rotWithShape="1">
        <a:gsLst>
          <a:gs pos="0">
            <a:schemeClr val="phClr">
              <a:tint val="54000"/>
              <a:alpha val="100000"/>
              <a:satMod val="105000"/>
              <a:lumMod val="110000"/>
            </a:schemeClr>
          </a:gs>
          <a:gs pos="100000">
            <a:schemeClr val="phClr">
              <a:tint val="78000"/>
              <a:alpha val="92000"/>
              <a:satMod val="109000"/>
              <a:lumMod val="100000"/>
            </a:schemeClr>
          </a:gs>
        </a:gsLst>
        <a:lin ang="5400000" scaled="0"/>
      </a:gradFill>
      <a:gradFill rotWithShape="1">
        <a:gsLst>
          <a:gs pos="0">
            <a:schemeClr val="phClr">
              <a:tint val="98000"/>
              <a:satMod val="110000"/>
              <a:lumMod val="104000"/>
            </a:schemeClr>
          </a:gs>
          <a:gs pos="69000">
            <a:schemeClr val="phClr">
              <a:shade val="88000"/>
              <a:satMod val="130000"/>
              <a:lumMod val="92000"/>
            </a:schemeClr>
          </a:gs>
          <a:gs pos="100000">
            <a:schemeClr val="phClr">
              <a:shade val="78000"/>
              <a:satMod val="130000"/>
              <a:lumMod val="92000"/>
            </a:schemeClr>
          </a:gs>
        </a:gsLst>
        <a:lin ang="5400000" scaled="0"/>
      </a:gradFill>
    </a:fillStyleLst>
    <a:lnStyleLst>
      <a:ln w="9525" cap="flat" cmpd="sng" algn="ctr">
        <a:solidFill>
          <a:schemeClr val="phClr"/>
        </a:solidFill>
        <a:prstDash val="solid"/>
      </a:ln>
      <a:ln w="15875" cap="flat" cmpd="sng" algn="ctr">
        <a:solidFill>
          <a:schemeClr val="phClr"/>
        </a:solidFill>
        <a:prstDash val="solid"/>
      </a:ln>
      <a:ln w="22225" cap="flat" cmpd="sng" algn="ctr">
        <a:solidFill>
          <a:schemeClr val="phClr"/>
        </a:solidFill>
        <a:prstDash val="solid"/>
      </a:ln>
    </a:lnStyleLst>
    <a:effectStyleLst>
      <a:effectStyle>
        <a:effectLst/>
      </a:effectStyle>
      <a:effectStyle>
        <a:effectLst/>
      </a:effectStyle>
      <a:effectStyle>
        <a:effectLst>
          <a:outerShdw blurRad="50800" dist="50800" dir="5400000" sx="96000" sy="96000" rotWithShape="0">
            <a:srgbClr val="000000">
              <a:alpha val="48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1080000"/>
          </a:lightRig>
        </a:scene3d>
        <a:sp3d>
          <a:bevelT w="38100" h="12700" prst="softRound"/>
        </a:sp3d>
      </a:effectStyle>
    </a:effectStyleLst>
    <a:bgFillStyleLst>
      <a:solidFill>
        <a:schemeClr val="phClr"/>
      </a:solidFill>
      <a:solidFill>
        <a:schemeClr val="phClr"/>
      </a:solidFill>
      <a:gradFill rotWithShape="1">
        <a:gsLst>
          <a:gs pos="0">
            <a:schemeClr val="phClr">
              <a:tint val="94000"/>
              <a:satMod val="80000"/>
              <a:lumMod val="106000"/>
            </a:schemeClr>
          </a:gs>
          <a:gs pos="100000">
            <a:schemeClr val="phClr">
              <a:shade val="80000"/>
            </a:schemeClr>
          </a:gs>
        </a:gsLst>
        <a:path path="circle">
          <a:fillToRect l="43000" r="43000" b="10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4.xml"/><Relationship Id="rId3" Type="http://schemas.openxmlformats.org/officeDocument/2006/relationships/table" Target="../tables/table9.xml"/><Relationship Id="rId7" Type="http://schemas.openxmlformats.org/officeDocument/2006/relationships/table" Target="../tables/table13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67FE4-02BC-4427-9535-4443138FACE7}">
  <dimension ref="A3:B13"/>
  <sheetViews>
    <sheetView workbookViewId="0">
      <selection activeCell="A3" sqref="A3"/>
    </sheetView>
  </sheetViews>
  <sheetFormatPr defaultRowHeight="18" x14ac:dyDescent="0.5"/>
  <cols>
    <col min="1" max="1" width="14.77734375" bestFit="1" customWidth="1"/>
    <col min="2" max="2" width="14.6640625" bestFit="1" customWidth="1"/>
    <col min="3" max="3" width="17.33203125" bestFit="1" customWidth="1"/>
    <col min="4" max="4" width="16.6640625" bestFit="1" customWidth="1"/>
    <col min="5" max="5" width="16.44140625" bestFit="1" customWidth="1"/>
    <col min="6" max="6" width="22.109375" bestFit="1" customWidth="1"/>
    <col min="7" max="7" width="16.33203125" bestFit="1" customWidth="1"/>
    <col min="8" max="8" width="13.5546875" bestFit="1" customWidth="1"/>
    <col min="9" max="9" width="17.21875" bestFit="1" customWidth="1"/>
    <col min="10" max="10" width="28.88671875" bestFit="1" customWidth="1"/>
    <col min="11" max="11" width="21.33203125" bestFit="1" customWidth="1"/>
    <col min="12" max="12" width="12.77734375" bestFit="1" customWidth="1"/>
  </cols>
  <sheetData>
    <row r="3" spans="1:2" x14ac:dyDescent="0.5">
      <c r="A3" s="12" t="s">
        <v>706</v>
      </c>
      <c r="B3" t="s">
        <v>714</v>
      </c>
    </row>
    <row r="4" spans="1:2" x14ac:dyDescent="0.5">
      <c r="A4" s="13" t="s">
        <v>43</v>
      </c>
      <c r="B4" s="14">
        <v>82</v>
      </c>
    </row>
    <row r="5" spans="1:2" x14ac:dyDescent="0.5">
      <c r="A5" s="16" t="s">
        <v>25</v>
      </c>
      <c r="B5" s="14">
        <v>82</v>
      </c>
    </row>
    <row r="6" spans="1:2" x14ac:dyDescent="0.5">
      <c r="A6" s="16" t="s">
        <v>9</v>
      </c>
      <c r="B6" s="14">
        <v>0</v>
      </c>
    </row>
    <row r="7" spans="1:2" x14ac:dyDescent="0.5">
      <c r="A7" s="16" t="s">
        <v>35</v>
      </c>
      <c r="B7" s="14">
        <v>10</v>
      </c>
    </row>
    <row r="8" spans="1:2" x14ac:dyDescent="0.5">
      <c r="A8" s="13" t="s">
        <v>23</v>
      </c>
      <c r="B8" s="14">
        <v>118</v>
      </c>
    </row>
    <row r="9" spans="1:2" x14ac:dyDescent="0.5">
      <c r="A9" s="16" t="s">
        <v>410</v>
      </c>
      <c r="B9" s="14">
        <v>0</v>
      </c>
    </row>
    <row r="10" spans="1:2" x14ac:dyDescent="0.5">
      <c r="A10" s="16" t="s">
        <v>25</v>
      </c>
      <c r="B10" s="14">
        <v>118</v>
      </c>
    </row>
    <row r="11" spans="1:2" x14ac:dyDescent="0.5">
      <c r="A11" s="16" t="s">
        <v>9</v>
      </c>
      <c r="B11" s="14">
        <v>0</v>
      </c>
    </row>
    <row r="12" spans="1:2" x14ac:dyDescent="0.5">
      <c r="A12" s="16" t="s">
        <v>35</v>
      </c>
      <c r="B12" s="14">
        <v>10</v>
      </c>
    </row>
    <row r="13" spans="1:2" x14ac:dyDescent="0.5">
      <c r="A13" s="13" t="s">
        <v>708</v>
      </c>
      <c r="B13" s="14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241"/>
  <sheetViews>
    <sheetView workbookViewId="0"/>
  </sheetViews>
  <sheetFormatPr defaultRowHeight="18" x14ac:dyDescent="0.5"/>
  <cols>
    <col min="2" max="2" width="11.5546875" customWidth="1"/>
    <col min="11" max="11" width="24.77734375" bestFit="1" customWidth="1"/>
  </cols>
  <sheetData>
    <row r="1" spans="1:18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5">
      <c r="A2" t="s">
        <v>18</v>
      </c>
      <c r="B2" s="1">
        <v>44484</v>
      </c>
      <c r="C2">
        <v>2021</v>
      </c>
      <c r="D2" t="s">
        <v>19</v>
      </c>
      <c r="E2" t="s">
        <v>20</v>
      </c>
      <c r="F2" t="s">
        <v>21</v>
      </c>
      <c r="G2" t="s">
        <v>22</v>
      </c>
      <c r="H2" t="s">
        <v>21</v>
      </c>
      <c r="I2" t="s">
        <v>23</v>
      </c>
      <c r="J2" t="s">
        <v>24</v>
      </c>
      <c r="K2" t="s">
        <v>20</v>
      </c>
      <c r="L2" t="s">
        <v>25</v>
      </c>
      <c r="M2">
        <v>27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</row>
    <row r="3" spans="1:18" x14ac:dyDescent="0.5">
      <c r="A3" t="s">
        <v>31</v>
      </c>
      <c r="B3" s="1">
        <v>44482</v>
      </c>
      <c r="C3">
        <v>2021</v>
      </c>
      <c r="D3" t="s">
        <v>32</v>
      </c>
      <c r="E3" t="s">
        <v>33</v>
      </c>
      <c r="F3" t="s">
        <v>21</v>
      </c>
      <c r="G3" t="s">
        <v>34</v>
      </c>
      <c r="H3" t="s">
        <v>21</v>
      </c>
      <c r="I3" t="s">
        <v>23</v>
      </c>
      <c r="J3" t="s">
        <v>24</v>
      </c>
      <c r="K3" t="s">
        <v>21</v>
      </c>
      <c r="L3" t="s">
        <v>35</v>
      </c>
      <c r="M3">
        <v>3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</row>
    <row r="4" spans="1:18" x14ac:dyDescent="0.5">
      <c r="A4" t="s">
        <v>31</v>
      </c>
      <c r="B4" s="1">
        <v>44480</v>
      </c>
      <c r="C4">
        <v>2021</v>
      </c>
      <c r="D4" t="s">
        <v>41</v>
      </c>
      <c r="E4" t="s">
        <v>42</v>
      </c>
      <c r="F4" t="s">
        <v>21</v>
      </c>
      <c r="G4" t="s">
        <v>34</v>
      </c>
      <c r="H4" t="s">
        <v>42</v>
      </c>
      <c r="I4" t="s">
        <v>43</v>
      </c>
      <c r="J4" t="s">
        <v>24</v>
      </c>
      <c r="K4" t="s">
        <v>21</v>
      </c>
      <c r="L4" t="s">
        <v>35</v>
      </c>
      <c r="M4">
        <v>4</v>
      </c>
      <c r="N4" t="s">
        <v>44</v>
      </c>
      <c r="O4" t="s">
        <v>45</v>
      </c>
      <c r="P4" t="s">
        <v>46</v>
      </c>
      <c r="Q4" t="s">
        <v>47</v>
      </c>
      <c r="R4" t="s">
        <v>48</v>
      </c>
    </row>
    <row r="5" spans="1:18" x14ac:dyDescent="0.5">
      <c r="A5" t="s">
        <v>18</v>
      </c>
      <c r="B5" s="1">
        <v>44479</v>
      </c>
      <c r="C5">
        <v>2021</v>
      </c>
      <c r="D5" t="s">
        <v>49</v>
      </c>
      <c r="E5" t="s">
        <v>33</v>
      </c>
      <c r="F5" t="s">
        <v>20</v>
      </c>
      <c r="G5" t="s">
        <v>22</v>
      </c>
      <c r="H5" t="s">
        <v>20</v>
      </c>
      <c r="I5" t="s">
        <v>23</v>
      </c>
      <c r="J5" t="s">
        <v>24</v>
      </c>
      <c r="K5" t="s">
        <v>20</v>
      </c>
      <c r="L5" t="s">
        <v>35</v>
      </c>
      <c r="M5">
        <v>4</v>
      </c>
      <c r="N5" t="s">
        <v>50</v>
      </c>
      <c r="O5" t="s">
        <v>51</v>
      </c>
      <c r="P5" t="s">
        <v>52</v>
      </c>
      <c r="Q5" t="s">
        <v>29</v>
      </c>
      <c r="R5" t="s">
        <v>30</v>
      </c>
    </row>
    <row r="6" spans="1:18" x14ac:dyDescent="0.5">
      <c r="A6" t="s">
        <v>53</v>
      </c>
      <c r="B6" s="1">
        <v>44477</v>
      </c>
      <c r="C6">
        <v>2021</v>
      </c>
      <c r="D6">
        <v>55</v>
      </c>
      <c r="E6" t="s">
        <v>54</v>
      </c>
      <c r="F6" t="s">
        <v>55</v>
      </c>
      <c r="G6" t="s">
        <v>56</v>
      </c>
      <c r="H6" t="s">
        <v>54</v>
      </c>
      <c r="I6" t="s">
        <v>43</v>
      </c>
      <c r="J6" t="s">
        <v>24</v>
      </c>
      <c r="K6" t="s">
        <v>54</v>
      </c>
      <c r="L6" t="s">
        <v>25</v>
      </c>
      <c r="M6">
        <v>42</v>
      </c>
      <c r="N6" t="s">
        <v>57</v>
      </c>
      <c r="O6" t="s">
        <v>58</v>
      </c>
      <c r="P6" t="s">
        <v>59</v>
      </c>
      <c r="Q6" t="s">
        <v>60</v>
      </c>
      <c r="R6" t="s">
        <v>48</v>
      </c>
    </row>
    <row r="7" spans="1:18" x14ac:dyDescent="0.5">
      <c r="A7" t="s">
        <v>18</v>
      </c>
      <c r="B7" s="1">
        <v>44477</v>
      </c>
      <c r="C7">
        <v>2021</v>
      </c>
      <c r="D7">
        <v>56</v>
      </c>
      <c r="E7" t="s">
        <v>33</v>
      </c>
      <c r="F7" t="s">
        <v>42</v>
      </c>
      <c r="G7" t="s">
        <v>22</v>
      </c>
      <c r="H7" t="s">
        <v>42</v>
      </c>
      <c r="I7" t="s">
        <v>23</v>
      </c>
      <c r="J7" t="s">
        <v>24</v>
      </c>
      <c r="K7" t="s">
        <v>42</v>
      </c>
      <c r="L7" t="s">
        <v>35</v>
      </c>
      <c r="M7">
        <v>7</v>
      </c>
      <c r="N7" t="s">
        <v>61</v>
      </c>
      <c r="O7" t="s">
        <v>62</v>
      </c>
      <c r="P7" t="s">
        <v>63</v>
      </c>
      <c r="Q7" t="s">
        <v>39</v>
      </c>
      <c r="R7" t="s">
        <v>29</v>
      </c>
    </row>
    <row r="8" spans="1:18" x14ac:dyDescent="0.5">
      <c r="A8" t="s">
        <v>31</v>
      </c>
      <c r="B8" s="1">
        <v>44476</v>
      </c>
      <c r="C8">
        <v>2021</v>
      </c>
      <c r="D8">
        <v>54</v>
      </c>
      <c r="E8" t="s">
        <v>21</v>
      </c>
      <c r="F8" t="s">
        <v>64</v>
      </c>
      <c r="G8" t="s">
        <v>34</v>
      </c>
      <c r="H8" t="s">
        <v>64</v>
      </c>
      <c r="I8" t="s">
        <v>23</v>
      </c>
      <c r="J8" t="s">
        <v>24</v>
      </c>
      <c r="K8" t="s">
        <v>21</v>
      </c>
      <c r="L8" t="s">
        <v>25</v>
      </c>
      <c r="M8">
        <v>86</v>
      </c>
      <c r="N8" t="s">
        <v>65</v>
      </c>
      <c r="O8" t="s">
        <v>66</v>
      </c>
      <c r="P8" t="s">
        <v>67</v>
      </c>
      <c r="Q8" t="s">
        <v>40</v>
      </c>
      <c r="R8" t="s">
        <v>68</v>
      </c>
    </row>
    <row r="9" spans="1:18" x14ac:dyDescent="0.5">
      <c r="A9" t="s">
        <v>18</v>
      </c>
      <c r="B9" s="1">
        <v>44476</v>
      </c>
      <c r="C9">
        <v>2021</v>
      </c>
      <c r="D9">
        <v>53</v>
      </c>
      <c r="E9" t="s">
        <v>20</v>
      </c>
      <c r="F9" t="s">
        <v>69</v>
      </c>
      <c r="G9" t="s">
        <v>22</v>
      </c>
      <c r="H9" t="s">
        <v>69</v>
      </c>
      <c r="I9" t="s">
        <v>23</v>
      </c>
      <c r="J9" t="s">
        <v>24</v>
      </c>
      <c r="K9" t="s">
        <v>69</v>
      </c>
      <c r="L9" t="s">
        <v>35</v>
      </c>
      <c r="M9">
        <v>6</v>
      </c>
      <c r="N9" t="s">
        <v>70</v>
      </c>
      <c r="O9" t="s">
        <v>71</v>
      </c>
      <c r="P9" t="s">
        <v>72</v>
      </c>
      <c r="Q9" t="s">
        <v>73</v>
      </c>
      <c r="R9" t="s">
        <v>30</v>
      </c>
    </row>
    <row r="10" spans="1:18" x14ac:dyDescent="0.5">
      <c r="A10" t="s">
        <v>53</v>
      </c>
      <c r="B10" s="1">
        <v>44475</v>
      </c>
      <c r="C10">
        <v>2021</v>
      </c>
      <c r="D10">
        <v>52</v>
      </c>
      <c r="E10" t="s">
        <v>55</v>
      </c>
      <c r="F10" t="s">
        <v>42</v>
      </c>
      <c r="G10" t="s">
        <v>56</v>
      </c>
      <c r="H10" t="s">
        <v>42</v>
      </c>
      <c r="I10" t="s">
        <v>23</v>
      </c>
      <c r="J10" t="s">
        <v>24</v>
      </c>
      <c r="K10" t="s">
        <v>55</v>
      </c>
      <c r="L10" t="s">
        <v>25</v>
      </c>
      <c r="M10">
        <v>4</v>
      </c>
      <c r="N10" t="s">
        <v>74</v>
      </c>
      <c r="O10" t="s">
        <v>75</v>
      </c>
      <c r="P10" t="s">
        <v>76</v>
      </c>
      <c r="Q10" t="s">
        <v>77</v>
      </c>
      <c r="R10" t="s">
        <v>78</v>
      </c>
    </row>
    <row r="11" spans="1:18" x14ac:dyDescent="0.5">
      <c r="A11" t="s">
        <v>31</v>
      </c>
      <c r="B11" s="1">
        <v>44474</v>
      </c>
      <c r="C11">
        <v>2021</v>
      </c>
      <c r="D11">
        <v>51</v>
      </c>
      <c r="E11" t="s">
        <v>64</v>
      </c>
      <c r="F11" t="s">
        <v>54</v>
      </c>
      <c r="G11" t="s">
        <v>34</v>
      </c>
      <c r="H11" t="s">
        <v>54</v>
      </c>
      <c r="I11" t="s">
        <v>23</v>
      </c>
      <c r="J11" t="s">
        <v>24</v>
      </c>
      <c r="K11" t="s">
        <v>54</v>
      </c>
      <c r="L11" t="s">
        <v>35</v>
      </c>
      <c r="M11">
        <v>8</v>
      </c>
      <c r="N11" t="s">
        <v>79</v>
      </c>
      <c r="O11" t="s">
        <v>80</v>
      </c>
      <c r="P11" t="s">
        <v>81</v>
      </c>
      <c r="Q11" t="s">
        <v>82</v>
      </c>
      <c r="R11" t="s">
        <v>40</v>
      </c>
    </row>
    <row r="12" spans="1:18" x14ac:dyDescent="0.5">
      <c r="A12" t="s">
        <v>18</v>
      </c>
      <c r="B12" s="1">
        <v>44473</v>
      </c>
      <c r="C12">
        <v>2021</v>
      </c>
      <c r="D12">
        <v>50</v>
      </c>
      <c r="E12" t="s">
        <v>20</v>
      </c>
      <c r="F12" t="s">
        <v>33</v>
      </c>
      <c r="G12" t="s">
        <v>22</v>
      </c>
      <c r="H12" t="s">
        <v>33</v>
      </c>
      <c r="I12" t="s">
        <v>23</v>
      </c>
      <c r="J12" t="s">
        <v>24</v>
      </c>
      <c r="K12" t="s">
        <v>33</v>
      </c>
      <c r="L12" t="s">
        <v>35</v>
      </c>
      <c r="M12">
        <v>3</v>
      </c>
      <c r="N12" t="s">
        <v>83</v>
      </c>
      <c r="O12" t="s">
        <v>84</v>
      </c>
      <c r="P12" t="s">
        <v>85</v>
      </c>
      <c r="Q12" t="s">
        <v>82</v>
      </c>
      <c r="R12" t="s">
        <v>29</v>
      </c>
    </row>
    <row r="13" spans="1:18" x14ac:dyDescent="0.5">
      <c r="A13" t="s">
        <v>18</v>
      </c>
      <c r="B13" s="1">
        <v>44472</v>
      </c>
      <c r="C13">
        <v>2021</v>
      </c>
      <c r="D13">
        <v>49</v>
      </c>
      <c r="E13" t="s">
        <v>55</v>
      </c>
      <c r="F13" t="s">
        <v>21</v>
      </c>
      <c r="G13" t="s">
        <v>22</v>
      </c>
      <c r="H13" t="s">
        <v>55</v>
      </c>
      <c r="I13" t="s">
        <v>43</v>
      </c>
      <c r="J13" t="s">
        <v>24</v>
      </c>
      <c r="K13" t="s">
        <v>21</v>
      </c>
      <c r="L13" t="s">
        <v>35</v>
      </c>
      <c r="M13">
        <v>6</v>
      </c>
      <c r="N13" t="s">
        <v>86</v>
      </c>
      <c r="O13" t="s">
        <v>87</v>
      </c>
      <c r="P13" t="s">
        <v>88</v>
      </c>
      <c r="Q13" t="s">
        <v>89</v>
      </c>
      <c r="R13" t="s">
        <v>40</v>
      </c>
    </row>
    <row r="14" spans="1:18" x14ac:dyDescent="0.5">
      <c r="A14" t="s">
        <v>31</v>
      </c>
      <c r="B14" s="1">
        <v>44472</v>
      </c>
      <c r="C14">
        <v>2021</v>
      </c>
      <c r="D14">
        <v>48</v>
      </c>
      <c r="E14" t="s">
        <v>42</v>
      </c>
      <c r="F14" t="s">
        <v>69</v>
      </c>
      <c r="G14" t="s">
        <v>34</v>
      </c>
      <c r="H14" t="s">
        <v>42</v>
      </c>
      <c r="I14" t="s">
        <v>43</v>
      </c>
      <c r="J14" t="s">
        <v>24</v>
      </c>
      <c r="K14" t="s">
        <v>42</v>
      </c>
      <c r="L14" t="s">
        <v>25</v>
      </c>
      <c r="M14">
        <v>6</v>
      </c>
      <c r="N14" t="s">
        <v>90</v>
      </c>
      <c r="O14" t="s">
        <v>91</v>
      </c>
      <c r="P14" t="s">
        <v>92</v>
      </c>
      <c r="Q14" t="s">
        <v>39</v>
      </c>
      <c r="R14" t="s">
        <v>30</v>
      </c>
    </row>
    <row r="15" spans="1:18" x14ac:dyDescent="0.5">
      <c r="A15" t="s">
        <v>53</v>
      </c>
      <c r="B15" s="1">
        <v>44471</v>
      </c>
      <c r="C15">
        <v>2021</v>
      </c>
      <c r="D15">
        <v>47</v>
      </c>
      <c r="E15" t="s">
        <v>20</v>
      </c>
      <c r="F15" t="s">
        <v>64</v>
      </c>
      <c r="G15" t="s">
        <v>56</v>
      </c>
      <c r="H15" t="s">
        <v>64</v>
      </c>
      <c r="I15" t="s">
        <v>23</v>
      </c>
      <c r="J15" t="s">
        <v>24</v>
      </c>
      <c r="K15" t="s">
        <v>64</v>
      </c>
      <c r="L15" t="s">
        <v>35</v>
      </c>
      <c r="M15">
        <v>7</v>
      </c>
      <c r="N15" t="s">
        <v>50</v>
      </c>
      <c r="O15" t="s">
        <v>93</v>
      </c>
      <c r="P15" t="s">
        <v>94</v>
      </c>
      <c r="Q15" t="s">
        <v>47</v>
      </c>
      <c r="R15" t="s">
        <v>48</v>
      </c>
    </row>
    <row r="16" spans="1:18" x14ac:dyDescent="0.5">
      <c r="A16" t="s">
        <v>31</v>
      </c>
      <c r="B16" s="1">
        <v>44471</v>
      </c>
      <c r="C16">
        <v>2021</v>
      </c>
      <c r="D16">
        <v>46</v>
      </c>
      <c r="E16" t="s">
        <v>54</v>
      </c>
      <c r="F16" t="s">
        <v>33</v>
      </c>
      <c r="G16" t="s">
        <v>34</v>
      </c>
      <c r="H16" t="s">
        <v>33</v>
      </c>
      <c r="I16" t="s">
        <v>23</v>
      </c>
      <c r="J16" t="s">
        <v>24</v>
      </c>
      <c r="K16" t="s">
        <v>33</v>
      </c>
      <c r="L16" t="s">
        <v>35</v>
      </c>
      <c r="M16">
        <v>4</v>
      </c>
      <c r="N16" t="s">
        <v>83</v>
      </c>
      <c r="O16" t="s">
        <v>95</v>
      </c>
      <c r="P16" t="s">
        <v>96</v>
      </c>
      <c r="Q16" t="s">
        <v>82</v>
      </c>
      <c r="R16" t="s">
        <v>40</v>
      </c>
    </row>
    <row r="17" spans="1:18" x14ac:dyDescent="0.5">
      <c r="A17" t="s">
        <v>18</v>
      </c>
      <c r="B17" s="1">
        <v>44470</v>
      </c>
      <c r="C17">
        <v>2021</v>
      </c>
      <c r="D17">
        <v>45</v>
      </c>
      <c r="E17" t="s">
        <v>21</v>
      </c>
      <c r="F17" t="s">
        <v>69</v>
      </c>
      <c r="G17" t="s">
        <v>22</v>
      </c>
      <c r="H17" t="s">
        <v>69</v>
      </c>
      <c r="I17" t="s">
        <v>23</v>
      </c>
      <c r="J17" t="s">
        <v>24</v>
      </c>
      <c r="K17" t="s">
        <v>69</v>
      </c>
      <c r="L17" t="s">
        <v>35</v>
      </c>
      <c r="M17">
        <v>5</v>
      </c>
      <c r="N17" t="s">
        <v>70</v>
      </c>
      <c r="O17" t="s">
        <v>97</v>
      </c>
      <c r="P17" t="s">
        <v>98</v>
      </c>
      <c r="Q17" t="s">
        <v>39</v>
      </c>
      <c r="R17" t="s">
        <v>30</v>
      </c>
    </row>
    <row r="18" spans="1:18" x14ac:dyDescent="0.5">
      <c r="A18" t="s">
        <v>31</v>
      </c>
      <c r="B18" s="1">
        <v>44469</v>
      </c>
      <c r="C18">
        <v>2021</v>
      </c>
      <c r="D18">
        <v>44</v>
      </c>
      <c r="E18" t="s">
        <v>55</v>
      </c>
      <c r="F18" t="s">
        <v>20</v>
      </c>
      <c r="G18" t="s">
        <v>34</v>
      </c>
      <c r="H18" t="s">
        <v>20</v>
      </c>
      <c r="I18" t="s">
        <v>23</v>
      </c>
      <c r="J18" t="s">
        <v>24</v>
      </c>
      <c r="K18" t="s">
        <v>20</v>
      </c>
      <c r="L18" t="s">
        <v>35</v>
      </c>
      <c r="M18">
        <v>6</v>
      </c>
      <c r="N18" t="s">
        <v>99</v>
      </c>
      <c r="O18" t="s">
        <v>100</v>
      </c>
      <c r="P18" t="s">
        <v>101</v>
      </c>
      <c r="Q18" t="s">
        <v>29</v>
      </c>
      <c r="R18" t="s">
        <v>102</v>
      </c>
    </row>
    <row r="19" spans="1:18" x14ac:dyDescent="0.5">
      <c r="A19" t="s">
        <v>18</v>
      </c>
      <c r="B19" s="1">
        <v>44468</v>
      </c>
      <c r="C19">
        <v>2021</v>
      </c>
      <c r="D19">
        <v>43</v>
      </c>
      <c r="E19" t="s">
        <v>64</v>
      </c>
      <c r="F19" t="s">
        <v>42</v>
      </c>
      <c r="G19" t="s">
        <v>22</v>
      </c>
      <c r="H19" t="s">
        <v>42</v>
      </c>
      <c r="I19" t="s">
        <v>23</v>
      </c>
      <c r="J19" t="s">
        <v>24</v>
      </c>
      <c r="K19" t="s">
        <v>42</v>
      </c>
      <c r="L19" t="s">
        <v>35</v>
      </c>
      <c r="M19">
        <v>7</v>
      </c>
      <c r="N19" t="s">
        <v>103</v>
      </c>
      <c r="O19" t="s">
        <v>104</v>
      </c>
      <c r="P19" t="s">
        <v>105</v>
      </c>
      <c r="Q19" t="s">
        <v>106</v>
      </c>
      <c r="R19" t="s">
        <v>39</v>
      </c>
    </row>
    <row r="20" spans="1:18" x14ac:dyDescent="0.5">
      <c r="A20" t="s">
        <v>31</v>
      </c>
      <c r="B20" s="1">
        <v>44467</v>
      </c>
      <c r="C20">
        <v>2021</v>
      </c>
      <c r="D20">
        <v>41</v>
      </c>
      <c r="E20" t="s">
        <v>33</v>
      </c>
      <c r="F20" t="s">
        <v>21</v>
      </c>
      <c r="G20" t="s">
        <v>34</v>
      </c>
      <c r="H20" t="s">
        <v>21</v>
      </c>
      <c r="I20" t="s">
        <v>23</v>
      </c>
      <c r="J20" t="s">
        <v>24</v>
      </c>
      <c r="K20" t="s">
        <v>21</v>
      </c>
      <c r="L20" t="s">
        <v>35</v>
      </c>
      <c r="M20">
        <v>3</v>
      </c>
      <c r="N20" t="s">
        <v>44</v>
      </c>
      <c r="O20" t="s">
        <v>107</v>
      </c>
      <c r="P20" t="s">
        <v>108</v>
      </c>
      <c r="Q20" t="s">
        <v>29</v>
      </c>
      <c r="R20" t="s">
        <v>68</v>
      </c>
    </row>
    <row r="21" spans="1:18" x14ac:dyDescent="0.5">
      <c r="A21" t="s">
        <v>53</v>
      </c>
      <c r="B21" s="1">
        <v>44467</v>
      </c>
      <c r="C21">
        <v>2021</v>
      </c>
      <c r="D21">
        <v>42</v>
      </c>
      <c r="E21" t="s">
        <v>69</v>
      </c>
      <c r="F21" t="s">
        <v>54</v>
      </c>
      <c r="G21" t="s">
        <v>56</v>
      </c>
      <c r="H21" t="s">
        <v>54</v>
      </c>
      <c r="I21" t="s">
        <v>23</v>
      </c>
      <c r="J21" t="s">
        <v>24</v>
      </c>
      <c r="K21" t="s">
        <v>54</v>
      </c>
      <c r="L21" t="s">
        <v>35</v>
      </c>
      <c r="M21">
        <v>6</v>
      </c>
      <c r="N21" t="s">
        <v>109</v>
      </c>
      <c r="O21" t="s">
        <v>110</v>
      </c>
      <c r="P21" t="s">
        <v>111</v>
      </c>
      <c r="Q21" t="s">
        <v>77</v>
      </c>
      <c r="R21" t="s">
        <v>48</v>
      </c>
    </row>
    <row r="22" spans="1:18" x14ac:dyDescent="0.5">
      <c r="A22" t="s">
        <v>18</v>
      </c>
      <c r="B22" s="1">
        <v>44466</v>
      </c>
      <c r="C22">
        <v>2021</v>
      </c>
      <c r="D22">
        <v>40</v>
      </c>
      <c r="E22" t="s">
        <v>64</v>
      </c>
      <c r="F22" t="s">
        <v>55</v>
      </c>
      <c r="G22" t="s">
        <v>22</v>
      </c>
      <c r="H22" t="s">
        <v>64</v>
      </c>
      <c r="I22" t="s">
        <v>43</v>
      </c>
      <c r="J22" t="s">
        <v>24</v>
      </c>
      <c r="K22" t="s">
        <v>55</v>
      </c>
      <c r="L22" t="s">
        <v>35</v>
      </c>
      <c r="M22">
        <v>7</v>
      </c>
      <c r="N22" t="s">
        <v>112</v>
      </c>
      <c r="O22" t="s">
        <v>113</v>
      </c>
      <c r="P22" t="s">
        <v>114</v>
      </c>
      <c r="Q22" t="s">
        <v>39</v>
      </c>
      <c r="R22" t="s">
        <v>115</v>
      </c>
    </row>
    <row r="23" spans="1:18" x14ac:dyDescent="0.5">
      <c r="A23" t="s">
        <v>18</v>
      </c>
      <c r="B23" s="1">
        <v>44465</v>
      </c>
      <c r="C23">
        <v>2021</v>
      </c>
      <c r="D23">
        <v>39</v>
      </c>
      <c r="E23" t="s">
        <v>42</v>
      </c>
      <c r="F23" t="s">
        <v>54</v>
      </c>
      <c r="G23" t="s">
        <v>22</v>
      </c>
      <c r="H23" t="s">
        <v>54</v>
      </c>
      <c r="I23" t="s">
        <v>23</v>
      </c>
      <c r="J23" t="s">
        <v>24</v>
      </c>
      <c r="K23" t="s">
        <v>42</v>
      </c>
      <c r="L23" t="s">
        <v>25</v>
      </c>
      <c r="M23">
        <v>54</v>
      </c>
      <c r="N23" t="s">
        <v>90</v>
      </c>
      <c r="O23" t="s">
        <v>116</v>
      </c>
      <c r="P23" t="s">
        <v>117</v>
      </c>
      <c r="Q23" t="s">
        <v>82</v>
      </c>
      <c r="R23" t="s">
        <v>40</v>
      </c>
    </row>
    <row r="24" spans="1:18" x14ac:dyDescent="0.5">
      <c r="A24" t="s">
        <v>53</v>
      </c>
      <c r="B24" s="1">
        <v>44465</v>
      </c>
      <c r="C24">
        <v>2021</v>
      </c>
      <c r="D24">
        <v>38</v>
      </c>
      <c r="E24" t="s">
        <v>21</v>
      </c>
      <c r="F24" t="s">
        <v>20</v>
      </c>
      <c r="G24" t="s">
        <v>56</v>
      </c>
      <c r="H24" t="s">
        <v>21</v>
      </c>
      <c r="I24" t="s">
        <v>43</v>
      </c>
      <c r="J24" t="s">
        <v>24</v>
      </c>
      <c r="K24" t="s">
        <v>20</v>
      </c>
      <c r="L24" t="s">
        <v>35</v>
      </c>
      <c r="M24">
        <v>2</v>
      </c>
      <c r="N24" t="s">
        <v>118</v>
      </c>
      <c r="O24" t="s">
        <v>119</v>
      </c>
      <c r="P24" t="s">
        <v>120</v>
      </c>
      <c r="Q24" t="s">
        <v>47</v>
      </c>
      <c r="R24" t="s">
        <v>60</v>
      </c>
    </row>
    <row r="25" spans="1:18" x14ac:dyDescent="0.5">
      <c r="A25" t="s">
        <v>31</v>
      </c>
      <c r="B25" s="1">
        <v>44464</v>
      </c>
      <c r="C25">
        <v>2021</v>
      </c>
      <c r="D25">
        <v>37</v>
      </c>
      <c r="E25" t="s">
        <v>69</v>
      </c>
      <c r="F25" t="s">
        <v>55</v>
      </c>
      <c r="G25" t="s">
        <v>34</v>
      </c>
      <c r="H25" t="s">
        <v>55</v>
      </c>
      <c r="I25" t="s">
        <v>23</v>
      </c>
      <c r="J25" t="s">
        <v>24</v>
      </c>
      <c r="K25" t="s">
        <v>69</v>
      </c>
      <c r="L25" t="s">
        <v>25</v>
      </c>
      <c r="M25">
        <v>5</v>
      </c>
      <c r="N25" t="s">
        <v>121</v>
      </c>
      <c r="O25" t="s">
        <v>122</v>
      </c>
      <c r="P25" t="s">
        <v>123</v>
      </c>
      <c r="Q25" t="s">
        <v>30</v>
      </c>
      <c r="R25" t="s">
        <v>102</v>
      </c>
    </row>
    <row r="26" spans="1:18" x14ac:dyDescent="0.5">
      <c r="A26" t="s">
        <v>53</v>
      </c>
      <c r="B26" s="1">
        <v>44464</v>
      </c>
      <c r="C26">
        <v>2021</v>
      </c>
      <c r="D26">
        <v>36</v>
      </c>
      <c r="E26" t="s">
        <v>33</v>
      </c>
      <c r="F26" t="s">
        <v>64</v>
      </c>
      <c r="G26" t="s">
        <v>56</v>
      </c>
      <c r="H26" t="s">
        <v>64</v>
      </c>
      <c r="I26" t="s">
        <v>23</v>
      </c>
      <c r="J26" t="s">
        <v>24</v>
      </c>
      <c r="K26" t="s">
        <v>33</v>
      </c>
      <c r="L26" t="s">
        <v>25</v>
      </c>
      <c r="M26">
        <v>33</v>
      </c>
      <c r="N26" t="s">
        <v>124</v>
      </c>
      <c r="O26" t="s">
        <v>125</v>
      </c>
      <c r="P26" t="s">
        <v>126</v>
      </c>
      <c r="Q26" t="s">
        <v>47</v>
      </c>
      <c r="R26" t="s">
        <v>78</v>
      </c>
    </row>
    <row r="27" spans="1:18" x14ac:dyDescent="0.5">
      <c r="A27" t="s">
        <v>31</v>
      </c>
      <c r="B27" s="1">
        <v>44463</v>
      </c>
      <c r="C27">
        <v>2021</v>
      </c>
      <c r="D27">
        <v>35</v>
      </c>
      <c r="E27" t="s">
        <v>42</v>
      </c>
      <c r="F27" t="s">
        <v>20</v>
      </c>
      <c r="G27" t="s">
        <v>34</v>
      </c>
      <c r="H27" t="s">
        <v>20</v>
      </c>
      <c r="I27" t="s">
        <v>23</v>
      </c>
      <c r="J27" t="s">
        <v>24</v>
      </c>
      <c r="K27" t="s">
        <v>20</v>
      </c>
      <c r="L27" t="s">
        <v>35</v>
      </c>
      <c r="M27">
        <v>6</v>
      </c>
      <c r="N27" t="s">
        <v>127</v>
      </c>
      <c r="O27" t="s">
        <v>128</v>
      </c>
      <c r="P27" t="s">
        <v>129</v>
      </c>
      <c r="Q27" t="s">
        <v>82</v>
      </c>
      <c r="R27" t="s">
        <v>29</v>
      </c>
    </row>
    <row r="28" spans="1:18" x14ac:dyDescent="0.5">
      <c r="A28" t="s">
        <v>53</v>
      </c>
      <c r="B28" s="1">
        <v>44462</v>
      </c>
      <c r="C28">
        <v>2021</v>
      </c>
      <c r="D28">
        <v>34</v>
      </c>
      <c r="E28" t="s">
        <v>54</v>
      </c>
      <c r="F28" t="s">
        <v>21</v>
      </c>
      <c r="G28" t="s">
        <v>56</v>
      </c>
      <c r="H28" t="s">
        <v>21</v>
      </c>
      <c r="I28" t="s">
        <v>23</v>
      </c>
      <c r="J28" t="s">
        <v>24</v>
      </c>
      <c r="K28" t="s">
        <v>21</v>
      </c>
      <c r="L28" t="s">
        <v>35</v>
      </c>
      <c r="M28">
        <v>7</v>
      </c>
      <c r="N28" t="s">
        <v>44</v>
      </c>
      <c r="O28" t="s">
        <v>130</v>
      </c>
      <c r="P28" t="s">
        <v>119</v>
      </c>
      <c r="Q28" t="s">
        <v>77</v>
      </c>
      <c r="R28" t="s">
        <v>48</v>
      </c>
    </row>
    <row r="29" spans="1:18" x14ac:dyDescent="0.5">
      <c r="A29" t="s">
        <v>18</v>
      </c>
      <c r="B29" s="1">
        <v>44461</v>
      </c>
      <c r="C29">
        <v>2021</v>
      </c>
      <c r="D29">
        <v>33</v>
      </c>
      <c r="E29" t="s">
        <v>55</v>
      </c>
      <c r="F29" t="s">
        <v>33</v>
      </c>
      <c r="G29" t="s">
        <v>22</v>
      </c>
      <c r="H29" t="s">
        <v>55</v>
      </c>
      <c r="I29" t="s">
        <v>43</v>
      </c>
      <c r="J29" t="s">
        <v>24</v>
      </c>
      <c r="K29" t="s">
        <v>33</v>
      </c>
      <c r="L29" t="s">
        <v>35</v>
      </c>
      <c r="M29">
        <v>8</v>
      </c>
      <c r="N29" t="s">
        <v>131</v>
      </c>
      <c r="O29" t="s">
        <v>123</v>
      </c>
      <c r="P29" t="s">
        <v>132</v>
      </c>
      <c r="Q29" t="s">
        <v>39</v>
      </c>
      <c r="R29" t="s">
        <v>30</v>
      </c>
    </row>
    <row r="30" spans="1:18" x14ac:dyDescent="0.5">
      <c r="A30" t="s">
        <v>18</v>
      </c>
      <c r="B30" s="1">
        <v>44460</v>
      </c>
      <c r="C30">
        <v>2021</v>
      </c>
      <c r="D30">
        <v>32</v>
      </c>
      <c r="E30" t="s">
        <v>64</v>
      </c>
      <c r="F30" t="s">
        <v>69</v>
      </c>
      <c r="G30" t="s">
        <v>22</v>
      </c>
      <c r="H30" t="s">
        <v>69</v>
      </c>
      <c r="I30" t="s">
        <v>23</v>
      </c>
      <c r="J30" t="s">
        <v>24</v>
      </c>
      <c r="K30" t="s">
        <v>64</v>
      </c>
      <c r="L30" t="s">
        <v>25</v>
      </c>
      <c r="M30">
        <v>2</v>
      </c>
      <c r="N30" t="s">
        <v>133</v>
      </c>
      <c r="O30" t="s">
        <v>134</v>
      </c>
      <c r="P30" t="s">
        <v>135</v>
      </c>
      <c r="Q30" t="s">
        <v>82</v>
      </c>
      <c r="R30" t="s">
        <v>40</v>
      </c>
    </row>
    <row r="31" spans="1:18" x14ac:dyDescent="0.5">
      <c r="A31" t="s">
        <v>53</v>
      </c>
      <c r="B31" s="1">
        <v>44459</v>
      </c>
      <c r="C31">
        <v>2021</v>
      </c>
      <c r="D31">
        <v>31</v>
      </c>
      <c r="E31" t="s">
        <v>42</v>
      </c>
      <c r="F31" t="s">
        <v>21</v>
      </c>
      <c r="G31" t="s">
        <v>56</v>
      </c>
      <c r="H31" t="s">
        <v>42</v>
      </c>
      <c r="I31" t="s">
        <v>43</v>
      </c>
      <c r="J31" t="s">
        <v>24</v>
      </c>
      <c r="K31" t="s">
        <v>21</v>
      </c>
      <c r="L31" t="s">
        <v>35</v>
      </c>
      <c r="M31">
        <v>9</v>
      </c>
      <c r="N31" t="s">
        <v>136</v>
      </c>
      <c r="O31" t="s">
        <v>137</v>
      </c>
      <c r="P31" t="s">
        <v>138</v>
      </c>
      <c r="Q31" t="s">
        <v>47</v>
      </c>
      <c r="R31" t="s">
        <v>77</v>
      </c>
    </row>
    <row r="32" spans="1:18" x14ac:dyDescent="0.5">
      <c r="A32" t="s">
        <v>18</v>
      </c>
      <c r="B32" s="1">
        <v>44458</v>
      </c>
      <c r="C32">
        <v>2021</v>
      </c>
      <c r="D32">
        <v>30</v>
      </c>
      <c r="E32" t="s">
        <v>20</v>
      </c>
      <c r="F32" t="s">
        <v>54</v>
      </c>
      <c r="G32" t="s">
        <v>22</v>
      </c>
      <c r="H32" t="s">
        <v>20</v>
      </c>
      <c r="I32" t="s">
        <v>43</v>
      </c>
      <c r="J32" t="s">
        <v>24</v>
      </c>
      <c r="K32" t="s">
        <v>20</v>
      </c>
      <c r="L32" t="s">
        <v>25</v>
      </c>
      <c r="M32">
        <v>20</v>
      </c>
      <c r="N32" t="s">
        <v>50</v>
      </c>
      <c r="O32" t="s">
        <v>129</v>
      </c>
      <c r="P32" t="s">
        <v>139</v>
      </c>
      <c r="Q32" t="s">
        <v>29</v>
      </c>
      <c r="R32" t="s">
        <v>30</v>
      </c>
    </row>
    <row r="33" spans="1:18" x14ac:dyDescent="0.5">
      <c r="A33" t="s">
        <v>140</v>
      </c>
      <c r="B33" s="1">
        <v>44318</v>
      </c>
      <c r="C33">
        <v>2021</v>
      </c>
      <c r="D33">
        <v>29</v>
      </c>
      <c r="E33" t="s">
        <v>69</v>
      </c>
      <c r="F33" t="s">
        <v>33</v>
      </c>
      <c r="G33" t="s">
        <v>141</v>
      </c>
      <c r="H33" t="s">
        <v>33</v>
      </c>
      <c r="I33" t="s">
        <v>23</v>
      </c>
      <c r="J33" t="s">
        <v>24</v>
      </c>
      <c r="K33" t="s">
        <v>33</v>
      </c>
      <c r="L33" t="s">
        <v>35</v>
      </c>
      <c r="M33">
        <v>7</v>
      </c>
      <c r="N33" t="s">
        <v>142</v>
      </c>
      <c r="O33" t="s">
        <v>143</v>
      </c>
      <c r="P33" t="s">
        <v>144</v>
      </c>
      <c r="Q33" t="s">
        <v>82</v>
      </c>
      <c r="R33" t="s">
        <v>106</v>
      </c>
    </row>
    <row r="34" spans="1:18" x14ac:dyDescent="0.5">
      <c r="A34" t="s">
        <v>145</v>
      </c>
      <c r="B34" s="1">
        <v>44318</v>
      </c>
      <c r="C34">
        <v>2021</v>
      </c>
      <c r="D34">
        <v>28</v>
      </c>
      <c r="E34" t="s">
        <v>64</v>
      </c>
      <c r="F34" t="s">
        <v>55</v>
      </c>
      <c r="G34" t="s">
        <v>146</v>
      </c>
      <c r="H34" t="s">
        <v>55</v>
      </c>
      <c r="I34" t="s">
        <v>23</v>
      </c>
      <c r="J34" t="s">
        <v>24</v>
      </c>
      <c r="K34" t="s">
        <v>64</v>
      </c>
      <c r="L34" t="s">
        <v>25</v>
      </c>
      <c r="M34">
        <v>55</v>
      </c>
      <c r="N34" t="s">
        <v>147</v>
      </c>
      <c r="O34" t="s">
        <v>148</v>
      </c>
      <c r="P34" t="s">
        <v>149</v>
      </c>
      <c r="Q34" t="s">
        <v>150</v>
      </c>
      <c r="R34" t="s">
        <v>47</v>
      </c>
    </row>
    <row r="35" spans="1:18" x14ac:dyDescent="0.5">
      <c r="A35" t="s">
        <v>145</v>
      </c>
      <c r="B35" s="1">
        <v>44317</v>
      </c>
      <c r="C35">
        <v>2021</v>
      </c>
      <c r="D35">
        <v>27</v>
      </c>
      <c r="E35" t="s">
        <v>20</v>
      </c>
      <c r="F35" t="s">
        <v>54</v>
      </c>
      <c r="G35" t="s">
        <v>146</v>
      </c>
      <c r="H35" t="s">
        <v>54</v>
      </c>
      <c r="I35" t="s">
        <v>23</v>
      </c>
      <c r="J35" t="s">
        <v>24</v>
      </c>
      <c r="K35" t="s">
        <v>54</v>
      </c>
      <c r="L35" t="s">
        <v>35</v>
      </c>
      <c r="M35">
        <v>4</v>
      </c>
      <c r="N35" t="s">
        <v>109</v>
      </c>
      <c r="O35" t="s">
        <v>151</v>
      </c>
      <c r="P35" t="s">
        <v>152</v>
      </c>
      <c r="Q35" t="s">
        <v>39</v>
      </c>
      <c r="R35" t="s">
        <v>153</v>
      </c>
    </row>
    <row r="36" spans="1:18" x14ac:dyDescent="0.5">
      <c r="A36" t="s">
        <v>140</v>
      </c>
      <c r="B36" s="1">
        <v>44316</v>
      </c>
      <c r="C36">
        <v>2021</v>
      </c>
      <c r="D36">
        <v>26</v>
      </c>
      <c r="E36" t="s">
        <v>69</v>
      </c>
      <c r="F36" t="s">
        <v>42</v>
      </c>
      <c r="G36" t="s">
        <v>141</v>
      </c>
      <c r="H36" t="s">
        <v>42</v>
      </c>
      <c r="I36" t="s">
        <v>23</v>
      </c>
      <c r="J36" t="s">
        <v>24</v>
      </c>
      <c r="K36" t="s">
        <v>69</v>
      </c>
      <c r="L36" t="s">
        <v>25</v>
      </c>
      <c r="M36">
        <v>34</v>
      </c>
      <c r="N36" t="s">
        <v>154</v>
      </c>
      <c r="O36" t="s">
        <v>155</v>
      </c>
      <c r="P36" t="s">
        <v>156</v>
      </c>
      <c r="Q36" t="s">
        <v>77</v>
      </c>
      <c r="R36" t="s">
        <v>48</v>
      </c>
    </row>
    <row r="37" spans="1:18" x14ac:dyDescent="0.5">
      <c r="A37" t="s">
        <v>145</v>
      </c>
      <c r="B37" s="1">
        <v>44315</v>
      </c>
      <c r="C37">
        <v>2021</v>
      </c>
      <c r="D37">
        <v>24</v>
      </c>
      <c r="E37" t="s">
        <v>64</v>
      </c>
      <c r="F37" t="s">
        <v>54</v>
      </c>
      <c r="G37" t="s">
        <v>146</v>
      </c>
      <c r="H37" t="s">
        <v>54</v>
      </c>
      <c r="I37" t="s">
        <v>23</v>
      </c>
      <c r="J37" t="s">
        <v>24</v>
      </c>
      <c r="K37" t="s">
        <v>54</v>
      </c>
      <c r="L37" t="s">
        <v>35</v>
      </c>
      <c r="M37">
        <v>7</v>
      </c>
      <c r="N37" t="s">
        <v>157</v>
      </c>
      <c r="O37" t="s">
        <v>158</v>
      </c>
      <c r="P37" t="s">
        <v>159</v>
      </c>
      <c r="Q37" t="s">
        <v>47</v>
      </c>
      <c r="R37" t="s">
        <v>39</v>
      </c>
    </row>
    <row r="38" spans="1:18" x14ac:dyDescent="0.5">
      <c r="A38" t="s">
        <v>140</v>
      </c>
      <c r="B38" s="1">
        <v>44315</v>
      </c>
      <c r="C38">
        <v>2021</v>
      </c>
      <c r="D38">
        <v>25</v>
      </c>
      <c r="E38" t="s">
        <v>21</v>
      </c>
      <c r="F38" t="s">
        <v>33</v>
      </c>
      <c r="G38" t="s">
        <v>141</v>
      </c>
      <c r="H38" t="s">
        <v>33</v>
      </c>
      <c r="I38" t="s">
        <v>23</v>
      </c>
      <c r="J38" t="s">
        <v>24</v>
      </c>
      <c r="K38" t="s">
        <v>33</v>
      </c>
      <c r="L38" t="s">
        <v>35</v>
      </c>
      <c r="M38">
        <v>7</v>
      </c>
      <c r="N38" t="s">
        <v>160</v>
      </c>
      <c r="O38" t="s">
        <v>161</v>
      </c>
      <c r="P38" t="s">
        <v>162</v>
      </c>
      <c r="Q38" t="s">
        <v>82</v>
      </c>
      <c r="R38" t="s">
        <v>102</v>
      </c>
    </row>
    <row r="39" spans="1:18" x14ac:dyDescent="0.5">
      <c r="A39" t="s">
        <v>145</v>
      </c>
      <c r="B39" s="1">
        <v>44314</v>
      </c>
      <c r="C39">
        <v>2021</v>
      </c>
      <c r="D39">
        <v>23</v>
      </c>
      <c r="E39" t="s">
        <v>55</v>
      </c>
      <c r="F39" t="s">
        <v>20</v>
      </c>
      <c r="G39" t="s">
        <v>146</v>
      </c>
      <c r="H39" t="s">
        <v>55</v>
      </c>
      <c r="I39" t="s">
        <v>43</v>
      </c>
      <c r="J39" t="s">
        <v>24</v>
      </c>
      <c r="K39" t="s">
        <v>20</v>
      </c>
      <c r="L39" t="s">
        <v>35</v>
      </c>
      <c r="M39">
        <v>7</v>
      </c>
      <c r="N39" t="s">
        <v>50</v>
      </c>
      <c r="O39" t="s">
        <v>163</v>
      </c>
      <c r="P39" t="s">
        <v>164</v>
      </c>
      <c r="Q39" t="s">
        <v>150</v>
      </c>
      <c r="R39" t="s">
        <v>153</v>
      </c>
    </row>
    <row r="40" spans="1:18" x14ac:dyDescent="0.5">
      <c r="A40" t="s">
        <v>140</v>
      </c>
      <c r="B40" s="1">
        <v>44313</v>
      </c>
      <c r="C40">
        <v>2021</v>
      </c>
      <c r="D40">
        <v>22</v>
      </c>
      <c r="E40" t="s">
        <v>42</v>
      </c>
      <c r="F40" t="s">
        <v>33</v>
      </c>
      <c r="G40" t="s">
        <v>141</v>
      </c>
      <c r="H40" t="s">
        <v>33</v>
      </c>
      <c r="I40" t="s">
        <v>23</v>
      </c>
      <c r="J40" t="s">
        <v>24</v>
      </c>
      <c r="K40" t="s">
        <v>42</v>
      </c>
      <c r="L40" t="s">
        <v>25</v>
      </c>
      <c r="M40">
        <v>1</v>
      </c>
      <c r="N40" t="s">
        <v>165</v>
      </c>
      <c r="O40" t="s">
        <v>166</v>
      </c>
      <c r="P40" t="s">
        <v>167</v>
      </c>
      <c r="Q40" t="s">
        <v>77</v>
      </c>
      <c r="R40" t="s">
        <v>48</v>
      </c>
    </row>
    <row r="41" spans="1:18" x14ac:dyDescent="0.5">
      <c r="A41" t="s">
        <v>140</v>
      </c>
      <c r="B41" s="1">
        <v>44312</v>
      </c>
      <c r="C41">
        <v>2021</v>
      </c>
      <c r="D41">
        <v>21</v>
      </c>
      <c r="E41" t="s">
        <v>69</v>
      </c>
      <c r="F41" t="s">
        <v>21</v>
      </c>
      <c r="G41" t="s">
        <v>141</v>
      </c>
      <c r="H41" t="s">
        <v>21</v>
      </c>
      <c r="I41" t="s">
        <v>23</v>
      </c>
      <c r="J41" t="s">
        <v>24</v>
      </c>
      <c r="K41" t="s">
        <v>21</v>
      </c>
      <c r="L41" t="s">
        <v>35</v>
      </c>
      <c r="M41">
        <v>5</v>
      </c>
      <c r="N41" t="s">
        <v>168</v>
      </c>
      <c r="O41" t="s">
        <v>169</v>
      </c>
      <c r="P41" t="s">
        <v>170</v>
      </c>
      <c r="Q41" t="s">
        <v>171</v>
      </c>
      <c r="R41" t="s">
        <v>102</v>
      </c>
    </row>
    <row r="42" spans="1:18" x14ac:dyDescent="0.5">
      <c r="A42" t="s">
        <v>172</v>
      </c>
      <c r="B42" s="1">
        <v>44311</v>
      </c>
      <c r="C42">
        <v>2021</v>
      </c>
      <c r="D42">
        <v>20</v>
      </c>
      <c r="E42" t="s">
        <v>33</v>
      </c>
      <c r="F42" t="s">
        <v>55</v>
      </c>
      <c r="G42" t="s">
        <v>173</v>
      </c>
      <c r="H42" t="s">
        <v>33</v>
      </c>
      <c r="I42" t="s">
        <v>43</v>
      </c>
      <c r="J42" t="s">
        <v>174</v>
      </c>
      <c r="K42" t="s">
        <v>33</v>
      </c>
      <c r="L42" t="s">
        <v>9</v>
      </c>
      <c r="M42" t="s">
        <v>175</v>
      </c>
      <c r="N42" t="s">
        <v>160</v>
      </c>
      <c r="O42" t="s">
        <v>176</v>
      </c>
      <c r="P42" t="s">
        <v>177</v>
      </c>
      <c r="Q42" t="s">
        <v>47</v>
      </c>
      <c r="R42" t="s">
        <v>39</v>
      </c>
    </row>
    <row r="43" spans="1:18" x14ac:dyDescent="0.5">
      <c r="A43" t="s">
        <v>178</v>
      </c>
      <c r="B43" s="1">
        <v>44311</v>
      </c>
      <c r="C43">
        <v>2021</v>
      </c>
      <c r="D43">
        <v>19</v>
      </c>
      <c r="E43" t="s">
        <v>20</v>
      </c>
      <c r="F43" t="s">
        <v>42</v>
      </c>
      <c r="G43" t="s">
        <v>179</v>
      </c>
      <c r="H43" t="s">
        <v>20</v>
      </c>
      <c r="I43" t="s">
        <v>43</v>
      </c>
      <c r="J43" t="s">
        <v>24</v>
      </c>
      <c r="K43" t="s">
        <v>20</v>
      </c>
      <c r="L43" t="s">
        <v>25</v>
      </c>
      <c r="M43">
        <v>69</v>
      </c>
      <c r="N43" t="s">
        <v>118</v>
      </c>
      <c r="O43" t="s">
        <v>180</v>
      </c>
      <c r="P43" t="s">
        <v>181</v>
      </c>
      <c r="Q43" t="s">
        <v>82</v>
      </c>
      <c r="R43" t="s">
        <v>48</v>
      </c>
    </row>
    <row r="44" spans="1:18" x14ac:dyDescent="0.5">
      <c r="A44" t="s">
        <v>178</v>
      </c>
      <c r="B44" s="1">
        <v>44310</v>
      </c>
      <c r="C44">
        <v>2021</v>
      </c>
      <c r="D44">
        <v>18</v>
      </c>
      <c r="E44" t="s">
        <v>21</v>
      </c>
      <c r="F44" t="s">
        <v>64</v>
      </c>
      <c r="G44" t="s">
        <v>179</v>
      </c>
      <c r="H44" t="s">
        <v>64</v>
      </c>
      <c r="I44" t="s">
        <v>23</v>
      </c>
      <c r="J44" t="s">
        <v>24</v>
      </c>
      <c r="K44" t="s">
        <v>64</v>
      </c>
      <c r="L44" t="s">
        <v>35</v>
      </c>
      <c r="M44">
        <v>6</v>
      </c>
      <c r="N44" t="s">
        <v>182</v>
      </c>
      <c r="O44" t="s">
        <v>183</v>
      </c>
      <c r="P44" t="s">
        <v>184</v>
      </c>
      <c r="Q44" t="s">
        <v>115</v>
      </c>
      <c r="R44" t="s">
        <v>77</v>
      </c>
    </row>
    <row r="45" spans="1:18" x14ac:dyDescent="0.5">
      <c r="A45" t="s">
        <v>172</v>
      </c>
      <c r="B45" s="1">
        <v>44309</v>
      </c>
      <c r="C45">
        <v>2021</v>
      </c>
      <c r="D45">
        <v>17</v>
      </c>
      <c r="E45" t="s">
        <v>54</v>
      </c>
      <c r="F45" t="s">
        <v>69</v>
      </c>
      <c r="G45" t="s">
        <v>173</v>
      </c>
      <c r="H45" t="s">
        <v>69</v>
      </c>
      <c r="I45" t="s">
        <v>23</v>
      </c>
      <c r="J45" t="s">
        <v>24</v>
      </c>
      <c r="K45" t="s">
        <v>69</v>
      </c>
      <c r="L45" t="s">
        <v>35</v>
      </c>
      <c r="M45">
        <v>9</v>
      </c>
      <c r="N45" t="s">
        <v>70</v>
      </c>
      <c r="O45" t="s">
        <v>185</v>
      </c>
      <c r="P45" t="s">
        <v>186</v>
      </c>
      <c r="Q45" t="s">
        <v>150</v>
      </c>
      <c r="R45" t="s">
        <v>29</v>
      </c>
    </row>
    <row r="46" spans="1:18" x14ac:dyDescent="0.5">
      <c r="A46" t="s">
        <v>178</v>
      </c>
      <c r="B46" s="1">
        <v>44308</v>
      </c>
      <c r="C46">
        <v>2021</v>
      </c>
      <c r="D46">
        <v>16</v>
      </c>
      <c r="E46" t="s">
        <v>64</v>
      </c>
      <c r="F46" t="s">
        <v>42</v>
      </c>
      <c r="G46" t="s">
        <v>179</v>
      </c>
      <c r="H46" t="s">
        <v>42</v>
      </c>
      <c r="I46" t="s">
        <v>23</v>
      </c>
      <c r="J46" t="s">
        <v>24</v>
      </c>
      <c r="K46" t="s">
        <v>42</v>
      </c>
      <c r="L46" t="s">
        <v>35</v>
      </c>
      <c r="M46">
        <v>10</v>
      </c>
      <c r="N46" t="s">
        <v>187</v>
      </c>
      <c r="O46" t="s">
        <v>188</v>
      </c>
      <c r="P46" t="s">
        <v>189</v>
      </c>
      <c r="Q46" t="s">
        <v>89</v>
      </c>
      <c r="R46" t="s">
        <v>77</v>
      </c>
    </row>
    <row r="47" spans="1:18" x14ac:dyDescent="0.5">
      <c r="A47" t="s">
        <v>178</v>
      </c>
      <c r="B47" s="1">
        <v>44307</v>
      </c>
      <c r="C47">
        <v>2021</v>
      </c>
      <c r="D47">
        <v>15</v>
      </c>
      <c r="E47" t="s">
        <v>20</v>
      </c>
      <c r="F47" t="s">
        <v>21</v>
      </c>
      <c r="G47" t="s">
        <v>179</v>
      </c>
      <c r="H47" t="s">
        <v>21</v>
      </c>
      <c r="I47" t="s">
        <v>23</v>
      </c>
      <c r="J47" t="s">
        <v>24</v>
      </c>
      <c r="K47" t="s">
        <v>20</v>
      </c>
      <c r="L47" t="s">
        <v>25</v>
      </c>
      <c r="M47">
        <v>18</v>
      </c>
      <c r="N47" t="s">
        <v>26</v>
      </c>
      <c r="O47" t="s">
        <v>190</v>
      </c>
      <c r="P47" t="s">
        <v>191</v>
      </c>
      <c r="Q47" t="s">
        <v>106</v>
      </c>
      <c r="R47" t="s">
        <v>171</v>
      </c>
    </row>
    <row r="48" spans="1:18" x14ac:dyDescent="0.5">
      <c r="A48" t="s">
        <v>172</v>
      </c>
      <c r="B48" s="1">
        <v>44307</v>
      </c>
      <c r="C48">
        <v>2021</v>
      </c>
      <c r="D48">
        <v>14</v>
      </c>
      <c r="E48" t="s">
        <v>69</v>
      </c>
      <c r="F48" t="s">
        <v>55</v>
      </c>
      <c r="G48" t="s">
        <v>173</v>
      </c>
      <c r="H48" t="s">
        <v>69</v>
      </c>
      <c r="I48" t="s">
        <v>43</v>
      </c>
      <c r="J48" t="s">
        <v>24</v>
      </c>
      <c r="K48" t="s">
        <v>55</v>
      </c>
      <c r="L48" t="s">
        <v>35</v>
      </c>
      <c r="M48">
        <v>9</v>
      </c>
      <c r="N48" t="s">
        <v>192</v>
      </c>
      <c r="O48" t="s">
        <v>193</v>
      </c>
      <c r="P48" t="s">
        <v>194</v>
      </c>
      <c r="Q48" t="s">
        <v>73</v>
      </c>
      <c r="R48" t="s">
        <v>29</v>
      </c>
    </row>
    <row r="49" spans="1:18" x14ac:dyDescent="0.5">
      <c r="A49" t="s">
        <v>172</v>
      </c>
      <c r="B49" s="1">
        <v>44306</v>
      </c>
      <c r="C49">
        <v>2021</v>
      </c>
      <c r="D49">
        <v>13</v>
      </c>
      <c r="E49" t="s">
        <v>54</v>
      </c>
      <c r="F49" t="s">
        <v>33</v>
      </c>
      <c r="G49" t="s">
        <v>173</v>
      </c>
      <c r="H49" t="s">
        <v>54</v>
      </c>
      <c r="I49" t="s">
        <v>43</v>
      </c>
      <c r="J49" t="s">
        <v>24</v>
      </c>
      <c r="K49" t="s">
        <v>33</v>
      </c>
      <c r="L49" t="s">
        <v>35</v>
      </c>
      <c r="M49">
        <v>6</v>
      </c>
      <c r="N49" t="s">
        <v>195</v>
      </c>
      <c r="O49" t="s">
        <v>196</v>
      </c>
      <c r="P49" t="s">
        <v>197</v>
      </c>
      <c r="Q49" t="s">
        <v>150</v>
      </c>
      <c r="R49" t="s">
        <v>47</v>
      </c>
    </row>
    <row r="50" spans="1:18" x14ac:dyDescent="0.5">
      <c r="A50" t="s">
        <v>178</v>
      </c>
      <c r="B50" s="1">
        <v>44305</v>
      </c>
      <c r="C50">
        <v>2021</v>
      </c>
      <c r="D50">
        <v>12</v>
      </c>
      <c r="E50" t="s">
        <v>20</v>
      </c>
      <c r="F50" t="s">
        <v>64</v>
      </c>
      <c r="G50" t="s">
        <v>179</v>
      </c>
      <c r="H50" t="s">
        <v>64</v>
      </c>
      <c r="I50" t="s">
        <v>23</v>
      </c>
      <c r="J50" t="s">
        <v>24</v>
      </c>
      <c r="K50" t="s">
        <v>20</v>
      </c>
      <c r="L50" t="s">
        <v>25</v>
      </c>
      <c r="M50">
        <v>45</v>
      </c>
      <c r="N50" t="s">
        <v>198</v>
      </c>
      <c r="O50" t="s">
        <v>199</v>
      </c>
      <c r="P50" t="s">
        <v>200</v>
      </c>
      <c r="Q50" t="s">
        <v>171</v>
      </c>
      <c r="R50" t="s">
        <v>48</v>
      </c>
    </row>
    <row r="51" spans="1:18" x14ac:dyDescent="0.5">
      <c r="A51" t="s">
        <v>178</v>
      </c>
      <c r="B51" s="1">
        <v>44304</v>
      </c>
      <c r="C51">
        <v>2021</v>
      </c>
      <c r="D51">
        <v>11</v>
      </c>
      <c r="E51" t="s">
        <v>69</v>
      </c>
      <c r="F51" t="s">
        <v>33</v>
      </c>
      <c r="G51" t="s">
        <v>179</v>
      </c>
      <c r="H51" t="s">
        <v>33</v>
      </c>
      <c r="I51" t="s">
        <v>23</v>
      </c>
      <c r="J51" t="s">
        <v>24</v>
      </c>
      <c r="K51" t="s">
        <v>33</v>
      </c>
      <c r="L51" t="s">
        <v>35</v>
      </c>
      <c r="M51">
        <v>6</v>
      </c>
      <c r="N51" t="s">
        <v>201</v>
      </c>
      <c r="O51" t="s">
        <v>202</v>
      </c>
      <c r="P51" t="s">
        <v>203</v>
      </c>
      <c r="Q51" t="s">
        <v>82</v>
      </c>
      <c r="R51" t="s">
        <v>171</v>
      </c>
    </row>
    <row r="52" spans="1:18" x14ac:dyDescent="0.5">
      <c r="A52" t="s">
        <v>172</v>
      </c>
      <c r="B52" s="1">
        <v>44304</v>
      </c>
      <c r="C52">
        <v>2021</v>
      </c>
      <c r="D52">
        <v>10</v>
      </c>
      <c r="E52" t="s">
        <v>42</v>
      </c>
      <c r="F52" t="s">
        <v>21</v>
      </c>
      <c r="G52" t="s">
        <v>173</v>
      </c>
      <c r="H52" t="s">
        <v>42</v>
      </c>
      <c r="I52" t="s">
        <v>43</v>
      </c>
      <c r="J52" t="s">
        <v>24</v>
      </c>
      <c r="K52" t="s">
        <v>42</v>
      </c>
      <c r="L52" t="s">
        <v>25</v>
      </c>
      <c r="M52">
        <v>38</v>
      </c>
      <c r="N52" t="s">
        <v>165</v>
      </c>
      <c r="O52" t="s">
        <v>204</v>
      </c>
      <c r="P52" t="s">
        <v>205</v>
      </c>
      <c r="Q52" t="s">
        <v>150</v>
      </c>
      <c r="R52" t="s">
        <v>29</v>
      </c>
    </row>
    <row r="53" spans="1:18" x14ac:dyDescent="0.5">
      <c r="A53" t="s">
        <v>172</v>
      </c>
      <c r="B53" s="1">
        <v>44303</v>
      </c>
      <c r="C53">
        <v>2021</v>
      </c>
      <c r="D53">
        <v>9</v>
      </c>
      <c r="E53" t="s">
        <v>54</v>
      </c>
      <c r="F53" t="s">
        <v>55</v>
      </c>
      <c r="G53" t="s">
        <v>173</v>
      </c>
      <c r="H53" t="s">
        <v>54</v>
      </c>
      <c r="I53" t="s">
        <v>43</v>
      </c>
      <c r="J53" t="s">
        <v>24</v>
      </c>
      <c r="K53" t="s">
        <v>54</v>
      </c>
      <c r="L53" t="s">
        <v>25</v>
      </c>
      <c r="M53">
        <v>13</v>
      </c>
      <c r="N53" t="s">
        <v>109</v>
      </c>
      <c r="O53" t="s">
        <v>206</v>
      </c>
      <c r="P53" t="s">
        <v>207</v>
      </c>
      <c r="Q53" t="s">
        <v>47</v>
      </c>
      <c r="R53" t="s">
        <v>73</v>
      </c>
    </row>
    <row r="54" spans="1:18" x14ac:dyDescent="0.5">
      <c r="A54" t="s">
        <v>178</v>
      </c>
      <c r="B54" s="1">
        <v>44302</v>
      </c>
      <c r="C54">
        <v>2021</v>
      </c>
      <c r="D54">
        <v>8</v>
      </c>
      <c r="E54" t="s">
        <v>69</v>
      </c>
      <c r="F54" t="s">
        <v>20</v>
      </c>
      <c r="G54" t="s">
        <v>179</v>
      </c>
      <c r="H54" t="s">
        <v>20</v>
      </c>
      <c r="I54" t="s">
        <v>23</v>
      </c>
      <c r="J54" t="s">
        <v>24</v>
      </c>
      <c r="K54" t="s">
        <v>20</v>
      </c>
      <c r="L54" t="s">
        <v>35</v>
      </c>
      <c r="M54">
        <v>6</v>
      </c>
      <c r="N54" t="s">
        <v>208</v>
      </c>
      <c r="O54" t="s">
        <v>209</v>
      </c>
      <c r="P54" t="s">
        <v>210</v>
      </c>
      <c r="Q54" t="s">
        <v>82</v>
      </c>
      <c r="R54" t="s">
        <v>106</v>
      </c>
    </row>
    <row r="55" spans="1:18" x14ac:dyDescent="0.5">
      <c r="A55" t="s">
        <v>178</v>
      </c>
      <c r="B55" s="1">
        <v>44301</v>
      </c>
      <c r="C55">
        <v>2021</v>
      </c>
      <c r="D55">
        <v>7</v>
      </c>
      <c r="E55" t="s">
        <v>33</v>
      </c>
      <c r="F55" t="s">
        <v>64</v>
      </c>
      <c r="G55" t="s">
        <v>179</v>
      </c>
      <c r="H55" t="s">
        <v>64</v>
      </c>
      <c r="I55" t="s">
        <v>23</v>
      </c>
      <c r="J55" t="s">
        <v>24</v>
      </c>
      <c r="K55" t="s">
        <v>64</v>
      </c>
      <c r="L55" t="s">
        <v>35</v>
      </c>
      <c r="M55">
        <v>3</v>
      </c>
      <c r="N55" t="s">
        <v>211</v>
      </c>
      <c r="O55" t="s">
        <v>212</v>
      </c>
      <c r="P55" t="s">
        <v>200</v>
      </c>
      <c r="Q55" t="s">
        <v>77</v>
      </c>
      <c r="R55" t="s">
        <v>48</v>
      </c>
    </row>
    <row r="56" spans="1:18" x14ac:dyDescent="0.5">
      <c r="A56" t="s">
        <v>172</v>
      </c>
      <c r="B56" s="1">
        <v>44300</v>
      </c>
      <c r="C56">
        <v>2021</v>
      </c>
      <c r="D56">
        <v>6</v>
      </c>
      <c r="E56" t="s">
        <v>42</v>
      </c>
      <c r="F56" t="s">
        <v>55</v>
      </c>
      <c r="G56" t="s">
        <v>173</v>
      </c>
      <c r="H56" t="s">
        <v>55</v>
      </c>
      <c r="I56" t="s">
        <v>23</v>
      </c>
      <c r="J56" t="s">
        <v>24</v>
      </c>
      <c r="K56" t="s">
        <v>42</v>
      </c>
      <c r="L56" t="s">
        <v>25</v>
      </c>
      <c r="M56">
        <v>6</v>
      </c>
      <c r="N56" t="s">
        <v>90</v>
      </c>
      <c r="O56" t="s">
        <v>213</v>
      </c>
      <c r="P56" t="s">
        <v>214</v>
      </c>
      <c r="Q56" t="s">
        <v>29</v>
      </c>
      <c r="R56" t="s">
        <v>78</v>
      </c>
    </row>
    <row r="57" spans="1:18" x14ac:dyDescent="0.5">
      <c r="A57" t="s">
        <v>172</v>
      </c>
      <c r="B57" s="1">
        <v>44299</v>
      </c>
      <c r="C57">
        <v>2021</v>
      </c>
      <c r="D57">
        <v>5</v>
      </c>
      <c r="E57" t="s">
        <v>54</v>
      </c>
      <c r="F57" t="s">
        <v>21</v>
      </c>
      <c r="G57" t="s">
        <v>173</v>
      </c>
      <c r="H57" t="s">
        <v>21</v>
      </c>
      <c r="I57" t="s">
        <v>23</v>
      </c>
      <c r="J57" t="s">
        <v>24</v>
      </c>
      <c r="K57" t="s">
        <v>54</v>
      </c>
      <c r="L57" t="s">
        <v>25</v>
      </c>
      <c r="M57">
        <v>10</v>
      </c>
      <c r="N57" t="s">
        <v>215</v>
      </c>
      <c r="O57" t="s">
        <v>216</v>
      </c>
      <c r="P57" t="s">
        <v>217</v>
      </c>
      <c r="Q57" t="s">
        <v>150</v>
      </c>
      <c r="R57" t="s">
        <v>47</v>
      </c>
    </row>
    <row r="58" spans="1:18" x14ac:dyDescent="0.5">
      <c r="A58" t="s">
        <v>178</v>
      </c>
      <c r="B58" s="1">
        <v>44298</v>
      </c>
      <c r="C58">
        <v>2021</v>
      </c>
      <c r="D58">
        <v>4</v>
      </c>
      <c r="E58" t="s">
        <v>69</v>
      </c>
      <c r="F58" t="s">
        <v>64</v>
      </c>
      <c r="G58" t="s">
        <v>179</v>
      </c>
      <c r="H58" t="s">
        <v>64</v>
      </c>
      <c r="I58" t="s">
        <v>23</v>
      </c>
      <c r="J58" t="s">
        <v>24</v>
      </c>
      <c r="K58" t="s">
        <v>69</v>
      </c>
      <c r="L58" t="s">
        <v>25</v>
      </c>
      <c r="M58">
        <v>4</v>
      </c>
      <c r="N58" t="s">
        <v>218</v>
      </c>
      <c r="O58" t="s">
        <v>209</v>
      </c>
      <c r="P58" t="s">
        <v>219</v>
      </c>
      <c r="Q58" t="s">
        <v>82</v>
      </c>
      <c r="R58" t="s">
        <v>77</v>
      </c>
    </row>
    <row r="59" spans="1:18" x14ac:dyDescent="0.5">
      <c r="A59" t="s">
        <v>172</v>
      </c>
      <c r="B59" s="1">
        <v>44297</v>
      </c>
      <c r="C59">
        <v>2021</v>
      </c>
      <c r="D59">
        <v>3</v>
      </c>
      <c r="E59" t="s">
        <v>21</v>
      </c>
      <c r="F59" t="s">
        <v>55</v>
      </c>
      <c r="G59" t="s">
        <v>173</v>
      </c>
      <c r="H59" t="s">
        <v>55</v>
      </c>
      <c r="I59" t="s">
        <v>23</v>
      </c>
      <c r="J59" t="s">
        <v>24</v>
      </c>
      <c r="K59" t="s">
        <v>21</v>
      </c>
      <c r="L59" t="s">
        <v>25</v>
      </c>
      <c r="M59">
        <v>10</v>
      </c>
      <c r="N59" t="s">
        <v>220</v>
      </c>
      <c r="O59" t="s">
        <v>221</v>
      </c>
      <c r="P59" t="s">
        <v>222</v>
      </c>
      <c r="Q59" t="s">
        <v>39</v>
      </c>
      <c r="R59" t="s">
        <v>29</v>
      </c>
    </row>
    <row r="60" spans="1:18" x14ac:dyDescent="0.5">
      <c r="A60" t="s">
        <v>178</v>
      </c>
      <c r="B60" s="1">
        <v>44296</v>
      </c>
      <c r="C60">
        <v>2021</v>
      </c>
      <c r="D60">
        <v>2</v>
      </c>
      <c r="E60" t="s">
        <v>20</v>
      </c>
      <c r="F60" t="s">
        <v>33</v>
      </c>
      <c r="G60" t="s">
        <v>179</v>
      </c>
      <c r="H60" t="s">
        <v>33</v>
      </c>
      <c r="I60" t="s">
        <v>23</v>
      </c>
      <c r="J60" t="s">
        <v>24</v>
      </c>
      <c r="K60" t="s">
        <v>33</v>
      </c>
      <c r="L60" t="s">
        <v>35</v>
      </c>
      <c r="M60">
        <v>7</v>
      </c>
      <c r="N60" t="s">
        <v>201</v>
      </c>
      <c r="O60" t="s">
        <v>199</v>
      </c>
      <c r="P60" t="s">
        <v>223</v>
      </c>
      <c r="Q60" t="s">
        <v>82</v>
      </c>
      <c r="R60" t="s">
        <v>48</v>
      </c>
    </row>
    <row r="61" spans="1:18" x14ac:dyDescent="0.5">
      <c r="A61" t="s">
        <v>172</v>
      </c>
      <c r="B61" s="1">
        <v>44295</v>
      </c>
      <c r="C61">
        <v>2021</v>
      </c>
      <c r="D61">
        <v>1</v>
      </c>
      <c r="E61" t="s">
        <v>54</v>
      </c>
      <c r="F61" t="s">
        <v>42</v>
      </c>
      <c r="G61" t="s">
        <v>173</v>
      </c>
      <c r="H61" t="s">
        <v>42</v>
      </c>
      <c r="I61" t="s">
        <v>23</v>
      </c>
      <c r="J61" t="s">
        <v>24</v>
      </c>
      <c r="K61" t="s">
        <v>42</v>
      </c>
      <c r="L61" t="s">
        <v>35</v>
      </c>
      <c r="M61">
        <v>2</v>
      </c>
      <c r="N61" t="s">
        <v>224</v>
      </c>
      <c r="O61" t="s">
        <v>225</v>
      </c>
      <c r="P61" t="s">
        <v>226</v>
      </c>
      <c r="Q61" t="s">
        <v>39</v>
      </c>
      <c r="R61" t="s">
        <v>29</v>
      </c>
    </row>
    <row r="62" spans="1:18" x14ac:dyDescent="0.5">
      <c r="A62" t="s">
        <v>175</v>
      </c>
      <c r="B62" s="1">
        <v>44145</v>
      </c>
      <c r="C62" t="s">
        <v>227</v>
      </c>
      <c r="D62" t="s">
        <v>19</v>
      </c>
      <c r="E62" t="s">
        <v>33</v>
      </c>
      <c r="F62" t="s">
        <v>54</v>
      </c>
      <c r="G62" t="s">
        <v>22</v>
      </c>
      <c r="H62" t="s">
        <v>33</v>
      </c>
      <c r="I62" t="s">
        <v>43</v>
      </c>
      <c r="J62" t="s">
        <v>24</v>
      </c>
      <c r="K62" t="s">
        <v>54</v>
      </c>
      <c r="L62" t="s">
        <v>35</v>
      </c>
      <c r="M62">
        <v>5</v>
      </c>
      <c r="N62" t="s">
        <v>228</v>
      </c>
      <c r="O62" t="s">
        <v>229</v>
      </c>
      <c r="P62" t="s">
        <v>230</v>
      </c>
      <c r="Q62" t="s">
        <v>47</v>
      </c>
      <c r="R62" t="s">
        <v>29</v>
      </c>
    </row>
    <row r="63" spans="1:18" x14ac:dyDescent="0.5">
      <c r="A63" t="s">
        <v>53</v>
      </c>
      <c r="B63" s="1">
        <v>44143</v>
      </c>
      <c r="C63" t="s">
        <v>227</v>
      </c>
      <c r="D63" t="s">
        <v>32</v>
      </c>
      <c r="E63" t="s">
        <v>33</v>
      </c>
      <c r="F63" t="s">
        <v>55</v>
      </c>
      <c r="G63" t="s">
        <v>231</v>
      </c>
      <c r="H63" t="s">
        <v>33</v>
      </c>
      <c r="I63" t="s">
        <v>43</v>
      </c>
      <c r="J63" t="s">
        <v>24</v>
      </c>
      <c r="K63" t="s">
        <v>33</v>
      </c>
      <c r="L63" t="s">
        <v>25</v>
      </c>
      <c r="M63">
        <v>17</v>
      </c>
      <c r="N63" t="s">
        <v>232</v>
      </c>
      <c r="O63" t="s">
        <v>233</v>
      </c>
      <c r="P63" t="s">
        <v>234</v>
      </c>
      <c r="Q63" t="s">
        <v>171</v>
      </c>
      <c r="R63" t="s">
        <v>77</v>
      </c>
    </row>
    <row r="64" spans="1:18" x14ac:dyDescent="0.5">
      <c r="A64" t="s">
        <v>53</v>
      </c>
      <c r="B64" s="1">
        <v>44141</v>
      </c>
      <c r="C64" t="s">
        <v>227</v>
      </c>
      <c r="D64" t="s">
        <v>41</v>
      </c>
      <c r="E64" t="s">
        <v>42</v>
      </c>
      <c r="F64" t="s">
        <v>55</v>
      </c>
      <c r="G64" t="s">
        <v>231</v>
      </c>
      <c r="H64" t="s">
        <v>55</v>
      </c>
      <c r="I64" t="s">
        <v>23</v>
      </c>
      <c r="J64" t="s">
        <v>24</v>
      </c>
      <c r="K64" t="s">
        <v>55</v>
      </c>
      <c r="L64" t="s">
        <v>35</v>
      </c>
      <c r="M64">
        <v>6</v>
      </c>
      <c r="N64" t="s">
        <v>74</v>
      </c>
      <c r="O64" t="s">
        <v>235</v>
      </c>
      <c r="P64" t="s">
        <v>236</v>
      </c>
      <c r="Q64" t="s">
        <v>171</v>
      </c>
      <c r="R64" t="s">
        <v>77</v>
      </c>
    </row>
    <row r="65" spans="1:18" x14ac:dyDescent="0.5">
      <c r="A65" t="s">
        <v>175</v>
      </c>
      <c r="B65" s="1">
        <v>44140</v>
      </c>
      <c r="C65" t="s">
        <v>227</v>
      </c>
      <c r="D65" t="s">
        <v>49</v>
      </c>
      <c r="E65" t="s">
        <v>54</v>
      </c>
      <c r="F65" t="s">
        <v>33</v>
      </c>
      <c r="G65" t="s">
        <v>22</v>
      </c>
      <c r="H65" t="s">
        <v>33</v>
      </c>
      <c r="I65" t="s">
        <v>23</v>
      </c>
      <c r="J65" t="s">
        <v>24</v>
      </c>
      <c r="K65" t="s">
        <v>54</v>
      </c>
      <c r="L65" t="s">
        <v>25</v>
      </c>
      <c r="M65">
        <v>57</v>
      </c>
      <c r="N65" t="s">
        <v>237</v>
      </c>
      <c r="O65" t="s">
        <v>238</v>
      </c>
      <c r="P65" t="s">
        <v>239</v>
      </c>
      <c r="Q65" t="s">
        <v>47</v>
      </c>
      <c r="R65" t="s">
        <v>29</v>
      </c>
    </row>
    <row r="66" spans="1:18" x14ac:dyDescent="0.5">
      <c r="A66" t="s">
        <v>175</v>
      </c>
      <c r="B66" s="1">
        <v>44138</v>
      </c>
      <c r="C66" t="s">
        <v>227</v>
      </c>
      <c r="D66">
        <v>56</v>
      </c>
      <c r="E66" t="s">
        <v>54</v>
      </c>
      <c r="F66" t="s">
        <v>55</v>
      </c>
      <c r="G66" t="s">
        <v>34</v>
      </c>
      <c r="H66" t="s">
        <v>55</v>
      </c>
      <c r="I66" t="s">
        <v>23</v>
      </c>
      <c r="J66" t="s">
        <v>24</v>
      </c>
      <c r="K66" t="s">
        <v>55</v>
      </c>
      <c r="L66" t="s">
        <v>35</v>
      </c>
      <c r="M66">
        <v>10</v>
      </c>
      <c r="N66" t="s">
        <v>240</v>
      </c>
      <c r="O66" t="s">
        <v>241</v>
      </c>
      <c r="P66" t="s">
        <v>242</v>
      </c>
      <c r="Q66" t="s">
        <v>150</v>
      </c>
      <c r="R66" t="s">
        <v>30</v>
      </c>
    </row>
    <row r="67" spans="1:18" x14ac:dyDescent="0.5">
      <c r="A67" t="s">
        <v>53</v>
      </c>
      <c r="B67" s="1">
        <v>44137</v>
      </c>
      <c r="C67" t="s">
        <v>227</v>
      </c>
      <c r="D67">
        <v>55</v>
      </c>
      <c r="E67" t="s">
        <v>42</v>
      </c>
      <c r="F67" t="s">
        <v>33</v>
      </c>
      <c r="G67" t="s">
        <v>231</v>
      </c>
      <c r="H67" t="s">
        <v>33</v>
      </c>
      <c r="I67" t="s">
        <v>23</v>
      </c>
      <c r="J67" t="s">
        <v>24</v>
      </c>
      <c r="K67" t="s">
        <v>33</v>
      </c>
      <c r="L67" t="s">
        <v>35</v>
      </c>
      <c r="M67">
        <v>6</v>
      </c>
      <c r="N67" t="s">
        <v>131</v>
      </c>
      <c r="O67" t="s">
        <v>243</v>
      </c>
      <c r="P67" t="s">
        <v>244</v>
      </c>
      <c r="Q67" t="s">
        <v>47</v>
      </c>
      <c r="R67" t="s">
        <v>77</v>
      </c>
    </row>
    <row r="68" spans="1:18" x14ac:dyDescent="0.5">
      <c r="A68" t="s">
        <v>175</v>
      </c>
      <c r="B68" s="1">
        <v>44136</v>
      </c>
      <c r="C68" t="s">
        <v>227</v>
      </c>
      <c r="D68">
        <v>54</v>
      </c>
      <c r="E68" t="s">
        <v>21</v>
      </c>
      <c r="F68" t="s">
        <v>64</v>
      </c>
      <c r="G68" t="s">
        <v>22</v>
      </c>
      <c r="H68" t="s">
        <v>64</v>
      </c>
      <c r="I68" t="s">
        <v>23</v>
      </c>
      <c r="J68" t="s">
        <v>24</v>
      </c>
      <c r="K68" t="s">
        <v>21</v>
      </c>
      <c r="L68" t="s">
        <v>25</v>
      </c>
      <c r="M68">
        <v>60</v>
      </c>
      <c r="N68" t="s">
        <v>245</v>
      </c>
      <c r="O68" t="s">
        <v>246</v>
      </c>
      <c r="P68" t="s">
        <v>247</v>
      </c>
      <c r="Q68" t="s">
        <v>29</v>
      </c>
      <c r="R68" t="s">
        <v>171</v>
      </c>
    </row>
    <row r="69" spans="1:18" x14ac:dyDescent="0.5">
      <c r="A69" t="s">
        <v>53</v>
      </c>
      <c r="B69" s="1">
        <v>44136</v>
      </c>
      <c r="C69" t="s">
        <v>227</v>
      </c>
      <c r="D69">
        <v>53</v>
      </c>
      <c r="E69" t="s">
        <v>248</v>
      </c>
      <c r="F69" t="s">
        <v>20</v>
      </c>
      <c r="G69" t="s">
        <v>231</v>
      </c>
      <c r="H69" t="s">
        <v>20</v>
      </c>
      <c r="I69" t="s">
        <v>23</v>
      </c>
      <c r="J69" t="s">
        <v>24</v>
      </c>
      <c r="K69" t="s">
        <v>20</v>
      </c>
      <c r="L69" t="s">
        <v>35</v>
      </c>
      <c r="M69">
        <v>9</v>
      </c>
      <c r="N69" t="s">
        <v>50</v>
      </c>
      <c r="O69" t="s">
        <v>249</v>
      </c>
      <c r="P69" t="s">
        <v>250</v>
      </c>
      <c r="Q69" t="s">
        <v>251</v>
      </c>
      <c r="R69" t="s">
        <v>48</v>
      </c>
    </row>
    <row r="70" spans="1:18" x14ac:dyDescent="0.5">
      <c r="A70" t="s">
        <v>175</v>
      </c>
      <c r="B70" s="1">
        <v>44135</v>
      </c>
      <c r="C70" t="s">
        <v>227</v>
      </c>
      <c r="D70">
        <v>52</v>
      </c>
      <c r="E70" t="s">
        <v>42</v>
      </c>
      <c r="F70" t="s">
        <v>55</v>
      </c>
      <c r="G70" t="s">
        <v>34</v>
      </c>
      <c r="H70" t="s">
        <v>55</v>
      </c>
      <c r="I70" t="s">
        <v>23</v>
      </c>
      <c r="J70" t="s">
        <v>24</v>
      </c>
      <c r="K70" t="s">
        <v>55</v>
      </c>
      <c r="L70" t="s">
        <v>35</v>
      </c>
      <c r="M70">
        <v>5</v>
      </c>
      <c r="N70" t="s">
        <v>252</v>
      </c>
      <c r="O70" t="s">
        <v>253</v>
      </c>
      <c r="P70" t="s">
        <v>254</v>
      </c>
      <c r="Q70" t="s">
        <v>39</v>
      </c>
      <c r="R70" t="s">
        <v>73</v>
      </c>
    </row>
    <row r="71" spans="1:18" x14ac:dyDescent="0.5">
      <c r="A71" t="s">
        <v>175</v>
      </c>
      <c r="B71" s="1">
        <v>44135</v>
      </c>
      <c r="C71" t="s">
        <v>227</v>
      </c>
      <c r="D71">
        <v>51</v>
      </c>
      <c r="E71" t="s">
        <v>33</v>
      </c>
      <c r="F71" t="s">
        <v>54</v>
      </c>
      <c r="G71" t="s">
        <v>22</v>
      </c>
      <c r="H71" t="s">
        <v>54</v>
      </c>
      <c r="I71" t="s">
        <v>23</v>
      </c>
      <c r="J71" t="s">
        <v>24</v>
      </c>
      <c r="K71" t="s">
        <v>54</v>
      </c>
      <c r="L71" t="s">
        <v>35</v>
      </c>
      <c r="M71">
        <v>9</v>
      </c>
      <c r="N71" t="s">
        <v>57</v>
      </c>
      <c r="O71" t="s">
        <v>255</v>
      </c>
      <c r="P71" t="s">
        <v>256</v>
      </c>
      <c r="Q71" t="s">
        <v>102</v>
      </c>
      <c r="R71" t="s">
        <v>171</v>
      </c>
    </row>
    <row r="72" spans="1:18" x14ac:dyDescent="0.5">
      <c r="A72" t="s">
        <v>53</v>
      </c>
      <c r="B72" s="1">
        <v>44134</v>
      </c>
      <c r="C72" t="s">
        <v>227</v>
      </c>
      <c r="D72">
        <v>50</v>
      </c>
      <c r="E72" t="s">
        <v>248</v>
      </c>
      <c r="F72" t="s">
        <v>64</v>
      </c>
      <c r="G72" t="s">
        <v>231</v>
      </c>
      <c r="H72" t="s">
        <v>64</v>
      </c>
      <c r="I72" t="s">
        <v>23</v>
      </c>
      <c r="J72" t="s">
        <v>24</v>
      </c>
      <c r="K72" t="s">
        <v>64</v>
      </c>
      <c r="L72" t="s">
        <v>35</v>
      </c>
      <c r="M72">
        <v>7</v>
      </c>
      <c r="N72" t="s">
        <v>257</v>
      </c>
      <c r="O72" t="s">
        <v>258</v>
      </c>
      <c r="P72" t="s">
        <v>259</v>
      </c>
      <c r="Q72" t="s">
        <v>47</v>
      </c>
      <c r="R72" t="s">
        <v>77</v>
      </c>
    </row>
    <row r="73" spans="1:18" x14ac:dyDescent="0.5">
      <c r="A73" t="s">
        <v>175</v>
      </c>
      <c r="B73" s="1">
        <v>44133</v>
      </c>
      <c r="C73" t="s">
        <v>227</v>
      </c>
      <c r="D73">
        <v>49</v>
      </c>
      <c r="E73" t="s">
        <v>21</v>
      </c>
      <c r="F73" t="s">
        <v>20</v>
      </c>
      <c r="G73" t="s">
        <v>22</v>
      </c>
      <c r="H73" t="s">
        <v>20</v>
      </c>
      <c r="I73" t="s">
        <v>23</v>
      </c>
      <c r="J73" t="s">
        <v>24</v>
      </c>
      <c r="K73" t="s">
        <v>20</v>
      </c>
      <c r="L73" t="s">
        <v>35</v>
      </c>
      <c r="M73">
        <v>6</v>
      </c>
      <c r="N73" t="s">
        <v>50</v>
      </c>
      <c r="O73" t="s">
        <v>260</v>
      </c>
      <c r="P73" t="s">
        <v>261</v>
      </c>
      <c r="Q73" t="s">
        <v>150</v>
      </c>
      <c r="R73" t="s">
        <v>30</v>
      </c>
    </row>
    <row r="74" spans="1:18" x14ac:dyDescent="0.5">
      <c r="A74" t="s">
        <v>53</v>
      </c>
      <c r="B74" s="1">
        <v>44132</v>
      </c>
      <c r="C74" t="s">
        <v>227</v>
      </c>
      <c r="D74">
        <v>48</v>
      </c>
      <c r="E74" t="s">
        <v>42</v>
      </c>
      <c r="F74" t="s">
        <v>54</v>
      </c>
      <c r="G74" t="s">
        <v>231</v>
      </c>
      <c r="H74" t="s">
        <v>54</v>
      </c>
      <c r="I74" t="s">
        <v>23</v>
      </c>
      <c r="J74" t="s">
        <v>24</v>
      </c>
      <c r="K74" t="s">
        <v>54</v>
      </c>
      <c r="L74" t="s">
        <v>35</v>
      </c>
      <c r="M74">
        <v>5</v>
      </c>
      <c r="N74" t="s">
        <v>262</v>
      </c>
      <c r="O74" t="s">
        <v>263</v>
      </c>
      <c r="P74" t="s">
        <v>264</v>
      </c>
      <c r="Q74" t="s">
        <v>78</v>
      </c>
      <c r="R74" t="s">
        <v>47</v>
      </c>
    </row>
    <row r="75" spans="1:18" x14ac:dyDescent="0.5">
      <c r="A75" t="s">
        <v>175</v>
      </c>
      <c r="B75" s="1">
        <v>44131</v>
      </c>
      <c r="C75" t="s">
        <v>227</v>
      </c>
      <c r="D75">
        <v>47</v>
      </c>
      <c r="E75" t="s">
        <v>55</v>
      </c>
      <c r="F75" t="s">
        <v>33</v>
      </c>
      <c r="G75" t="s">
        <v>22</v>
      </c>
      <c r="H75" t="s">
        <v>33</v>
      </c>
      <c r="I75" t="s">
        <v>23</v>
      </c>
      <c r="J75" t="s">
        <v>24</v>
      </c>
      <c r="K75" t="s">
        <v>55</v>
      </c>
      <c r="L75" t="s">
        <v>25</v>
      </c>
      <c r="M75">
        <v>88</v>
      </c>
      <c r="N75" t="s">
        <v>265</v>
      </c>
      <c r="O75" t="s">
        <v>266</v>
      </c>
      <c r="P75" t="s">
        <v>267</v>
      </c>
      <c r="Q75" t="s">
        <v>82</v>
      </c>
      <c r="R75" t="s">
        <v>29</v>
      </c>
    </row>
    <row r="76" spans="1:18" x14ac:dyDescent="0.5">
      <c r="A76" t="s">
        <v>175</v>
      </c>
      <c r="B76" s="1">
        <v>44130</v>
      </c>
      <c r="C76" t="s">
        <v>227</v>
      </c>
      <c r="D76">
        <v>46</v>
      </c>
      <c r="E76" t="s">
        <v>21</v>
      </c>
      <c r="F76" t="s">
        <v>248</v>
      </c>
      <c r="G76" t="s">
        <v>34</v>
      </c>
      <c r="H76" t="s">
        <v>248</v>
      </c>
      <c r="I76" t="s">
        <v>23</v>
      </c>
      <c r="J76" t="s">
        <v>24</v>
      </c>
      <c r="K76" t="s">
        <v>248</v>
      </c>
      <c r="L76" t="s">
        <v>35</v>
      </c>
      <c r="M76">
        <v>8</v>
      </c>
      <c r="N76" t="s">
        <v>268</v>
      </c>
      <c r="O76" t="s">
        <v>269</v>
      </c>
      <c r="P76" t="s">
        <v>258</v>
      </c>
      <c r="Q76" t="s">
        <v>39</v>
      </c>
      <c r="R76" t="s">
        <v>30</v>
      </c>
    </row>
    <row r="77" spans="1:18" x14ac:dyDescent="0.5">
      <c r="A77" t="s">
        <v>53</v>
      </c>
      <c r="B77" s="1">
        <v>44129</v>
      </c>
      <c r="C77" t="s">
        <v>227</v>
      </c>
      <c r="D77">
        <v>45</v>
      </c>
      <c r="E77" t="s">
        <v>54</v>
      </c>
      <c r="F77" t="s">
        <v>64</v>
      </c>
      <c r="G77" t="s">
        <v>231</v>
      </c>
      <c r="H77" t="s">
        <v>54</v>
      </c>
      <c r="I77" t="s">
        <v>43</v>
      </c>
      <c r="J77" t="s">
        <v>24</v>
      </c>
      <c r="K77" t="s">
        <v>64</v>
      </c>
      <c r="L77" t="s">
        <v>35</v>
      </c>
      <c r="M77">
        <v>8</v>
      </c>
      <c r="N77" t="s">
        <v>257</v>
      </c>
      <c r="O77" t="s">
        <v>270</v>
      </c>
      <c r="P77" t="s">
        <v>271</v>
      </c>
      <c r="Q77" t="s">
        <v>78</v>
      </c>
      <c r="R77" t="s">
        <v>48</v>
      </c>
    </row>
    <row r="78" spans="1:18" x14ac:dyDescent="0.5">
      <c r="A78" t="s">
        <v>175</v>
      </c>
      <c r="B78" s="1">
        <v>44129</v>
      </c>
      <c r="C78" t="s">
        <v>227</v>
      </c>
      <c r="D78">
        <v>44</v>
      </c>
      <c r="E78" t="s">
        <v>42</v>
      </c>
      <c r="F78" t="s">
        <v>20</v>
      </c>
      <c r="G78" t="s">
        <v>22</v>
      </c>
      <c r="H78" t="s">
        <v>42</v>
      </c>
      <c r="I78" t="s">
        <v>43</v>
      </c>
      <c r="J78" t="s">
        <v>24</v>
      </c>
      <c r="K78" t="s">
        <v>20</v>
      </c>
      <c r="L78" t="s">
        <v>35</v>
      </c>
      <c r="M78">
        <v>8</v>
      </c>
      <c r="N78" t="s">
        <v>50</v>
      </c>
      <c r="O78" t="s">
        <v>272</v>
      </c>
      <c r="P78" t="s">
        <v>273</v>
      </c>
      <c r="Q78" t="s">
        <v>150</v>
      </c>
      <c r="R78" t="s">
        <v>30</v>
      </c>
    </row>
    <row r="79" spans="1:18" x14ac:dyDescent="0.5">
      <c r="A79" t="s">
        <v>53</v>
      </c>
      <c r="B79" s="1">
        <v>44128</v>
      </c>
      <c r="C79" t="s">
        <v>227</v>
      </c>
      <c r="D79">
        <v>42</v>
      </c>
      <c r="E79" t="s">
        <v>21</v>
      </c>
      <c r="F79" t="s">
        <v>33</v>
      </c>
      <c r="G79" t="s">
        <v>231</v>
      </c>
      <c r="H79" t="s">
        <v>33</v>
      </c>
      <c r="I79" t="s">
        <v>23</v>
      </c>
      <c r="J79" t="s">
        <v>24</v>
      </c>
      <c r="K79" t="s">
        <v>21</v>
      </c>
      <c r="L79" t="s">
        <v>25</v>
      </c>
      <c r="M79">
        <v>59</v>
      </c>
      <c r="N79" t="s">
        <v>136</v>
      </c>
      <c r="O79" t="s">
        <v>274</v>
      </c>
      <c r="P79" t="s">
        <v>275</v>
      </c>
      <c r="Q79" t="s">
        <v>47</v>
      </c>
      <c r="R79" t="s">
        <v>251</v>
      </c>
    </row>
    <row r="80" spans="1:18" x14ac:dyDescent="0.5">
      <c r="A80" t="s">
        <v>175</v>
      </c>
      <c r="B80" s="1">
        <v>44128</v>
      </c>
      <c r="C80" t="s">
        <v>227</v>
      </c>
      <c r="D80">
        <v>43</v>
      </c>
      <c r="E80" t="s">
        <v>248</v>
      </c>
      <c r="F80" t="s">
        <v>55</v>
      </c>
      <c r="G80" t="s">
        <v>22</v>
      </c>
      <c r="H80" t="s">
        <v>55</v>
      </c>
      <c r="I80" t="s">
        <v>23</v>
      </c>
      <c r="J80" t="s">
        <v>24</v>
      </c>
      <c r="K80" t="s">
        <v>248</v>
      </c>
      <c r="L80" t="s">
        <v>25</v>
      </c>
      <c r="M80">
        <v>12</v>
      </c>
      <c r="N80" t="s">
        <v>276</v>
      </c>
      <c r="O80" t="s">
        <v>258</v>
      </c>
      <c r="P80" t="s">
        <v>277</v>
      </c>
      <c r="Q80" t="s">
        <v>106</v>
      </c>
      <c r="R80" t="s">
        <v>171</v>
      </c>
    </row>
    <row r="81" spans="1:18" x14ac:dyDescent="0.5">
      <c r="A81" t="s">
        <v>175</v>
      </c>
      <c r="B81" s="1">
        <v>44127</v>
      </c>
      <c r="C81" t="s">
        <v>227</v>
      </c>
      <c r="D81">
        <v>41</v>
      </c>
      <c r="E81" t="s">
        <v>20</v>
      </c>
      <c r="F81" t="s">
        <v>54</v>
      </c>
      <c r="G81" t="s">
        <v>34</v>
      </c>
      <c r="H81" t="s">
        <v>54</v>
      </c>
      <c r="I81" t="s">
        <v>23</v>
      </c>
      <c r="J81" t="s">
        <v>24</v>
      </c>
      <c r="K81" t="s">
        <v>54</v>
      </c>
      <c r="L81" t="s">
        <v>35</v>
      </c>
      <c r="M81">
        <v>10</v>
      </c>
      <c r="N81" t="s">
        <v>228</v>
      </c>
      <c r="O81" t="s">
        <v>278</v>
      </c>
      <c r="P81" t="s">
        <v>279</v>
      </c>
      <c r="Q81" t="s">
        <v>150</v>
      </c>
      <c r="R81" t="s">
        <v>280</v>
      </c>
    </row>
    <row r="82" spans="1:18" x14ac:dyDescent="0.5">
      <c r="A82" t="s">
        <v>175</v>
      </c>
      <c r="B82" s="1">
        <v>44126</v>
      </c>
      <c r="C82" t="s">
        <v>227</v>
      </c>
      <c r="D82">
        <v>40</v>
      </c>
      <c r="E82" t="s">
        <v>64</v>
      </c>
      <c r="F82" t="s">
        <v>55</v>
      </c>
      <c r="G82" t="s">
        <v>22</v>
      </c>
      <c r="H82" t="s">
        <v>55</v>
      </c>
      <c r="I82" t="s">
        <v>23</v>
      </c>
      <c r="J82" t="s">
        <v>24</v>
      </c>
      <c r="K82" t="s">
        <v>55</v>
      </c>
      <c r="L82" t="s">
        <v>35</v>
      </c>
      <c r="M82">
        <v>8</v>
      </c>
      <c r="N82" t="s">
        <v>281</v>
      </c>
      <c r="O82" t="s">
        <v>282</v>
      </c>
      <c r="P82" t="s">
        <v>283</v>
      </c>
      <c r="Q82" t="s">
        <v>29</v>
      </c>
      <c r="R82" t="s">
        <v>171</v>
      </c>
    </row>
    <row r="83" spans="1:18" x14ac:dyDescent="0.5">
      <c r="A83" t="s">
        <v>53</v>
      </c>
      <c r="B83" s="1">
        <v>44125</v>
      </c>
      <c r="C83" t="s">
        <v>227</v>
      </c>
      <c r="D83">
        <v>39</v>
      </c>
      <c r="E83" t="s">
        <v>21</v>
      </c>
      <c r="F83" t="s">
        <v>42</v>
      </c>
      <c r="G83" t="s">
        <v>231</v>
      </c>
      <c r="H83" t="s">
        <v>21</v>
      </c>
      <c r="I83" t="s">
        <v>43</v>
      </c>
      <c r="J83" t="s">
        <v>24</v>
      </c>
      <c r="K83" t="s">
        <v>42</v>
      </c>
      <c r="L83" t="s">
        <v>35</v>
      </c>
      <c r="M83">
        <v>8</v>
      </c>
      <c r="N83" t="s">
        <v>284</v>
      </c>
      <c r="O83" t="s">
        <v>285</v>
      </c>
      <c r="P83" t="s">
        <v>286</v>
      </c>
      <c r="Q83" t="s">
        <v>48</v>
      </c>
      <c r="R83" t="s">
        <v>77</v>
      </c>
    </row>
    <row r="84" spans="1:18" x14ac:dyDescent="0.5">
      <c r="A84" t="s">
        <v>175</v>
      </c>
      <c r="B84" s="1">
        <v>44124</v>
      </c>
      <c r="C84" t="s">
        <v>227</v>
      </c>
      <c r="D84">
        <v>38</v>
      </c>
      <c r="E84" t="s">
        <v>33</v>
      </c>
      <c r="F84" t="s">
        <v>248</v>
      </c>
      <c r="G84" t="s">
        <v>22</v>
      </c>
      <c r="H84" t="s">
        <v>33</v>
      </c>
      <c r="I84" t="s">
        <v>43</v>
      </c>
      <c r="J84" t="s">
        <v>24</v>
      </c>
      <c r="K84" t="s">
        <v>248</v>
      </c>
      <c r="L84" t="s">
        <v>35</v>
      </c>
      <c r="M84">
        <v>5</v>
      </c>
      <c r="N84" t="s">
        <v>201</v>
      </c>
      <c r="O84" t="s">
        <v>287</v>
      </c>
      <c r="P84" t="s">
        <v>288</v>
      </c>
      <c r="Q84" t="s">
        <v>150</v>
      </c>
      <c r="R84" t="s">
        <v>30</v>
      </c>
    </row>
    <row r="85" spans="1:18" x14ac:dyDescent="0.5">
      <c r="A85" t="s">
        <v>53</v>
      </c>
      <c r="B85" s="1">
        <v>44123</v>
      </c>
      <c r="C85" t="s">
        <v>227</v>
      </c>
      <c r="D85">
        <v>37</v>
      </c>
      <c r="E85" t="s">
        <v>20</v>
      </c>
      <c r="F85" t="s">
        <v>64</v>
      </c>
      <c r="G85" t="s">
        <v>231</v>
      </c>
      <c r="H85" t="s">
        <v>20</v>
      </c>
      <c r="I85" t="s">
        <v>43</v>
      </c>
      <c r="J85" t="s">
        <v>24</v>
      </c>
      <c r="K85" t="s">
        <v>64</v>
      </c>
      <c r="L85" t="s">
        <v>35</v>
      </c>
      <c r="M85">
        <v>7</v>
      </c>
      <c r="N85" t="s">
        <v>147</v>
      </c>
      <c r="O85" t="s">
        <v>289</v>
      </c>
      <c r="P85" t="s">
        <v>290</v>
      </c>
      <c r="Q85" t="s">
        <v>47</v>
      </c>
      <c r="R85" t="s">
        <v>48</v>
      </c>
    </row>
    <row r="86" spans="1:18" x14ac:dyDescent="0.5">
      <c r="A86" t="s">
        <v>53</v>
      </c>
      <c r="B86" s="1">
        <v>44122</v>
      </c>
      <c r="C86" t="s">
        <v>227</v>
      </c>
      <c r="D86">
        <v>35</v>
      </c>
      <c r="E86" t="s">
        <v>21</v>
      </c>
      <c r="F86" t="s">
        <v>55</v>
      </c>
      <c r="G86" t="s">
        <v>231</v>
      </c>
      <c r="H86" t="s">
        <v>55</v>
      </c>
      <c r="I86" t="s">
        <v>23</v>
      </c>
      <c r="J86" t="s">
        <v>174</v>
      </c>
      <c r="K86" t="s">
        <v>21</v>
      </c>
      <c r="L86" t="s">
        <v>9</v>
      </c>
      <c r="M86" t="s">
        <v>175</v>
      </c>
      <c r="N86" t="s">
        <v>291</v>
      </c>
      <c r="O86" t="s">
        <v>292</v>
      </c>
      <c r="P86" t="s">
        <v>293</v>
      </c>
      <c r="Q86" t="s">
        <v>251</v>
      </c>
      <c r="R86" t="s">
        <v>77</v>
      </c>
    </row>
    <row r="87" spans="1:18" x14ac:dyDescent="0.5">
      <c r="A87" t="s">
        <v>175</v>
      </c>
      <c r="B87" s="1">
        <v>44122</v>
      </c>
      <c r="C87" t="s">
        <v>227</v>
      </c>
      <c r="D87">
        <v>36</v>
      </c>
      <c r="E87" t="s">
        <v>54</v>
      </c>
      <c r="F87" t="s">
        <v>248</v>
      </c>
      <c r="G87" t="s">
        <v>22</v>
      </c>
      <c r="H87" t="s">
        <v>54</v>
      </c>
      <c r="I87" t="s">
        <v>43</v>
      </c>
      <c r="J87" t="s">
        <v>174</v>
      </c>
      <c r="K87" t="s">
        <v>248</v>
      </c>
      <c r="L87" t="s">
        <v>9</v>
      </c>
      <c r="M87" t="s">
        <v>175</v>
      </c>
      <c r="N87" t="s">
        <v>70</v>
      </c>
      <c r="O87" t="s">
        <v>294</v>
      </c>
      <c r="P87" t="s">
        <v>295</v>
      </c>
      <c r="Q87" t="s">
        <v>29</v>
      </c>
      <c r="R87" t="s">
        <v>171</v>
      </c>
    </row>
    <row r="88" spans="1:18" x14ac:dyDescent="0.5">
      <c r="A88" t="s">
        <v>175</v>
      </c>
      <c r="B88" s="1">
        <v>44121</v>
      </c>
      <c r="C88" t="s">
        <v>227</v>
      </c>
      <c r="D88">
        <v>33</v>
      </c>
      <c r="E88" t="s">
        <v>64</v>
      </c>
      <c r="F88" t="s">
        <v>42</v>
      </c>
      <c r="G88" t="s">
        <v>22</v>
      </c>
      <c r="H88" t="s">
        <v>64</v>
      </c>
      <c r="I88" t="s">
        <v>43</v>
      </c>
      <c r="J88" t="s">
        <v>24</v>
      </c>
      <c r="K88" t="s">
        <v>42</v>
      </c>
      <c r="L88" t="s">
        <v>35</v>
      </c>
      <c r="M88">
        <v>7</v>
      </c>
      <c r="N88" t="s">
        <v>165</v>
      </c>
      <c r="O88" t="s">
        <v>296</v>
      </c>
      <c r="P88" t="s">
        <v>297</v>
      </c>
      <c r="Q88" t="s">
        <v>82</v>
      </c>
      <c r="R88" t="s">
        <v>29</v>
      </c>
    </row>
    <row r="89" spans="1:18" x14ac:dyDescent="0.5">
      <c r="A89" t="s">
        <v>175</v>
      </c>
      <c r="B89" s="1">
        <v>44121</v>
      </c>
      <c r="C89" t="s">
        <v>227</v>
      </c>
      <c r="D89">
        <v>34</v>
      </c>
      <c r="E89" t="s">
        <v>20</v>
      </c>
      <c r="F89" t="s">
        <v>33</v>
      </c>
      <c r="G89" t="s">
        <v>34</v>
      </c>
      <c r="H89" t="s">
        <v>20</v>
      </c>
      <c r="I89" t="s">
        <v>43</v>
      </c>
      <c r="J89" t="s">
        <v>24</v>
      </c>
      <c r="K89" t="s">
        <v>33</v>
      </c>
      <c r="L89" t="s">
        <v>35</v>
      </c>
      <c r="M89">
        <v>5</v>
      </c>
      <c r="N89" t="s">
        <v>201</v>
      </c>
      <c r="O89" t="s">
        <v>298</v>
      </c>
      <c r="P89" t="s">
        <v>299</v>
      </c>
      <c r="Q89" t="s">
        <v>39</v>
      </c>
      <c r="R89" t="s">
        <v>30</v>
      </c>
    </row>
    <row r="90" spans="1:18" x14ac:dyDescent="0.5">
      <c r="A90" t="s">
        <v>53</v>
      </c>
      <c r="B90" s="1">
        <v>44120</v>
      </c>
      <c r="C90" t="s">
        <v>227</v>
      </c>
      <c r="D90">
        <v>32</v>
      </c>
      <c r="E90" t="s">
        <v>21</v>
      </c>
      <c r="F90" t="s">
        <v>54</v>
      </c>
      <c r="G90" t="s">
        <v>231</v>
      </c>
      <c r="H90" t="s">
        <v>21</v>
      </c>
      <c r="I90" t="s">
        <v>43</v>
      </c>
      <c r="J90" t="s">
        <v>24</v>
      </c>
      <c r="K90" t="s">
        <v>54</v>
      </c>
      <c r="L90" t="s">
        <v>35</v>
      </c>
      <c r="M90">
        <v>8</v>
      </c>
      <c r="N90" t="s">
        <v>157</v>
      </c>
      <c r="O90" t="s">
        <v>300</v>
      </c>
      <c r="P90" t="s">
        <v>301</v>
      </c>
      <c r="Q90" t="s">
        <v>47</v>
      </c>
      <c r="R90" t="s">
        <v>48</v>
      </c>
    </row>
    <row r="91" spans="1:18" x14ac:dyDescent="0.5">
      <c r="A91" t="s">
        <v>175</v>
      </c>
      <c r="B91" s="1">
        <v>44119</v>
      </c>
      <c r="C91" t="s">
        <v>227</v>
      </c>
      <c r="D91">
        <v>31</v>
      </c>
      <c r="E91" t="s">
        <v>42</v>
      </c>
      <c r="F91" t="s">
        <v>248</v>
      </c>
      <c r="G91" t="s">
        <v>34</v>
      </c>
      <c r="H91" t="s">
        <v>42</v>
      </c>
      <c r="I91" t="s">
        <v>43</v>
      </c>
      <c r="J91" t="s">
        <v>24</v>
      </c>
      <c r="K91" t="s">
        <v>248</v>
      </c>
      <c r="L91" t="s">
        <v>35</v>
      </c>
      <c r="M91">
        <v>8</v>
      </c>
      <c r="N91" t="s">
        <v>70</v>
      </c>
      <c r="O91" t="s">
        <v>302</v>
      </c>
      <c r="P91" t="s">
        <v>295</v>
      </c>
      <c r="Q91" t="s">
        <v>39</v>
      </c>
      <c r="R91" t="s">
        <v>150</v>
      </c>
    </row>
    <row r="92" spans="1:18" x14ac:dyDescent="0.5">
      <c r="A92" t="s">
        <v>175</v>
      </c>
      <c r="B92" s="1">
        <v>44118</v>
      </c>
      <c r="C92" t="s">
        <v>227</v>
      </c>
      <c r="D92">
        <v>30</v>
      </c>
      <c r="E92" t="s">
        <v>33</v>
      </c>
      <c r="F92" t="s">
        <v>64</v>
      </c>
      <c r="G92" t="s">
        <v>22</v>
      </c>
      <c r="H92" t="s">
        <v>33</v>
      </c>
      <c r="I92" t="s">
        <v>43</v>
      </c>
      <c r="J92" t="s">
        <v>24</v>
      </c>
      <c r="K92" t="s">
        <v>33</v>
      </c>
      <c r="L92" t="s">
        <v>25</v>
      </c>
      <c r="M92">
        <v>13</v>
      </c>
      <c r="N92" t="s">
        <v>131</v>
      </c>
      <c r="O92" t="s">
        <v>299</v>
      </c>
      <c r="P92" t="s">
        <v>303</v>
      </c>
      <c r="Q92" t="s">
        <v>82</v>
      </c>
      <c r="R92" t="s">
        <v>29</v>
      </c>
    </row>
    <row r="93" spans="1:18" x14ac:dyDescent="0.5">
      <c r="A93" t="s">
        <v>175</v>
      </c>
      <c r="B93" s="1">
        <v>44117</v>
      </c>
      <c r="C93" t="s">
        <v>227</v>
      </c>
      <c r="D93">
        <v>29</v>
      </c>
      <c r="E93" t="s">
        <v>20</v>
      </c>
      <c r="F93" t="s">
        <v>55</v>
      </c>
      <c r="G93" t="s">
        <v>22</v>
      </c>
      <c r="H93" t="s">
        <v>20</v>
      </c>
      <c r="I93" t="s">
        <v>43</v>
      </c>
      <c r="J93" t="s">
        <v>24</v>
      </c>
      <c r="K93" t="s">
        <v>20</v>
      </c>
      <c r="L93" t="s">
        <v>25</v>
      </c>
      <c r="M93">
        <v>20</v>
      </c>
      <c r="N93" t="s">
        <v>118</v>
      </c>
      <c r="O93" t="s">
        <v>304</v>
      </c>
      <c r="P93" t="s">
        <v>305</v>
      </c>
      <c r="Q93" t="s">
        <v>82</v>
      </c>
      <c r="R93" t="s">
        <v>171</v>
      </c>
    </row>
    <row r="94" spans="1:18" x14ac:dyDescent="0.5">
      <c r="A94" t="s">
        <v>175</v>
      </c>
      <c r="B94" s="1">
        <v>44116</v>
      </c>
      <c r="C94" t="s">
        <v>227</v>
      </c>
      <c r="D94">
        <v>28</v>
      </c>
      <c r="E94" t="s">
        <v>42</v>
      </c>
      <c r="F94" t="s">
        <v>21</v>
      </c>
      <c r="G94" t="s">
        <v>34</v>
      </c>
      <c r="H94" t="s">
        <v>42</v>
      </c>
      <c r="I94" t="s">
        <v>43</v>
      </c>
      <c r="J94" t="s">
        <v>24</v>
      </c>
      <c r="K94" t="s">
        <v>42</v>
      </c>
      <c r="L94" t="s">
        <v>25</v>
      </c>
      <c r="M94">
        <v>82</v>
      </c>
      <c r="N94" t="s">
        <v>165</v>
      </c>
      <c r="O94" t="s">
        <v>306</v>
      </c>
      <c r="P94" t="s">
        <v>307</v>
      </c>
      <c r="Q94" t="s">
        <v>30</v>
      </c>
      <c r="R94" t="s">
        <v>73</v>
      </c>
    </row>
    <row r="95" spans="1:18" x14ac:dyDescent="0.5">
      <c r="A95" t="s">
        <v>53</v>
      </c>
      <c r="B95" s="1">
        <v>44115</v>
      </c>
      <c r="C95" t="s">
        <v>227</v>
      </c>
      <c r="D95">
        <v>27</v>
      </c>
      <c r="E95" t="s">
        <v>33</v>
      </c>
      <c r="F95" t="s">
        <v>54</v>
      </c>
      <c r="G95" t="s">
        <v>231</v>
      </c>
      <c r="H95" t="s">
        <v>33</v>
      </c>
      <c r="I95" t="s">
        <v>43</v>
      </c>
      <c r="J95" t="s">
        <v>24</v>
      </c>
      <c r="K95" t="s">
        <v>54</v>
      </c>
      <c r="L95" t="s">
        <v>35</v>
      </c>
      <c r="M95">
        <v>5</v>
      </c>
      <c r="N95" t="s">
        <v>157</v>
      </c>
      <c r="O95" t="s">
        <v>308</v>
      </c>
      <c r="P95" t="s">
        <v>309</v>
      </c>
      <c r="Q95" t="s">
        <v>47</v>
      </c>
      <c r="R95" t="s">
        <v>77</v>
      </c>
    </row>
    <row r="96" spans="1:18" x14ac:dyDescent="0.5">
      <c r="A96" t="s">
        <v>175</v>
      </c>
      <c r="B96" s="1">
        <v>44115</v>
      </c>
      <c r="C96" t="s">
        <v>227</v>
      </c>
      <c r="D96">
        <v>26</v>
      </c>
      <c r="E96" t="s">
        <v>55</v>
      </c>
      <c r="F96" t="s">
        <v>64</v>
      </c>
      <c r="G96" t="s">
        <v>22</v>
      </c>
      <c r="H96" t="s">
        <v>55</v>
      </c>
      <c r="I96" t="s">
        <v>43</v>
      </c>
      <c r="J96" t="s">
        <v>24</v>
      </c>
      <c r="K96" t="s">
        <v>64</v>
      </c>
      <c r="L96" t="s">
        <v>35</v>
      </c>
      <c r="M96">
        <v>5</v>
      </c>
      <c r="N96" t="s">
        <v>310</v>
      </c>
      <c r="O96" t="s">
        <v>311</v>
      </c>
      <c r="P96" t="s">
        <v>303</v>
      </c>
      <c r="Q96" t="s">
        <v>102</v>
      </c>
      <c r="R96" t="s">
        <v>171</v>
      </c>
    </row>
    <row r="97" spans="1:18" x14ac:dyDescent="0.5">
      <c r="A97" t="s">
        <v>175</v>
      </c>
      <c r="B97" s="1">
        <v>44114</v>
      </c>
      <c r="C97" t="s">
        <v>227</v>
      </c>
      <c r="D97">
        <v>25</v>
      </c>
      <c r="E97" t="s">
        <v>42</v>
      </c>
      <c r="F97" t="s">
        <v>20</v>
      </c>
      <c r="G97" t="s">
        <v>22</v>
      </c>
      <c r="H97" t="s">
        <v>42</v>
      </c>
      <c r="I97" t="s">
        <v>43</v>
      </c>
      <c r="J97" t="s">
        <v>24</v>
      </c>
      <c r="K97" t="s">
        <v>42</v>
      </c>
      <c r="L97" t="s">
        <v>25</v>
      </c>
      <c r="M97">
        <v>37</v>
      </c>
      <c r="N97" t="s">
        <v>312</v>
      </c>
      <c r="O97" t="s">
        <v>313</v>
      </c>
      <c r="P97" t="s">
        <v>314</v>
      </c>
      <c r="Q97" t="s">
        <v>82</v>
      </c>
      <c r="R97" t="s">
        <v>171</v>
      </c>
    </row>
    <row r="98" spans="1:18" x14ac:dyDescent="0.5">
      <c r="A98" t="s">
        <v>53</v>
      </c>
      <c r="B98" s="1">
        <v>44114</v>
      </c>
      <c r="C98" t="s">
        <v>227</v>
      </c>
      <c r="D98">
        <v>24</v>
      </c>
      <c r="E98" t="s">
        <v>21</v>
      </c>
      <c r="F98" t="s">
        <v>248</v>
      </c>
      <c r="G98" t="s">
        <v>231</v>
      </c>
      <c r="H98" t="s">
        <v>21</v>
      </c>
      <c r="I98" t="s">
        <v>43</v>
      </c>
      <c r="J98" t="s">
        <v>24</v>
      </c>
      <c r="K98" t="s">
        <v>21</v>
      </c>
      <c r="L98" t="s">
        <v>25</v>
      </c>
      <c r="M98">
        <v>2</v>
      </c>
      <c r="N98" t="s">
        <v>315</v>
      </c>
      <c r="O98" t="s">
        <v>316</v>
      </c>
      <c r="P98" t="s">
        <v>317</v>
      </c>
      <c r="Q98" t="s">
        <v>78</v>
      </c>
      <c r="R98" t="s">
        <v>47</v>
      </c>
    </row>
    <row r="99" spans="1:18" x14ac:dyDescent="0.5">
      <c r="A99" t="s">
        <v>175</v>
      </c>
      <c r="B99" s="1">
        <v>44113</v>
      </c>
      <c r="C99" t="s">
        <v>227</v>
      </c>
      <c r="D99">
        <v>23</v>
      </c>
      <c r="E99" t="s">
        <v>33</v>
      </c>
      <c r="F99" t="s">
        <v>64</v>
      </c>
      <c r="G99" t="s">
        <v>34</v>
      </c>
      <c r="H99" t="s">
        <v>64</v>
      </c>
      <c r="I99" t="s">
        <v>23</v>
      </c>
      <c r="J99" t="s">
        <v>24</v>
      </c>
      <c r="K99" t="s">
        <v>33</v>
      </c>
      <c r="L99" t="s">
        <v>25</v>
      </c>
      <c r="M99">
        <v>46</v>
      </c>
      <c r="N99" t="s">
        <v>318</v>
      </c>
      <c r="O99" t="s">
        <v>319</v>
      </c>
      <c r="P99" t="s">
        <v>320</v>
      </c>
      <c r="Q99" t="s">
        <v>39</v>
      </c>
      <c r="R99" t="s">
        <v>150</v>
      </c>
    </row>
    <row r="100" spans="1:18" x14ac:dyDescent="0.5">
      <c r="A100" t="s">
        <v>175</v>
      </c>
      <c r="B100" s="1">
        <v>44112</v>
      </c>
      <c r="C100" t="s">
        <v>227</v>
      </c>
      <c r="D100">
        <v>22</v>
      </c>
      <c r="E100" t="s">
        <v>55</v>
      </c>
      <c r="F100" t="s">
        <v>248</v>
      </c>
      <c r="G100" t="s">
        <v>22</v>
      </c>
      <c r="H100" t="s">
        <v>55</v>
      </c>
      <c r="I100" t="s">
        <v>43</v>
      </c>
      <c r="J100" t="s">
        <v>24</v>
      </c>
      <c r="K100" t="s">
        <v>55</v>
      </c>
      <c r="L100" t="s">
        <v>25</v>
      </c>
      <c r="M100">
        <v>69</v>
      </c>
      <c r="N100" t="s">
        <v>192</v>
      </c>
      <c r="O100" t="s">
        <v>321</v>
      </c>
      <c r="P100" t="s">
        <v>322</v>
      </c>
      <c r="Q100" t="s">
        <v>82</v>
      </c>
      <c r="R100" t="s">
        <v>29</v>
      </c>
    </row>
    <row r="101" spans="1:18" x14ac:dyDescent="0.5">
      <c r="A101" t="s">
        <v>53</v>
      </c>
      <c r="B101" s="1">
        <v>44111</v>
      </c>
      <c r="C101" t="s">
        <v>227</v>
      </c>
      <c r="D101">
        <v>21</v>
      </c>
      <c r="E101" t="s">
        <v>21</v>
      </c>
      <c r="F101" t="s">
        <v>20</v>
      </c>
      <c r="G101" t="s">
        <v>231</v>
      </c>
      <c r="H101" t="s">
        <v>21</v>
      </c>
      <c r="I101" t="s">
        <v>43</v>
      </c>
      <c r="J101" t="s">
        <v>24</v>
      </c>
      <c r="K101" t="s">
        <v>21</v>
      </c>
      <c r="L101" t="s">
        <v>25</v>
      </c>
      <c r="M101">
        <v>10</v>
      </c>
      <c r="N101" t="s">
        <v>323</v>
      </c>
      <c r="O101" t="s">
        <v>324</v>
      </c>
      <c r="P101" t="s">
        <v>325</v>
      </c>
      <c r="Q101" t="s">
        <v>39</v>
      </c>
      <c r="R101" t="s">
        <v>30</v>
      </c>
    </row>
    <row r="102" spans="1:18" x14ac:dyDescent="0.5">
      <c r="A102" t="s">
        <v>53</v>
      </c>
      <c r="B102" s="1">
        <v>44110</v>
      </c>
      <c r="C102" t="s">
        <v>227</v>
      </c>
      <c r="D102">
        <v>20</v>
      </c>
      <c r="E102" t="s">
        <v>54</v>
      </c>
      <c r="F102" t="s">
        <v>64</v>
      </c>
      <c r="G102" t="s">
        <v>231</v>
      </c>
      <c r="H102" t="s">
        <v>54</v>
      </c>
      <c r="I102" t="s">
        <v>43</v>
      </c>
      <c r="J102" t="s">
        <v>24</v>
      </c>
      <c r="K102" t="s">
        <v>54</v>
      </c>
      <c r="L102" t="s">
        <v>25</v>
      </c>
      <c r="M102">
        <v>57</v>
      </c>
      <c r="N102" t="s">
        <v>262</v>
      </c>
      <c r="O102" t="s">
        <v>326</v>
      </c>
      <c r="P102" t="s">
        <v>327</v>
      </c>
      <c r="Q102" t="s">
        <v>48</v>
      </c>
      <c r="R102" t="s">
        <v>77</v>
      </c>
    </row>
    <row r="103" spans="1:18" x14ac:dyDescent="0.5">
      <c r="A103" t="s">
        <v>175</v>
      </c>
      <c r="B103" s="1">
        <v>44109</v>
      </c>
      <c r="C103" t="s">
        <v>227</v>
      </c>
      <c r="D103">
        <v>19</v>
      </c>
      <c r="E103" t="s">
        <v>33</v>
      </c>
      <c r="F103" t="s">
        <v>42</v>
      </c>
      <c r="G103" t="s">
        <v>22</v>
      </c>
      <c r="H103" t="s">
        <v>42</v>
      </c>
      <c r="I103" t="s">
        <v>23</v>
      </c>
      <c r="J103" t="s">
        <v>24</v>
      </c>
      <c r="K103" t="s">
        <v>33</v>
      </c>
      <c r="L103" t="s">
        <v>25</v>
      </c>
      <c r="M103">
        <v>59</v>
      </c>
      <c r="N103" t="s">
        <v>83</v>
      </c>
      <c r="O103" t="s">
        <v>328</v>
      </c>
      <c r="P103" t="s">
        <v>329</v>
      </c>
      <c r="Q103" t="s">
        <v>29</v>
      </c>
      <c r="R103" t="s">
        <v>102</v>
      </c>
    </row>
    <row r="104" spans="1:18" x14ac:dyDescent="0.5">
      <c r="A104" t="s">
        <v>175</v>
      </c>
      <c r="B104" s="1">
        <v>44108</v>
      </c>
      <c r="C104" t="s">
        <v>227</v>
      </c>
      <c r="D104">
        <v>17</v>
      </c>
      <c r="E104" t="s">
        <v>54</v>
      </c>
      <c r="F104" t="s">
        <v>55</v>
      </c>
      <c r="G104" t="s">
        <v>34</v>
      </c>
      <c r="H104" t="s">
        <v>54</v>
      </c>
      <c r="I104" t="s">
        <v>43</v>
      </c>
      <c r="J104" t="s">
        <v>24</v>
      </c>
      <c r="K104" t="s">
        <v>54</v>
      </c>
      <c r="L104" t="s">
        <v>25</v>
      </c>
      <c r="M104">
        <v>34</v>
      </c>
      <c r="N104" t="s">
        <v>228</v>
      </c>
      <c r="O104" t="s">
        <v>309</v>
      </c>
      <c r="P104" t="s">
        <v>330</v>
      </c>
      <c r="Q104" t="s">
        <v>39</v>
      </c>
      <c r="R104" t="s">
        <v>30</v>
      </c>
    </row>
    <row r="105" spans="1:18" x14ac:dyDescent="0.5">
      <c r="A105" t="s">
        <v>175</v>
      </c>
      <c r="B105" s="1">
        <v>44108</v>
      </c>
      <c r="C105" t="s">
        <v>227</v>
      </c>
      <c r="D105">
        <v>18</v>
      </c>
      <c r="E105" t="s">
        <v>248</v>
      </c>
      <c r="F105" t="s">
        <v>20</v>
      </c>
      <c r="G105" t="s">
        <v>22</v>
      </c>
      <c r="H105" t="s">
        <v>248</v>
      </c>
      <c r="I105" t="s">
        <v>43</v>
      </c>
      <c r="J105" t="s">
        <v>24</v>
      </c>
      <c r="K105" t="s">
        <v>20</v>
      </c>
      <c r="L105" t="s">
        <v>35</v>
      </c>
      <c r="M105">
        <v>10</v>
      </c>
      <c r="N105" t="s">
        <v>331</v>
      </c>
      <c r="O105" t="s">
        <v>332</v>
      </c>
      <c r="P105" t="s">
        <v>333</v>
      </c>
      <c r="Q105" t="s">
        <v>106</v>
      </c>
      <c r="R105" t="s">
        <v>29</v>
      </c>
    </row>
    <row r="106" spans="1:18" x14ac:dyDescent="0.5">
      <c r="A106" t="s">
        <v>53</v>
      </c>
      <c r="B106" s="1">
        <v>44107</v>
      </c>
      <c r="C106" t="s">
        <v>227</v>
      </c>
      <c r="D106">
        <v>15</v>
      </c>
      <c r="E106" t="s">
        <v>64</v>
      </c>
      <c r="F106" t="s">
        <v>42</v>
      </c>
      <c r="G106" t="s">
        <v>231</v>
      </c>
      <c r="H106" t="s">
        <v>64</v>
      </c>
      <c r="I106" t="s">
        <v>43</v>
      </c>
      <c r="J106" t="s">
        <v>24</v>
      </c>
      <c r="K106" t="s">
        <v>42</v>
      </c>
      <c r="L106" t="s">
        <v>35</v>
      </c>
      <c r="M106">
        <v>8</v>
      </c>
      <c r="N106" t="s">
        <v>103</v>
      </c>
      <c r="O106" t="s">
        <v>334</v>
      </c>
      <c r="P106" t="s">
        <v>335</v>
      </c>
      <c r="Q106" t="s">
        <v>47</v>
      </c>
      <c r="R106" t="s">
        <v>77</v>
      </c>
    </row>
    <row r="107" spans="1:18" x14ac:dyDescent="0.5">
      <c r="A107" t="s">
        <v>175</v>
      </c>
      <c r="B107" s="1">
        <v>44107</v>
      </c>
      <c r="C107" t="s">
        <v>227</v>
      </c>
      <c r="D107">
        <v>16</v>
      </c>
      <c r="E107" t="s">
        <v>33</v>
      </c>
      <c r="F107" t="s">
        <v>21</v>
      </c>
      <c r="G107" t="s">
        <v>34</v>
      </c>
      <c r="H107" t="s">
        <v>21</v>
      </c>
      <c r="I107" t="s">
        <v>23</v>
      </c>
      <c r="J107" t="s">
        <v>24</v>
      </c>
      <c r="K107" t="s">
        <v>33</v>
      </c>
      <c r="L107" t="s">
        <v>25</v>
      </c>
      <c r="M107">
        <v>18</v>
      </c>
      <c r="N107" t="s">
        <v>124</v>
      </c>
      <c r="O107" t="s">
        <v>336</v>
      </c>
      <c r="P107" t="s">
        <v>337</v>
      </c>
      <c r="Q107" t="s">
        <v>280</v>
      </c>
      <c r="R107" t="s">
        <v>30</v>
      </c>
    </row>
    <row r="108" spans="1:18" x14ac:dyDescent="0.5">
      <c r="A108" t="s">
        <v>175</v>
      </c>
      <c r="B108" s="1">
        <v>44106</v>
      </c>
      <c r="C108" t="s">
        <v>227</v>
      </c>
      <c r="D108">
        <v>14</v>
      </c>
      <c r="E108" t="s">
        <v>55</v>
      </c>
      <c r="F108" t="s">
        <v>20</v>
      </c>
      <c r="G108" t="s">
        <v>22</v>
      </c>
      <c r="H108" t="s">
        <v>55</v>
      </c>
      <c r="I108" t="s">
        <v>43</v>
      </c>
      <c r="J108" t="s">
        <v>24</v>
      </c>
      <c r="K108" t="s">
        <v>55</v>
      </c>
      <c r="L108" t="s">
        <v>25</v>
      </c>
      <c r="M108">
        <v>7</v>
      </c>
      <c r="N108" t="s">
        <v>338</v>
      </c>
      <c r="O108" t="s">
        <v>339</v>
      </c>
      <c r="P108" t="s">
        <v>340</v>
      </c>
      <c r="Q108" t="s">
        <v>82</v>
      </c>
      <c r="R108" t="s">
        <v>171</v>
      </c>
    </row>
    <row r="109" spans="1:18" x14ac:dyDescent="0.5">
      <c r="A109" t="s">
        <v>53</v>
      </c>
      <c r="B109" s="1">
        <v>44105</v>
      </c>
      <c r="C109" t="s">
        <v>227</v>
      </c>
      <c r="D109">
        <v>13</v>
      </c>
      <c r="E109" t="s">
        <v>54</v>
      </c>
      <c r="F109" t="s">
        <v>248</v>
      </c>
      <c r="G109" t="s">
        <v>231</v>
      </c>
      <c r="H109" t="s">
        <v>248</v>
      </c>
      <c r="I109" t="s">
        <v>23</v>
      </c>
      <c r="J109" t="s">
        <v>24</v>
      </c>
      <c r="K109" t="s">
        <v>54</v>
      </c>
      <c r="L109" t="s">
        <v>25</v>
      </c>
      <c r="M109">
        <v>48</v>
      </c>
      <c r="N109" t="s">
        <v>109</v>
      </c>
      <c r="O109" t="s">
        <v>341</v>
      </c>
      <c r="P109" t="s">
        <v>342</v>
      </c>
      <c r="Q109" t="s">
        <v>48</v>
      </c>
      <c r="R109" t="s">
        <v>77</v>
      </c>
    </row>
    <row r="110" spans="1:18" x14ac:dyDescent="0.5">
      <c r="A110" t="s">
        <v>175</v>
      </c>
      <c r="B110" s="1">
        <v>44104</v>
      </c>
      <c r="C110" t="s">
        <v>227</v>
      </c>
      <c r="D110">
        <v>12</v>
      </c>
      <c r="E110" t="s">
        <v>21</v>
      </c>
      <c r="F110" t="s">
        <v>64</v>
      </c>
      <c r="G110" t="s">
        <v>22</v>
      </c>
      <c r="H110" t="s">
        <v>64</v>
      </c>
      <c r="I110" t="s">
        <v>23</v>
      </c>
      <c r="J110" t="s">
        <v>24</v>
      </c>
      <c r="K110" t="s">
        <v>21</v>
      </c>
      <c r="L110" t="s">
        <v>25</v>
      </c>
      <c r="M110">
        <v>37</v>
      </c>
      <c r="N110" t="s">
        <v>65</v>
      </c>
      <c r="O110" t="s">
        <v>343</v>
      </c>
      <c r="P110" t="s">
        <v>344</v>
      </c>
      <c r="Q110" t="s">
        <v>39</v>
      </c>
      <c r="R110" t="s">
        <v>150</v>
      </c>
    </row>
    <row r="111" spans="1:18" x14ac:dyDescent="0.5">
      <c r="A111" t="s">
        <v>53</v>
      </c>
      <c r="B111" s="1">
        <v>44103</v>
      </c>
      <c r="C111" t="s">
        <v>227</v>
      </c>
      <c r="D111">
        <v>11</v>
      </c>
      <c r="E111" t="s">
        <v>55</v>
      </c>
      <c r="F111" t="s">
        <v>33</v>
      </c>
      <c r="G111" t="s">
        <v>231</v>
      </c>
      <c r="H111" t="s">
        <v>33</v>
      </c>
      <c r="I111" t="s">
        <v>23</v>
      </c>
      <c r="J111" t="s">
        <v>24</v>
      </c>
      <c r="K111" t="s">
        <v>55</v>
      </c>
      <c r="L111" t="s">
        <v>25</v>
      </c>
      <c r="M111">
        <v>15</v>
      </c>
      <c r="N111" t="s">
        <v>345</v>
      </c>
      <c r="O111" t="s">
        <v>346</v>
      </c>
      <c r="P111" t="s">
        <v>347</v>
      </c>
      <c r="Q111" t="s">
        <v>48</v>
      </c>
      <c r="R111" t="s">
        <v>77</v>
      </c>
    </row>
    <row r="112" spans="1:18" x14ac:dyDescent="0.5">
      <c r="A112" t="s">
        <v>175</v>
      </c>
      <c r="B112" s="1">
        <v>44102</v>
      </c>
      <c r="C112" t="s">
        <v>227</v>
      </c>
      <c r="D112">
        <v>10</v>
      </c>
      <c r="E112" t="s">
        <v>42</v>
      </c>
      <c r="F112" t="s">
        <v>54</v>
      </c>
      <c r="G112" t="s">
        <v>22</v>
      </c>
      <c r="H112" t="s">
        <v>54</v>
      </c>
      <c r="I112" t="s">
        <v>23</v>
      </c>
      <c r="J112" t="s">
        <v>174</v>
      </c>
      <c r="K112" t="s">
        <v>42</v>
      </c>
      <c r="L112" t="s">
        <v>9</v>
      </c>
      <c r="M112" t="s">
        <v>175</v>
      </c>
      <c r="N112" t="s">
        <v>165</v>
      </c>
      <c r="O112" t="s">
        <v>335</v>
      </c>
      <c r="P112" t="s">
        <v>309</v>
      </c>
      <c r="Q112" t="s">
        <v>29</v>
      </c>
      <c r="R112" t="s">
        <v>171</v>
      </c>
    </row>
    <row r="113" spans="1:18" x14ac:dyDescent="0.5">
      <c r="A113" t="s">
        <v>175</v>
      </c>
      <c r="B113" s="1">
        <v>44101</v>
      </c>
      <c r="C113" t="s">
        <v>227</v>
      </c>
      <c r="D113">
        <v>9</v>
      </c>
      <c r="E113" t="s">
        <v>248</v>
      </c>
      <c r="F113" t="s">
        <v>64</v>
      </c>
      <c r="G113" t="s">
        <v>34</v>
      </c>
      <c r="H113" t="s">
        <v>64</v>
      </c>
      <c r="I113" t="s">
        <v>23</v>
      </c>
      <c r="J113" t="s">
        <v>24</v>
      </c>
      <c r="K113" t="s">
        <v>64</v>
      </c>
      <c r="L113" t="s">
        <v>35</v>
      </c>
      <c r="M113">
        <v>4</v>
      </c>
      <c r="N113" t="s">
        <v>218</v>
      </c>
      <c r="O113" t="s">
        <v>348</v>
      </c>
      <c r="P113" t="s">
        <v>349</v>
      </c>
      <c r="Q113" t="s">
        <v>30</v>
      </c>
      <c r="R113" t="s">
        <v>73</v>
      </c>
    </row>
    <row r="114" spans="1:18" x14ac:dyDescent="0.5">
      <c r="A114" t="s">
        <v>53</v>
      </c>
      <c r="B114" s="1">
        <v>44100</v>
      </c>
      <c r="C114" t="s">
        <v>227</v>
      </c>
      <c r="D114">
        <v>8</v>
      </c>
      <c r="E114" t="s">
        <v>55</v>
      </c>
      <c r="F114" t="s">
        <v>21</v>
      </c>
      <c r="G114" t="s">
        <v>231</v>
      </c>
      <c r="H114" t="s">
        <v>55</v>
      </c>
      <c r="I114" t="s">
        <v>43</v>
      </c>
      <c r="J114" t="s">
        <v>24</v>
      </c>
      <c r="K114" t="s">
        <v>21</v>
      </c>
      <c r="L114" t="s">
        <v>35</v>
      </c>
      <c r="M114">
        <v>7</v>
      </c>
      <c r="N114" t="s">
        <v>86</v>
      </c>
      <c r="O114" t="s">
        <v>350</v>
      </c>
      <c r="P114" t="s">
        <v>351</v>
      </c>
      <c r="Q114" t="s">
        <v>47</v>
      </c>
      <c r="R114" t="s">
        <v>48</v>
      </c>
    </row>
    <row r="115" spans="1:18" x14ac:dyDescent="0.5">
      <c r="A115" t="s">
        <v>175</v>
      </c>
      <c r="B115" s="1">
        <v>44099</v>
      </c>
      <c r="C115" t="s">
        <v>227</v>
      </c>
      <c r="D115">
        <v>7</v>
      </c>
      <c r="E115" t="s">
        <v>33</v>
      </c>
      <c r="F115" t="s">
        <v>20</v>
      </c>
      <c r="G115" t="s">
        <v>22</v>
      </c>
      <c r="H115" t="s">
        <v>20</v>
      </c>
      <c r="I115" t="s">
        <v>23</v>
      </c>
      <c r="J115" t="s">
        <v>24</v>
      </c>
      <c r="K115" t="s">
        <v>33</v>
      </c>
      <c r="L115" t="s">
        <v>25</v>
      </c>
      <c r="M115">
        <v>44</v>
      </c>
      <c r="N115" t="s">
        <v>160</v>
      </c>
      <c r="O115" t="s">
        <v>352</v>
      </c>
      <c r="P115" t="s">
        <v>353</v>
      </c>
      <c r="Q115" t="s">
        <v>39</v>
      </c>
      <c r="R115" t="s">
        <v>30</v>
      </c>
    </row>
    <row r="116" spans="1:18" x14ac:dyDescent="0.5">
      <c r="A116" t="s">
        <v>175</v>
      </c>
      <c r="B116" s="1">
        <v>44098</v>
      </c>
      <c r="C116" t="s">
        <v>227</v>
      </c>
      <c r="D116">
        <v>6</v>
      </c>
      <c r="E116" t="s">
        <v>248</v>
      </c>
      <c r="F116" t="s">
        <v>42</v>
      </c>
      <c r="G116" t="s">
        <v>22</v>
      </c>
      <c r="H116" t="s">
        <v>42</v>
      </c>
      <c r="I116" t="s">
        <v>23</v>
      </c>
      <c r="J116" t="s">
        <v>24</v>
      </c>
      <c r="K116" t="s">
        <v>248</v>
      </c>
      <c r="L116" t="s">
        <v>25</v>
      </c>
      <c r="M116">
        <v>97</v>
      </c>
      <c r="N116" t="s">
        <v>70</v>
      </c>
      <c r="O116" t="s">
        <v>354</v>
      </c>
      <c r="P116" t="s">
        <v>355</v>
      </c>
      <c r="Q116" t="s">
        <v>82</v>
      </c>
      <c r="R116" t="s">
        <v>171</v>
      </c>
    </row>
    <row r="117" spans="1:18" x14ac:dyDescent="0.5">
      <c r="A117" t="s">
        <v>53</v>
      </c>
      <c r="B117" s="1">
        <v>44097</v>
      </c>
      <c r="C117" t="s">
        <v>227</v>
      </c>
      <c r="D117">
        <v>5</v>
      </c>
      <c r="E117" t="s">
        <v>54</v>
      </c>
      <c r="F117" t="s">
        <v>21</v>
      </c>
      <c r="G117" t="s">
        <v>231</v>
      </c>
      <c r="H117" t="s">
        <v>21</v>
      </c>
      <c r="I117" t="s">
        <v>23</v>
      </c>
      <c r="J117" t="s">
        <v>24</v>
      </c>
      <c r="K117" t="s">
        <v>54</v>
      </c>
      <c r="L117" t="s">
        <v>25</v>
      </c>
      <c r="M117">
        <v>49</v>
      </c>
      <c r="N117" t="s">
        <v>356</v>
      </c>
      <c r="O117" t="s">
        <v>357</v>
      </c>
      <c r="P117" t="s">
        <v>358</v>
      </c>
      <c r="Q117" t="s">
        <v>47</v>
      </c>
      <c r="R117" t="s">
        <v>77</v>
      </c>
    </row>
    <row r="118" spans="1:18" x14ac:dyDescent="0.5">
      <c r="A118" t="s">
        <v>175</v>
      </c>
      <c r="B118" s="1">
        <v>44096</v>
      </c>
      <c r="C118" t="s">
        <v>227</v>
      </c>
      <c r="D118">
        <v>4</v>
      </c>
      <c r="E118" t="s">
        <v>64</v>
      </c>
      <c r="F118" t="s">
        <v>20</v>
      </c>
      <c r="G118" t="s">
        <v>34</v>
      </c>
      <c r="H118" t="s">
        <v>20</v>
      </c>
      <c r="I118" t="s">
        <v>23</v>
      </c>
      <c r="J118" t="s">
        <v>24</v>
      </c>
      <c r="K118" t="s">
        <v>64</v>
      </c>
      <c r="L118" t="s">
        <v>25</v>
      </c>
      <c r="M118">
        <v>16</v>
      </c>
      <c r="N118" t="s">
        <v>218</v>
      </c>
      <c r="O118" t="s">
        <v>359</v>
      </c>
      <c r="P118" t="s">
        <v>360</v>
      </c>
      <c r="Q118" t="s">
        <v>150</v>
      </c>
      <c r="R118" t="s">
        <v>280</v>
      </c>
    </row>
    <row r="119" spans="1:18" x14ac:dyDescent="0.5">
      <c r="A119" t="s">
        <v>175</v>
      </c>
      <c r="B119" s="1">
        <v>44095</v>
      </c>
      <c r="C119" t="s">
        <v>227</v>
      </c>
      <c r="D119">
        <v>3</v>
      </c>
      <c r="E119" t="s">
        <v>42</v>
      </c>
      <c r="F119" t="s">
        <v>55</v>
      </c>
      <c r="G119" t="s">
        <v>22</v>
      </c>
      <c r="H119" t="s">
        <v>55</v>
      </c>
      <c r="I119" t="s">
        <v>23</v>
      </c>
      <c r="J119" t="s">
        <v>24</v>
      </c>
      <c r="K119" t="s">
        <v>42</v>
      </c>
      <c r="L119" t="s">
        <v>25</v>
      </c>
      <c r="M119">
        <v>10</v>
      </c>
      <c r="N119" t="s">
        <v>103</v>
      </c>
      <c r="O119" t="s">
        <v>361</v>
      </c>
      <c r="P119" t="s">
        <v>362</v>
      </c>
      <c r="Q119" t="s">
        <v>106</v>
      </c>
      <c r="R119" t="s">
        <v>29</v>
      </c>
    </row>
    <row r="120" spans="1:18" x14ac:dyDescent="0.5">
      <c r="A120" t="s">
        <v>175</v>
      </c>
      <c r="B120" s="1">
        <v>44094</v>
      </c>
      <c r="C120" t="s">
        <v>227</v>
      </c>
      <c r="D120">
        <v>2</v>
      </c>
      <c r="E120" t="s">
        <v>33</v>
      </c>
      <c r="F120" t="s">
        <v>248</v>
      </c>
      <c r="G120" t="s">
        <v>22</v>
      </c>
      <c r="H120" t="s">
        <v>248</v>
      </c>
      <c r="I120" t="s">
        <v>23</v>
      </c>
      <c r="J120" t="s">
        <v>174</v>
      </c>
      <c r="K120" t="s">
        <v>33</v>
      </c>
      <c r="L120" t="s">
        <v>9</v>
      </c>
      <c r="M120" t="s">
        <v>175</v>
      </c>
      <c r="N120" t="s">
        <v>232</v>
      </c>
      <c r="O120" t="s">
        <v>363</v>
      </c>
      <c r="P120" t="s">
        <v>364</v>
      </c>
      <c r="Q120" t="s">
        <v>82</v>
      </c>
      <c r="R120" t="s">
        <v>29</v>
      </c>
    </row>
    <row r="121" spans="1:18" x14ac:dyDescent="0.5">
      <c r="A121" t="s">
        <v>53</v>
      </c>
      <c r="B121" s="1">
        <v>44093</v>
      </c>
      <c r="C121" t="s">
        <v>227</v>
      </c>
      <c r="D121">
        <v>1</v>
      </c>
      <c r="E121" t="s">
        <v>54</v>
      </c>
      <c r="F121" t="s">
        <v>20</v>
      </c>
      <c r="G121" t="s">
        <v>231</v>
      </c>
      <c r="H121" t="s">
        <v>20</v>
      </c>
      <c r="I121" t="s">
        <v>23</v>
      </c>
      <c r="J121" t="s">
        <v>24</v>
      </c>
      <c r="K121" t="s">
        <v>20</v>
      </c>
      <c r="L121" t="s">
        <v>35</v>
      </c>
      <c r="M121">
        <v>5</v>
      </c>
      <c r="N121" t="s">
        <v>365</v>
      </c>
      <c r="O121" t="s">
        <v>366</v>
      </c>
      <c r="P121" t="s">
        <v>367</v>
      </c>
      <c r="Q121" t="s">
        <v>47</v>
      </c>
      <c r="R121" t="s">
        <v>48</v>
      </c>
    </row>
    <row r="122" spans="1:18" x14ac:dyDescent="0.5">
      <c r="A122" t="s">
        <v>368</v>
      </c>
      <c r="B122" s="1">
        <v>43597</v>
      </c>
      <c r="C122">
        <v>2019</v>
      </c>
      <c r="D122" t="s">
        <v>19</v>
      </c>
      <c r="E122" t="s">
        <v>54</v>
      </c>
      <c r="F122" t="s">
        <v>20</v>
      </c>
      <c r="G122" t="s">
        <v>369</v>
      </c>
      <c r="H122" t="s">
        <v>54</v>
      </c>
      <c r="I122" t="s">
        <v>43</v>
      </c>
      <c r="J122" t="s">
        <v>24</v>
      </c>
      <c r="K122" t="s">
        <v>54</v>
      </c>
      <c r="L122" t="s">
        <v>25</v>
      </c>
      <c r="M122">
        <v>1</v>
      </c>
      <c r="N122" t="s">
        <v>237</v>
      </c>
      <c r="O122" t="s">
        <v>370</v>
      </c>
      <c r="P122" t="s">
        <v>371</v>
      </c>
      <c r="Q122" t="s">
        <v>372</v>
      </c>
      <c r="R122" t="s">
        <v>29</v>
      </c>
    </row>
    <row r="123" spans="1:18" x14ac:dyDescent="0.5">
      <c r="A123" t="s">
        <v>373</v>
      </c>
      <c r="B123" s="1">
        <v>43595</v>
      </c>
      <c r="C123">
        <v>2019</v>
      </c>
      <c r="D123" t="s">
        <v>374</v>
      </c>
      <c r="E123" t="s">
        <v>33</v>
      </c>
      <c r="F123" t="s">
        <v>20</v>
      </c>
      <c r="G123" t="s">
        <v>375</v>
      </c>
      <c r="H123" t="s">
        <v>20</v>
      </c>
      <c r="I123" t="s">
        <v>23</v>
      </c>
      <c r="J123" t="s">
        <v>24</v>
      </c>
      <c r="K123" t="s">
        <v>20</v>
      </c>
      <c r="L123" t="s">
        <v>35</v>
      </c>
      <c r="M123">
        <v>6</v>
      </c>
      <c r="N123" t="s">
        <v>26</v>
      </c>
      <c r="O123" t="s">
        <v>376</v>
      </c>
      <c r="P123" t="s">
        <v>377</v>
      </c>
      <c r="Q123" t="s">
        <v>378</v>
      </c>
      <c r="R123" t="s">
        <v>77</v>
      </c>
    </row>
    <row r="124" spans="1:18" x14ac:dyDescent="0.5">
      <c r="A124" t="s">
        <v>373</v>
      </c>
      <c r="B124" s="1">
        <v>43593</v>
      </c>
      <c r="C124">
        <v>2019</v>
      </c>
      <c r="D124" t="s">
        <v>41</v>
      </c>
      <c r="E124" t="s">
        <v>55</v>
      </c>
      <c r="F124" t="s">
        <v>33</v>
      </c>
      <c r="G124" t="s">
        <v>375</v>
      </c>
      <c r="H124" t="s">
        <v>33</v>
      </c>
      <c r="I124" t="s">
        <v>23</v>
      </c>
      <c r="J124" t="s">
        <v>24</v>
      </c>
      <c r="K124" t="s">
        <v>33</v>
      </c>
      <c r="L124" t="s">
        <v>35</v>
      </c>
      <c r="M124">
        <v>2</v>
      </c>
      <c r="N124" t="s">
        <v>379</v>
      </c>
      <c r="O124" t="s">
        <v>380</v>
      </c>
      <c r="P124" t="s">
        <v>381</v>
      </c>
      <c r="Q124" t="s">
        <v>378</v>
      </c>
      <c r="R124" t="s">
        <v>77</v>
      </c>
    </row>
    <row r="125" spans="1:18" x14ac:dyDescent="0.5">
      <c r="A125" t="s">
        <v>172</v>
      </c>
      <c r="B125" s="1">
        <v>43592</v>
      </c>
      <c r="C125">
        <v>2019</v>
      </c>
      <c r="D125" t="s">
        <v>374</v>
      </c>
      <c r="E125" t="s">
        <v>20</v>
      </c>
      <c r="F125" t="s">
        <v>54</v>
      </c>
      <c r="G125" t="s">
        <v>382</v>
      </c>
      <c r="H125" t="s">
        <v>20</v>
      </c>
      <c r="I125" t="s">
        <v>43</v>
      </c>
      <c r="J125" t="s">
        <v>24</v>
      </c>
      <c r="K125" t="s">
        <v>54</v>
      </c>
      <c r="L125" t="s">
        <v>35</v>
      </c>
      <c r="M125">
        <v>6</v>
      </c>
      <c r="N125" t="s">
        <v>262</v>
      </c>
      <c r="O125" t="s">
        <v>383</v>
      </c>
      <c r="P125" t="s">
        <v>384</v>
      </c>
      <c r="Q125" t="s">
        <v>385</v>
      </c>
      <c r="R125" t="s">
        <v>29</v>
      </c>
    </row>
    <row r="126" spans="1:18" x14ac:dyDescent="0.5">
      <c r="A126" t="s">
        <v>178</v>
      </c>
      <c r="B126" s="1">
        <v>43590</v>
      </c>
      <c r="C126">
        <v>2019</v>
      </c>
      <c r="D126">
        <v>56</v>
      </c>
      <c r="E126" t="s">
        <v>21</v>
      </c>
      <c r="F126" t="s">
        <v>54</v>
      </c>
      <c r="G126" t="s">
        <v>386</v>
      </c>
      <c r="H126" t="s">
        <v>54</v>
      </c>
      <c r="I126" t="s">
        <v>23</v>
      </c>
      <c r="J126" t="s">
        <v>24</v>
      </c>
      <c r="K126" t="s">
        <v>54</v>
      </c>
      <c r="L126" t="s">
        <v>35</v>
      </c>
      <c r="M126">
        <v>9</v>
      </c>
      <c r="N126" t="s">
        <v>387</v>
      </c>
      <c r="O126" t="s">
        <v>388</v>
      </c>
      <c r="P126" t="s">
        <v>389</v>
      </c>
      <c r="Q126" t="s">
        <v>390</v>
      </c>
      <c r="R126" t="s">
        <v>153</v>
      </c>
    </row>
    <row r="127" spans="1:18" x14ac:dyDescent="0.5">
      <c r="A127" t="s">
        <v>391</v>
      </c>
      <c r="B127" s="1">
        <v>43590</v>
      </c>
      <c r="C127">
        <v>2019</v>
      </c>
      <c r="D127">
        <v>55</v>
      </c>
      <c r="E127" t="s">
        <v>20</v>
      </c>
      <c r="F127" t="s">
        <v>248</v>
      </c>
      <c r="G127" t="s">
        <v>392</v>
      </c>
      <c r="H127" t="s">
        <v>248</v>
      </c>
      <c r="I127" t="s">
        <v>23</v>
      </c>
      <c r="J127" t="s">
        <v>24</v>
      </c>
      <c r="K127" t="s">
        <v>248</v>
      </c>
      <c r="L127" t="s">
        <v>35</v>
      </c>
      <c r="M127">
        <v>6</v>
      </c>
      <c r="N127" t="s">
        <v>70</v>
      </c>
      <c r="O127" t="s">
        <v>393</v>
      </c>
      <c r="P127" t="s">
        <v>394</v>
      </c>
      <c r="Q127" t="s">
        <v>150</v>
      </c>
      <c r="R127" t="s">
        <v>39</v>
      </c>
    </row>
    <row r="128" spans="1:18" x14ac:dyDescent="0.5">
      <c r="A128" t="s">
        <v>395</v>
      </c>
      <c r="B128" s="1">
        <v>43589</v>
      </c>
      <c r="C128">
        <v>2019</v>
      </c>
      <c r="D128">
        <v>54</v>
      </c>
      <c r="E128" t="s">
        <v>55</v>
      </c>
      <c r="F128" t="s">
        <v>42</v>
      </c>
      <c r="G128" t="s">
        <v>396</v>
      </c>
      <c r="H128" t="s">
        <v>42</v>
      </c>
      <c r="I128" t="s">
        <v>23</v>
      </c>
      <c r="J128" t="s">
        <v>24</v>
      </c>
      <c r="K128" t="s">
        <v>42</v>
      </c>
      <c r="L128" t="s">
        <v>35</v>
      </c>
      <c r="M128">
        <v>4</v>
      </c>
      <c r="N128" t="s">
        <v>397</v>
      </c>
      <c r="O128" t="s">
        <v>398</v>
      </c>
      <c r="P128" t="s">
        <v>399</v>
      </c>
      <c r="Q128" t="s">
        <v>82</v>
      </c>
      <c r="R128" t="s">
        <v>385</v>
      </c>
    </row>
    <row r="129" spans="1:18" x14ac:dyDescent="0.5">
      <c r="A129" t="s">
        <v>145</v>
      </c>
      <c r="B129" s="1">
        <v>43589</v>
      </c>
      <c r="C129">
        <v>2019</v>
      </c>
      <c r="D129">
        <v>53</v>
      </c>
      <c r="E129" t="s">
        <v>64</v>
      </c>
      <c r="F129" t="s">
        <v>33</v>
      </c>
      <c r="G129" t="s">
        <v>400</v>
      </c>
      <c r="H129" t="s">
        <v>64</v>
      </c>
      <c r="I129" t="s">
        <v>43</v>
      </c>
      <c r="J129" t="s">
        <v>24</v>
      </c>
      <c r="K129" t="s">
        <v>33</v>
      </c>
      <c r="L129" t="s">
        <v>35</v>
      </c>
      <c r="M129">
        <v>5</v>
      </c>
      <c r="N129" t="s">
        <v>195</v>
      </c>
      <c r="O129" t="s">
        <v>401</v>
      </c>
      <c r="P129" t="s">
        <v>402</v>
      </c>
      <c r="Q129" t="s">
        <v>106</v>
      </c>
      <c r="R129" t="s">
        <v>372</v>
      </c>
    </row>
    <row r="130" spans="1:18" x14ac:dyDescent="0.5">
      <c r="A130" t="s">
        <v>391</v>
      </c>
      <c r="B130" s="1">
        <v>43588</v>
      </c>
      <c r="C130">
        <v>2019</v>
      </c>
      <c r="D130">
        <v>52</v>
      </c>
      <c r="E130" t="s">
        <v>248</v>
      </c>
      <c r="F130" t="s">
        <v>21</v>
      </c>
      <c r="G130" t="s">
        <v>392</v>
      </c>
      <c r="H130" t="s">
        <v>21</v>
      </c>
      <c r="I130" t="s">
        <v>23</v>
      </c>
      <c r="J130" t="s">
        <v>24</v>
      </c>
      <c r="K130" t="s">
        <v>21</v>
      </c>
      <c r="L130" t="s">
        <v>35</v>
      </c>
      <c r="M130">
        <v>7</v>
      </c>
      <c r="N130" t="s">
        <v>86</v>
      </c>
      <c r="O130" t="s">
        <v>403</v>
      </c>
      <c r="P130" t="s">
        <v>404</v>
      </c>
      <c r="Q130" t="s">
        <v>378</v>
      </c>
      <c r="R130" t="s">
        <v>150</v>
      </c>
    </row>
    <row r="131" spans="1:18" x14ac:dyDescent="0.5">
      <c r="A131" t="s">
        <v>178</v>
      </c>
      <c r="B131" s="1">
        <v>43587</v>
      </c>
      <c r="C131">
        <v>2019</v>
      </c>
      <c r="D131">
        <v>51</v>
      </c>
      <c r="E131" t="s">
        <v>54</v>
      </c>
      <c r="F131" t="s">
        <v>55</v>
      </c>
      <c r="G131" t="s">
        <v>386</v>
      </c>
      <c r="H131" t="s">
        <v>54</v>
      </c>
      <c r="I131" t="s">
        <v>43</v>
      </c>
      <c r="J131" t="s">
        <v>174</v>
      </c>
      <c r="K131" t="s">
        <v>54</v>
      </c>
      <c r="L131" t="s">
        <v>9</v>
      </c>
      <c r="M131" t="s">
        <v>175</v>
      </c>
      <c r="N131" t="s">
        <v>237</v>
      </c>
      <c r="O131" t="s">
        <v>405</v>
      </c>
      <c r="P131" t="s">
        <v>406</v>
      </c>
      <c r="Q131" t="s">
        <v>153</v>
      </c>
      <c r="R131" t="s">
        <v>77</v>
      </c>
    </row>
    <row r="132" spans="1:18" x14ac:dyDescent="0.5">
      <c r="A132" t="s">
        <v>172</v>
      </c>
      <c r="B132" s="1">
        <v>43586</v>
      </c>
      <c r="C132">
        <v>2019</v>
      </c>
      <c r="D132">
        <v>50</v>
      </c>
      <c r="E132" t="s">
        <v>20</v>
      </c>
      <c r="F132" t="s">
        <v>33</v>
      </c>
      <c r="G132" t="s">
        <v>382</v>
      </c>
      <c r="H132" t="s">
        <v>33</v>
      </c>
      <c r="I132" t="s">
        <v>23</v>
      </c>
      <c r="J132" t="s">
        <v>24</v>
      </c>
      <c r="K132" t="s">
        <v>20</v>
      </c>
      <c r="L132" t="s">
        <v>25</v>
      </c>
      <c r="M132">
        <v>80</v>
      </c>
      <c r="N132" t="s">
        <v>407</v>
      </c>
      <c r="O132" t="s">
        <v>408</v>
      </c>
      <c r="P132" t="s">
        <v>409</v>
      </c>
      <c r="Q132" t="s">
        <v>106</v>
      </c>
      <c r="R132" t="s">
        <v>29</v>
      </c>
    </row>
    <row r="133" spans="1:18" x14ac:dyDescent="0.5">
      <c r="A133" t="s">
        <v>395</v>
      </c>
      <c r="B133" s="1">
        <v>43585</v>
      </c>
      <c r="C133">
        <v>2019</v>
      </c>
      <c r="D133">
        <v>49</v>
      </c>
      <c r="E133" t="s">
        <v>42</v>
      </c>
      <c r="F133" t="s">
        <v>64</v>
      </c>
      <c r="G133" t="s">
        <v>396</v>
      </c>
      <c r="H133" t="s">
        <v>64</v>
      </c>
      <c r="I133" t="s">
        <v>23</v>
      </c>
      <c r="J133" t="s">
        <v>175</v>
      </c>
      <c r="K133" t="s">
        <v>175</v>
      </c>
      <c r="L133" t="s">
        <v>410</v>
      </c>
      <c r="M133" t="s">
        <v>175</v>
      </c>
      <c r="N133" t="s">
        <v>175</v>
      </c>
      <c r="O133" t="s">
        <v>411</v>
      </c>
      <c r="P133" t="s">
        <v>412</v>
      </c>
      <c r="Q133" t="s">
        <v>385</v>
      </c>
      <c r="R133" t="s">
        <v>78</v>
      </c>
    </row>
    <row r="134" spans="1:18" x14ac:dyDescent="0.5">
      <c r="A134" t="s">
        <v>368</v>
      </c>
      <c r="B134" s="1">
        <v>43584</v>
      </c>
      <c r="C134">
        <v>2019</v>
      </c>
      <c r="D134">
        <v>48</v>
      </c>
      <c r="E134" t="s">
        <v>55</v>
      </c>
      <c r="F134" t="s">
        <v>248</v>
      </c>
      <c r="G134" t="s">
        <v>369</v>
      </c>
      <c r="H134" t="s">
        <v>248</v>
      </c>
      <c r="I134" t="s">
        <v>23</v>
      </c>
      <c r="J134" t="s">
        <v>24</v>
      </c>
      <c r="K134" t="s">
        <v>55</v>
      </c>
      <c r="L134" t="s">
        <v>25</v>
      </c>
      <c r="M134">
        <v>45</v>
      </c>
      <c r="N134" t="s">
        <v>413</v>
      </c>
      <c r="O134" t="s">
        <v>414</v>
      </c>
      <c r="P134" t="s">
        <v>415</v>
      </c>
      <c r="Q134" t="s">
        <v>153</v>
      </c>
      <c r="R134" t="s">
        <v>77</v>
      </c>
    </row>
    <row r="135" spans="1:18" x14ac:dyDescent="0.5">
      <c r="A135" t="s">
        <v>416</v>
      </c>
      <c r="B135" s="1">
        <v>43583</v>
      </c>
      <c r="C135">
        <v>2019</v>
      </c>
      <c r="D135">
        <v>47</v>
      </c>
      <c r="E135" t="s">
        <v>21</v>
      </c>
      <c r="F135" t="s">
        <v>54</v>
      </c>
      <c r="G135" t="s">
        <v>417</v>
      </c>
      <c r="H135" t="s">
        <v>54</v>
      </c>
      <c r="I135" t="s">
        <v>23</v>
      </c>
      <c r="J135" t="s">
        <v>24</v>
      </c>
      <c r="K135" t="s">
        <v>21</v>
      </c>
      <c r="L135" t="s">
        <v>25</v>
      </c>
      <c r="M135">
        <v>34</v>
      </c>
      <c r="N135" t="s">
        <v>418</v>
      </c>
      <c r="O135" t="s">
        <v>419</v>
      </c>
      <c r="P135" t="s">
        <v>420</v>
      </c>
      <c r="Q135" t="s">
        <v>372</v>
      </c>
      <c r="R135" t="s">
        <v>29</v>
      </c>
    </row>
    <row r="136" spans="1:18" x14ac:dyDescent="0.5">
      <c r="A136" t="s">
        <v>145</v>
      </c>
      <c r="B136" s="1">
        <v>43583</v>
      </c>
      <c r="C136">
        <v>2019</v>
      </c>
      <c r="D136">
        <v>46</v>
      </c>
      <c r="E136" t="s">
        <v>33</v>
      </c>
      <c r="F136" t="s">
        <v>42</v>
      </c>
      <c r="G136" t="s">
        <v>400</v>
      </c>
      <c r="H136" t="s">
        <v>33</v>
      </c>
      <c r="I136" t="s">
        <v>43</v>
      </c>
      <c r="J136" t="s">
        <v>24</v>
      </c>
      <c r="K136" t="s">
        <v>33</v>
      </c>
      <c r="L136" t="s">
        <v>25</v>
      </c>
      <c r="M136">
        <v>16</v>
      </c>
      <c r="N136" t="s">
        <v>201</v>
      </c>
      <c r="O136" t="s">
        <v>421</v>
      </c>
      <c r="P136" t="s">
        <v>422</v>
      </c>
      <c r="Q136" t="s">
        <v>378</v>
      </c>
      <c r="R136" t="s">
        <v>39</v>
      </c>
    </row>
    <row r="137" spans="1:18" x14ac:dyDescent="0.5">
      <c r="A137" t="s">
        <v>423</v>
      </c>
      <c r="B137" s="1">
        <v>43582</v>
      </c>
      <c r="C137">
        <v>2019</v>
      </c>
      <c r="D137">
        <v>45</v>
      </c>
      <c r="E137" t="s">
        <v>55</v>
      </c>
      <c r="F137" t="s">
        <v>64</v>
      </c>
      <c r="G137" t="s">
        <v>424</v>
      </c>
      <c r="H137" t="s">
        <v>64</v>
      </c>
      <c r="I137" t="s">
        <v>23</v>
      </c>
      <c r="J137" t="s">
        <v>24</v>
      </c>
      <c r="K137" t="s">
        <v>64</v>
      </c>
      <c r="L137" t="s">
        <v>35</v>
      </c>
      <c r="M137">
        <v>7</v>
      </c>
      <c r="N137" t="s">
        <v>211</v>
      </c>
      <c r="O137" t="s">
        <v>425</v>
      </c>
      <c r="P137" t="s">
        <v>426</v>
      </c>
      <c r="Q137" t="s">
        <v>390</v>
      </c>
      <c r="R137" t="s">
        <v>102</v>
      </c>
    </row>
    <row r="138" spans="1:18" x14ac:dyDescent="0.5">
      <c r="A138" t="s">
        <v>172</v>
      </c>
      <c r="B138" s="1">
        <v>43581</v>
      </c>
      <c r="C138">
        <v>2019</v>
      </c>
      <c r="D138">
        <v>44</v>
      </c>
      <c r="E138" t="s">
        <v>54</v>
      </c>
      <c r="F138" t="s">
        <v>20</v>
      </c>
      <c r="G138" t="s">
        <v>382</v>
      </c>
      <c r="H138" t="s">
        <v>20</v>
      </c>
      <c r="I138" t="s">
        <v>23</v>
      </c>
      <c r="J138" t="s">
        <v>24</v>
      </c>
      <c r="K138" t="s">
        <v>54</v>
      </c>
      <c r="L138" t="s">
        <v>25</v>
      </c>
      <c r="M138">
        <v>46</v>
      </c>
      <c r="N138" t="s">
        <v>356</v>
      </c>
      <c r="O138" t="s">
        <v>427</v>
      </c>
      <c r="P138" t="s">
        <v>428</v>
      </c>
      <c r="Q138" t="s">
        <v>82</v>
      </c>
      <c r="R138" t="s">
        <v>385</v>
      </c>
    </row>
    <row r="139" spans="1:18" x14ac:dyDescent="0.5">
      <c r="A139" t="s">
        <v>416</v>
      </c>
      <c r="B139" s="1">
        <v>43580</v>
      </c>
      <c r="C139">
        <v>2019</v>
      </c>
      <c r="D139">
        <v>43</v>
      </c>
      <c r="E139" t="s">
        <v>21</v>
      </c>
      <c r="F139" t="s">
        <v>64</v>
      </c>
      <c r="G139" t="s">
        <v>417</v>
      </c>
      <c r="H139" t="s">
        <v>64</v>
      </c>
      <c r="I139" t="s">
        <v>23</v>
      </c>
      <c r="J139" t="s">
        <v>24</v>
      </c>
      <c r="K139" t="s">
        <v>64</v>
      </c>
      <c r="L139" t="s">
        <v>35</v>
      </c>
      <c r="M139">
        <v>3</v>
      </c>
      <c r="N139" t="s">
        <v>429</v>
      </c>
      <c r="O139" t="s">
        <v>430</v>
      </c>
      <c r="P139" t="s">
        <v>431</v>
      </c>
      <c r="Q139" t="s">
        <v>106</v>
      </c>
      <c r="R139" t="s">
        <v>372</v>
      </c>
    </row>
    <row r="140" spans="1:18" x14ac:dyDescent="0.5">
      <c r="A140" t="s">
        <v>395</v>
      </c>
      <c r="B140" s="1">
        <v>43579</v>
      </c>
      <c r="C140">
        <v>2019</v>
      </c>
      <c r="D140">
        <v>42</v>
      </c>
      <c r="E140" t="s">
        <v>42</v>
      </c>
      <c r="F140" t="s">
        <v>248</v>
      </c>
      <c r="G140" t="s">
        <v>396</v>
      </c>
      <c r="H140" t="s">
        <v>248</v>
      </c>
      <c r="I140" t="s">
        <v>23</v>
      </c>
      <c r="J140" t="s">
        <v>24</v>
      </c>
      <c r="K140" t="s">
        <v>42</v>
      </c>
      <c r="L140" t="s">
        <v>25</v>
      </c>
      <c r="M140">
        <v>17</v>
      </c>
      <c r="N140" t="s">
        <v>165</v>
      </c>
      <c r="O140" t="s">
        <v>432</v>
      </c>
      <c r="P140" t="s">
        <v>433</v>
      </c>
      <c r="Q140" t="s">
        <v>378</v>
      </c>
      <c r="R140" t="s">
        <v>150</v>
      </c>
    </row>
    <row r="141" spans="1:18" x14ac:dyDescent="0.5">
      <c r="A141" t="s">
        <v>172</v>
      </c>
      <c r="B141" s="1">
        <v>43578</v>
      </c>
      <c r="C141">
        <v>2019</v>
      </c>
      <c r="D141">
        <v>41</v>
      </c>
      <c r="E141" t="s">
        <v>55</v>
      </c>
      <c r="F141" t="s">
        <v>20</v>
      </c>
      <c r="G141" t="s">
        <v>382</v>
      </c>
      <c r="H141" t="s">
        <v>20</v>
      </c>
      <c r="I141" t="s">
        <v>23</v>
      </c>
      <c r="J141" t="s">
        <v>24</v>
      </c>
      <c r="K141" t="s">
        <v>20</v>
      </c>
      <c r="L141" t="s">
        <v>35</v>
      </c>
      <c r="M141">
        <v>6</v>
      </c>
      <c r="N141" t="s">
        <v>331</v>
      </c>
      <c r="O141" t="s">
        <v>434</v>
      </c>
      <c r="P141" t="s">
        <v>435</v>
      </c>
      <c r="Q141" t="s">
        <v>82</v>
      </c>
      <c r="R141" t="s">
        <v>385</v>
      </c>
    </row>
    <row r="142" spans="1:18" x14ac:dyDescent="0.5">
      <c r="A142" t="s">
        <v>423</v>
      </c>
      <c r="B142" s="1">
        <v>43577</v>
      </c>
      <c r="C142">
        <v>2019</v>
      </c>
      <c r="D142">
        <v>40</v>
      </c>
      <c r="E142" t="s">
        <v>64</v>
      </c>
      <c r="F142" t="s">
        <v>33</v>
      </c>
      <c r="G142" t="s">
        <v>424</v>
      </c>
      <c r="H142" t="s">
        <v>33</v>
      </c>
      <c r="I142" t="s">
        <v>23</v>
      </c>
      <c r="J142" t="s">
        <v>24</v>
      </c>
      <c r="K142" t="s">
        <v>33</v>
      </c>
      <c r="L142" t="s">
        <v>35</v>
      </c>
      <c r="M142">
        <v>6</v>
      </c>
      <c r="N142" t="s">
        <v>379</v>
      </c>
      <c r="O142" t="s">
        <v>436</v>
      </c>
      <c r="P142" t="s">
        <v>437</v>
      </c>
      <c r="Q142" t="s">
        <v>390</v>
      </c>
      <c r="R142" t="s">
        <v>77</v>
      </c>
    </row>
    <row r="143" spans="1:18" x14ac:dyDescent="0.5">
      <c r="A143" t="s">
        <v>395</v>
      </c>
      <c r="B143" s="1">
        <v>43576</v>
      </c>
      <c r="C143">
        <v>2019</v>
      </c>
      <c r="D143">
        <v>39</v>
      </c>
      <c r="E143" t="s">
        <v>42</v>
      </c>
      <c r="F143" t="s">
        <v>20</v>
      </c>
      <c r="G143" t="s">
        <v>396</v>
      </c>
      <c r="H143" t="s">
        <v>20</v>
      </c>
      <c r="I143" t="s">
        <v>23</v>
      </c>
      <c r="J143" t="s">
        <v>24</v>
      </c>
      <c r="K143" t="s">
        <v>42</v>
      </c>
      <c r="L143" t="s">
        <v>25</v>
      </c>
      <c r="M143">
        <v>1</v>
      </c>
      <c r="N143" t="s">
        <v>438</v>
      </c>
      <c r="O143" t="s">
        <v>439</v>
      </c>
      <c r="P143" t="s">
        <v>440</v>
      </c>
      <c r="Q143" t="s">
        <v>441</v>
      </c>
      <c r="R143" t="s">
        <v>280</v>
      </c>
    </row>
    <row r="144" spans="1:18" x14ac:dyDescent="0.5">
      <c r="A144" t="s">
        <v>368</v>
      </c>
      <c r="B144" s="1">
        <v>43576</v>
      </c>
      <c r="C144">
        <v>2019</v>
      </c>
      <c r="D144">
        <v>38</v>
      </c>
      <c r="E144" t="s">
        <v>21</v>
      </c>
      <c r="F144" t="s">
        <v>55</v>
      </c>
      <c r="G144" t="s">
        <v>369</v>
      </c>
      <c r="H144" t="s">
        <v>55</v>
      </c>
      <c r="I144" t="s">
        <v>23</v>
      </c>
      <c r="J144" t="s">
        <v>24</v>
      </c>
      <c r="K144" t="s">
        <v>55</v>
      </c>
      <c r="L144" t="s">
        <v>35</v>
      </c>
      <c r="M144">
        <v>9</v>
      </c>
      <c r="N144" t="s">
        <v>442</v>
      </c>
      <c r="O144" t="s">
        <v>443</v>
      </c>
      <c r="P144" t="s">
        <v>444</v>
      </c>
      <c r="Q144" t="s">
        <v>385</v>
      </c>
      <c r="R144" t="s">
        <v>29</v>
      </c>
    </row>
    <row r="145" spans="1:18" x14ac:dyDescent="0.5">
      <c r="A145" t="s">
        <v>145</v>
      </c>
      <c r="B145" s="1">
        <v>43575</v>
      </c>
      <c r="C145">
        <v>2019</v>
      </c>
      <c r="D145">
        <v>37</v>
      </c>
      <c r="E145" t="s">
        <v>248</v>
      </c>
      <c r="F145" t="s">
        <v>33</v>
      </c>
      <c r="G145" t="s">
        <v>400</v>
      </c>
      <c r="H145" t="s">
        <v>33</v>
      </c>
      <c r="I145" t="s">
        <v>23</v>
      </c>
      <c r="J145" t="s">
        <v>24</v>
      </c>
      <c r="K145" t="s">
        <v>33</v>
      </c>
      <c r="L145" t="s">
        <v>35</v>
      </c>
      <c r="M145">
        <v>5</v>
      </c>
      <c r="N145" t="s">
        <v>124</v>
      </c>
      <c r="O145" t="s">
        <v>445</v>
      </c>
      <c r="P145" t="s">
        <v>446</v>
      </c>
      <c r="Q145" t="s">
        <v>150</v>
      </c>
      <c r="R145" t="s">
        <v>78</v>
      </c>
    </row>
    <row r="146" spans="1:18" x14ac:dyDescent="0.5">
      <c r="A146" t="s">
        <v>423</v>
      </c>
      <c r="B146" s="1">
        <v>43575</v>
      </c>
      <c r="C146">
        <v>2019</v>
      </c>
      <c r="D146">
        <v>36</v>
      </c>
      <c r="E146" t="s">
        <v>54</v>
      </c>
      <c r="F146" t="s">
        <v>64</v>
      </c>
      <c r="G146" t="s">
        <v>424</v>
      </c>
      <c r="H146" t="s">
        <v>64</v>
      </c>
      <c r="I146" t="s">
        <v>23</v>
      </c>
      <c r="J146" t="s">
        <v>24</v>
      </c>
      <c r="K146" t="s">
        <v>64</v>
      </c>
      <c r="L146" t="s">
        <v>35</v>
      </c>
      <c r="M146">
        <v>5</v>
      </c>
      <c r="N146" t="s">
        <v>447</v>
      </c>
      <c r="O146" t="s">
        <v>448</v>
      </c>
      <c r="P146" t="s">
        <v>449</v>
      </c>
      <c r="Q146" t="s">
        <v>77</v>
      </c>
      <c r="R146" t="s">
        <v>102</v>
      </c>
    </row>
    <row r="147" spans="1:18" x14ac:dyDescent="0.5">
      <c r="A147" t="s">
        <v>416</v>
      </c>
      <c r="B147" s="1">
        <v>43574</v>
      </c>
      <c r="C147">
        <v>2019</v>
      </c>
      <c r="D147">
        <v>35</v>
      </c>
      <c r="E147" t="s">
        <v>42</v>
      </c>
      <c r="F147" t="s">
        <v>21</v>
      </c>
      <c r="G147" t="s">
        <v>417</v>
      </c>
      <c r="H147" t="s">
        <v>21</v>
      </c>
      <c r="I147" t="s">
        <v>23</v>
      </c>
      <c r="J147" t="s">
        <v>24</v>
      </c>
      <c r="K147" t="s">
        <v>42</v>
      </c>
      <c r="L147" t="s">
        <v>25</v>
      </c>
      <c r="M147">
        <v>10</v>
      </c>
      <c r="N147" t="s">
        <v>312</v>
      </c>
      <c r="O147" t="s">
        <v>450</v>
      </c>
      <c r="P147" t="s">
        <v>451</v>
      </c>
      <c r="Q147" t="s">
        <v>372</v>
      </c>
      <c r="R147" t="s">
        <v>29</v>
      </c>
    </row>
    <row r="148" spans="1:18" x14ac:dyDescent="0.5">
      <c r="A148" t="s">
        <v>145</v>
      </c>
      <c r="B148" s="1">
        <v>43573</v>
      </c>
      <c r="C148">
        <v>2019</v>
      </c>
      <c r="D148">
        <v>34</v>
      </c>
      <c r="E148" t="s">
        <v>54</v>
      </c>
      <c r="F148" t="s">
        <v>33</v>
      </c>
      <c r="G148" t="s">
        <v>400</v>
      </c>
      <c r="H148" t="s">
        <v>54</v>
      </c>
      <c r="I148" t="s">
        <v>43</v>
      </c>
      <c r="J148" t="s">
        <v>24</v>
      </c>
      <c r="K148" t="s">
        <v>54</v>
      </c>
      <c r="L148" t="s">
        <v>25</v>
      </c>
      <c r="M148">
        <v>40</v>
      </c>
      <c r="N148" t="s">
        <v>387</v>
      </c>
      <c r="O148" t="s">
        <v>452</v>
      </c>
      <c r="P148" t="s">
        <v>453</v>
      </c>
      <c r="Q148" t="s">
        <v>378</v>
      </c>
      <c r="R148" t="s">
        <v>385</v>
      </c>
    </row>
    <row r="149" spans="1:18" x14ac:dyDescent="0.5">
      <c r="A149" t="s">
        <v>368</v>
      </c>
      <c r="B149" s="1">
        <v>43572</v>
      </c>
      <c r="C149">
        <v>2019</v>
      </c>
      <c r="D149">
        <v>33</v>
      </c>
      <c r="E149" t="s">
        <v>20</v>
      </c>
      <c r="F149" t="s">
        <v>55</v>
      </c>
      <c r="G149" t="s">
        <v>369</v>
      </c>
      <c r="H149" t="s">
        <v>20</v>
      </c>
      <c r="I149" t="s">
        <v>43</v>
      </c>
      <c r="J149" t="s">
        <v>24</v>
      </c>
      <c r="K149" t="s">
        <v>55</v>
      </c>
      <c r="L149" t="s">
        <v>35</v>
      </c>
      <c r="M149">
        <v>6</v>
      </c>
      <c r="N149" t="s">
        <v>413</v>
      </c>
      <c r="O149" t="s">
        <v>454</v>
      </c>
      <c r="P149" t="s">
        <v>455</v>
      </c>
      <c r="Q149" t="s">
        <v>372</v>
      </c>
      <c r="R149" t="s">
        <v>78</v>
      </c>
    </row>
    <row r="150" spans="1:18" x14ac:dyDescent="0.5">
      <c r="A150" t="s">
        <v>391</v>
      </c>
      <c r="B150" s="1">
        <v>43571</v>
      </c>
      <c r="C150">
        <v>2019</v>
      </c>
      <c r="D150">
        <v>32</v>
      </c>
      <c r="E150" t="s">
        <v>248</v>
      </c>
      <c r="F150" t="s">
        <v>64</v>
      </c>
      <c r="G150" t="s">
        <v>392</v>
      </c>
      <c r="H150" t="s">
        <v>64</v>
      </c>
      <c r="I150" t="s">
        <v>23</v>
      </c>
      <c r="J150" t="s">
        <v>24</v>
      </c>
      <c r="K150" t="s">
        <v>248</v>
      </c>
      <c r="L150" t="s">
        <v>25</v>
      </c>
      <c r="M150">
        <v>12</v>
      </c>
      <c r="N150" t="s">
        <v>318</v>
      </c>
      <c r="O150" t="s">
        <v>456</v>
      </c>
      <c r="P150" t="s">
        <v>457</v>
      </c>
      <c r="Q150" t="s">
        <v>82</v>
      </c>
      <c r="R150" t="s">
        <v>280</v>
      </c>
    </row>
    <row r="151" spans="1:18" x14ac:dyDescent="0.5">
      <c r="A151" t="s">
        <v>178</v>
      </c>
      <c r="B151" s="1">
        <v>43570</v>
      </c>
      <c r="C151">
        <v>2019</v>
      </c>
      <c r="D151">
        <v>31</v>
      </c>
      <c r="E151" t="s">
        <v>42</v>
      </c>
      <c r="F151" t="s">
        <v>54</v>
      </c>
      <c r="G151" t="s">
        <v>386</v>
      </c>
      <c r="H151" t="s">
        <v>54</v>
      </c>
      <c r="I151" t="s">
        <v>23</v>
      </c>
      <c r="J151" t="s">
        <v>24</v>
      </c>
      <c r="K151" t="s">
        <v>54</v>
      </c>
      <c r="L151" t="s">
        <v>35</v>
      </c>
      <c r="M151">
        <v>5</v>
      </c>
      <c r="N151" t="s">
        <v>458</v>
      </c>
      <c r="O151" t="s">
        <v>459</v>
      </c>
      <c r="P151" t="s">
        <v>460</v>
      </c>
      <c r="Q151" t="s">
        <v>461</v>
      </c>
      <c r="R151" t="s">
        <v>29</v>
      </c>
    </row>
    <row r="152" spans="1:18" x14ac:dyDescent="0.5">
      <c r="A152" t="s">
        <v>368</v>
      </c>
      <c r="B152" s="1">
        <v>43569</v>
      </c>
      <c r="C152">
        <v>2019</v>
      </c>
      <c r="D152">
        <v>30</v>
      </c>
      <c r="E152" t="s">
        <v>33</v>
      </c>
      <c r="F152" t="s">
        <v>55</v>
      </c>
      <c r="G152" t="s">
        <v>369</v>
      </c>
      <c r="H152" t="s">
        <v>55</v>
      </c>
      <c r="I152" t="s">
        <v>23</v>
      </c>
      <c r="J152" t="s">
        <v>24</v>
      </c>
      <c r="K152" t="s">
        <v>33</v>
      </c>
      <c r="L152" t="s">
        <v>25</v>
      </c>
      <c r="M152">
        <v>39</v>
      </c>
      <c r="N152" t="s">
        <v>462</v>
      </c>
      <c r="O152" t="s">
        <v>463</v>
      </c>
      <c r="P152" t="s">
        <v>464</v>
      </c>
      <c r="Q152" t="s">
        <v>82</v>
      </c>
      <c r="R152" t="s">
        <v>378</v>
      </c>
    </row>
    <row r="153" spans="1:18" x14ac:dyDescent="0.5">
      <c r="A153" t="s">
        <v>416</v>
      </c>
      <c r="B153" s="1">
        <v>43569</v>
      </c>
      <c r="C153">
        <v>2019</v>
      </c>
      <c r="D153">
        <v>29</v>
      </c>
      <c r="E153" t="s">
        <v>21</v>
      </c>
      <c r="F153" t="s">
        <v>20</v>
      </c>
      <c r="G153" t="s">
        <v>417</v>
      </c>
      <c r="H153" t="s">
        <v>20</v>
      </c>
      <c r="I153" t="s">
        <v>23</v>
      </c>
      <c r="J153" t="s">
        <v>24</v>
      </c>
      <c r="K153" t="s">
        <v>20</v>
      </c>
      <c r="L153" t="s">
        <v>35</v>
      </c>
      <c r="M153">
        <v>5</v>
      </c>
      <c r="N153" t="s">
        <v>465</v>
      </c>
      <c r="O153" t="s">
        <v>466</v>
      </c>
      <c r="P153" t="s">
        <v>467</v>
      </c>
      <c r="Q153" t="s">
        <v>153</v>
      </c>
      <c r="R153" t="s">
        <v>441</v>
      </c>
    </row>
    <row r="154" spans="1:18" x14ac:dyDescent="0.5">
      <c r="A154" t="s">
        <v>391</v>
      </c>
      <c r="B154" s="1">
        <v>43568</v>
      </c>
      <c r="C154">
        <v>2019</v>
      </c>
      <c r="D154">
        <v>28</v>
      </c>
      <c r="E154" t="s">
        <v>248</v>
      </c>
      <c r="F154" t="s">
        <v>42</v>
      </c>
      <c r="G154" t="s">
        <v>392</v>
      </c>
      <c r="H154" t="s">
        <v>42</v>
      </c>
      <c r="I154" t="s">
        <v>23</v>
      </c>
      <c r="J154" t="s">
        <v>24</v>
      </c>
      <c r="K154" t="s">
        <v>42</v>
      </c>
      <c r="L154" t="s">
        <v>35</v>
      </c>
      <c r="M154">
        <v>8</v>
      </c>
      <c r="N154" t="s">
        <v>165</v>
      </c>
      <c r="O154" t="s">
        <v>468</v>
      </c>
      <c r="P154" t="s">
        <v>469</v>
      </c>
      <c r="Q154" t="s">
        <v>77</v>
      </c>
      <c r="R154" t="s">
        <v>78</v>
      </c>
    </row>
    <row r="155" spans="1:18" x14ac:dyDescent="0.5">
      <c r="A155" t="s">
        <v>178</v>
      </c>
      <c r="B155" s="1">
        <v>43568</v>
      </c>
      <c r="C155">
        <v>2019</v>
      </c>
      <c r="D155">
        <v>27</v>
      </c>
      <c r="E155" t="s">
        <v>54</v>
      </c>
      <c r="F155" t="s">
        <v>64</v>
      </c>
      <c r="G155" t="s">
        <v>386</v>
      </c>
      <c r="H155" t="s">
        <v>64</v>
      </c>
      <c r="I155" t="s">
        <v>23</v>
      </c>
      <c r="J155" t="s">
        <v>24</v>
      </c>
      <c r="K155" t="s">
        <v>64</v>
      </c>
      <c r="L155" t="s">
        <v>35</v>
      </c>
      <c r="M155">
        <v>4</v>
      </c>
      <c r="N155" t="s">
        <v>147</v>
      </c>
      <c r="O155" t="s">
        <v>470</v>
      </c>
      <c r="P155" t="s">
        <v>471</v>
      </c>
      <c r="Q155" t="s">
        <v>390</v>
      </c>
      <c r="R155" t="s">
        <v>29</v>
      </c>
    </row>
    <row r="156" spans="1:18" x14ac:dyDescent="0.5">
      <c r="A156" t="s">
        <v>416</v>
      </c>
      <c r="B156" s="1">
        <v>43567</v>
      </c>
      <c r="C156">
        <v>2019</v>
      </c>
      <c r="D156">
        <v>26</v>
      </c>
      <c r="E156" t="s">
        <v>21</v>
      </c>
      <c r="F156" t="s">
        <v>33</v>
      </c>
      <c r="G156" t="s">
        <v>417</v>
      </c>
      <c r="H156" t="s">
        <v>33</v>
      </c>
      <c r="I156" t="s">
        <v>23</v>
      </c>
      <c r="J156" t="s">
        <v>24</v>
      </c>
      <c r="K156" t="s">
        <v>33</v>
      </c>
      <c r="L156" t="s">
        <v>35</v>
      </c>
      <c r="M156">
        <v>7</v>
      </c>
      <c r="N156" t="s">
        <v>201</v>
      </c>
      <c r="O156" t="s">
        <v>472</v>
      </c>
      <c r="P156" t="s">
        <v>473</v>
      </c>
      <c r="Q156" t="s">
        <v>153</v>
      </c>
      <c r="R156" t="s">
        <v>102</v>
      </c>
    </row>
    <row r="157" spans="1:18" x14ac:dyDescent="0.5">
      <c r="A157" t="s">
        <v>423</v>
      </c>
      <c r="B157" s="1">
        <v>43566</v>
      </c>
      <c r="C157">
        <v>2019</v>
      </c>
      <c r="D157">
        <v>25</v>
      </c>
      <c r="E157" t="s">
        <v>64</v>
      </c>
      <c r="F157" t="s">
        <v>20</v>
      </c>
      <c r="G157" t="s">
        <v>424</v>
      </c>
      <c r="H157" t="s">
        <v>20</v>
      </c>
      <c r="I157" t="s">
        <v>23</v>
      </c>
      <c r="J157" t="s">
        <v>24</v>
      </c>
      <c r="K157" t="s">
        <v>20</v>
      </c>
      <c r="L157" t="s">
        <v>35</v>
      </c>
      <c r="M157">
        <v>4</v>
      </c>
      <c r="N157" t="s">
        <v>407</v>
      </c>
      <c r="O157" t="s">
        <v>474</v>
      </c>
      <c r="P157" t="s">
        <v>475</v>
      </c>
      <c r="Q157" t="s">
        <v>378</v>
      </c>
      <c r="R157" t="s">
        <v>78</v>
      </c>
    </row>
    <row r="158" spans="1:18" x14ac:dyDescent="0.5">
      <c r="A158" t="s">
        <v>178</v>
      </c>
      <c r="B158" s="1">
        <v>43565</v>
      </c>
      <c r="C158">
        <v>2019</v>
      </c>
      <c r="D158">
        <v>24</v>
      </c>
      <c r="E158" t="s">
        <v>248</v>
      </c>
      <c r="F158" t="s">
        <v>54</v>
      </c>
      <c r="G158" t="s">
        <v>386</v>
      </c>
      <c r="H158" t="s">
        <v>54</v>
      </c>
      <c r="I158" t="s">
        <v>23</v>
      </c>
      <c r="J158" t="s">
        <v>24</v>
      </c>
      <c r="K158" t="s">
        <v>54</v>
      </c>
      <c r="L158" t="s">
        <v>35</v>
      </c>
      <c r="M158">
        <v>3</v>
      </c>
      <c r="N158" t="s">
        <v>109</v>
      </c>
      <c r="O158" t="s">
        <v>476</v>
      </c>
      <c r="P158" t="s">
        <v>477</v>
      </c>
      <c r="Q158" t="s">
        <v>77</v>
      </c>
      <c r="R158" t="s">
        <v>102</v>
      </c>
    </row>
    <row r="159" spans="1:18" x14ac:dyDescent="0.5">
      <c r="A159" t="s">
        <v>172</v>
      </c>
      <c r="B159" s="1">
        <v>43564</v>
      </c>
      <c r="C159">
        <v>2019</v>
      </c>
      <c r="D159">
        <v>23</v>
      </c>
      <c r="E159" t="s">
        <v>21</v>
      </c>
      <c r="F159" t="s">
        <v>20</v>
      </c>
      <c r="G159" t="s">
        <v>382</v>
      </c>
      <c r="H159" t="s">
        <v>20</v>
      </c>
      <c r="I159" t="s">
        <v>23</v>
      </c>
      <c r="J159" t="s">
        <v>24</v>
      </c>
      <c r="K159" t="s">
        <v>20</v>
      </c>
      <c r="L159" t="s">
        <v>35</v>
      </c>
      <c r="M159">
        <v>7</v>
      </c>
      <c r="N159" t="s">
        <v>208</v>
      </c>
      <c r="O159" t="s">
        <v>478</v>
      </c>
      <c r="P159" t="s">
        <v>479</v>
      </c>
      <c r="Q159" t="s">
        <v>150</v>
      </c>
      <c r="R159" t="s">
        <v>441</v>
      </c>
    </row>
    <row r="160" spans="1:18" x14ac:dyDescent="0.5">
      <c r="A160" t="s">
        <v>391</v>
      </c>
      <c r="B160" s="1">
        <v>43563</v>
      </c>
      <c r="C160">
        <v>2019</v>
      </c>
      <c r="D160">
        <v>22</v>
      </c>
      <c r="E160" t="s">
        <v>55</v>
      </c>
      <c r="F160" t="s">
        <v>248</v>
      </c>
      <c r="G160" t="s">
        <v>392</v>
      </c>
      <c r="H160" t="s">
        <v>248</v>
      </c>
      <c r="I160" t="s">
        <v>23</v>
      </c>
      <c r="J160" t="s">
        <v>24</v>
      </c>
      <c r="K160" t="s">
        <v>248</v>
      </c>
      <c r="L160" t="s">
        <v>35</v>
      </c>
      <c r="M160">
        <v>6</v>
      </c>
      <c r="N160" t="s">
        <v>70</v>
      </c>
      <c r="O160" t="s">
        <v>480</v>
      </c>
      <c r="P160" t="s">
        <v>481</v>
      </c>
      <c r="Q160" t="s">
        <v>106</v>
      </c>
      <c r="R160" t="s">
        <v>461</v>
      </c>
    </row>
    <row r="161" spans="1:18" x14ac:dyDescent="0.5">
      <c r="A161" t="s">
        <v>423</v>
      </c>
      <c r="B161" s="1">
        <v>43562</v>
      </c>
      <c r="C161">
        <v>2019</v>
      </c>
      <c r="D161">
        <v>21</v>
      </c>
      <c r="E161" t="s">
        <v>64</v>
      </c>
      <c r="F161" t="s">
        <v>21</v>
      </c>
      <c r="G161" t="s">
        <v>424</v>
      </c>
      <c r="H161" t="s">
        <v>21</v>
      </c>
      <c r="I161" t="s">
        <v>23</v>
      </c>
      <c r="J161" t="s">
        <v>24</v>
      </c>
      <c r="K161" t="s">
        <v>21</v>
      </c>
      <c r="L161" t="s">
        <v>35</v>
      </c>
      <c r="M161">
        <v>8</v>
      </c>
      <c r="N161" t="s">
        <v>482</v>
      </c>
      <c r="O161" t="s">
        <v>483</v>
      </c>
      <c r="P161" t="s">
        <v>484</v>
      </c>
      <c r="Q161" t="s">
        <v>82</v>
      </c>
      <c r="R161" t="s">
        <v>47</v>
      </c>
    </row>
    <row r="162" spans="1:18" x14ac:dyDescent="0.5">
      <c r="A162" t="s">
        <v>395</v>
      </c>
      <c r="B162" s="1">
        <v>43562</v>
      </c>
      <c r="C162">
        <v>2019</v>
      </c>
      <c r="D162">
        <v>20</v>
      </c>
      <c r="E162" t="s">
        <v>42</v>
      </c>
      <c r="F162" t="s">
        <v>33</v>
      </c>
      <c r="G162" t="s">
        <v>396</v>
      </c>
      <c r="H162" t="s">
        <v>33</v>
      </c>
      <c r="I162" t="s">
        <v>23</v>
      </c>
      <c r="J162" t="s">
        <v>24</v>
      </c>
      <c r="K162" t="s">
        <v>33</v>
      </c>
      <c r="L162" t="s">
        <v>35</v>
      </c>
      <c r="M162">
        <v>4</v>
      </c>
      <c r="N162" t="s">
        <v>485</v>
      </c>
      <c r="O162" t="s">
        <v>486</v>
      </c>
      <c r="P162" t="s">
        <v>487</v>
      </c>
      <c r="Q162" t="s">
        <v>77</v>
      </c>
      <c r="R162" t="s">
        <v>102</v>
      </c>
    </row>
    <row r="163" spans="1:18" x14ac:dyDescent="0.5">
      <c r="A163" t="s">
        <v>368</v>
      </c>
      <c r="B163" s="1">
        <v>43561</v>
      </c>
      <c r="C163">
        <v>2019</v>
      </c>
      <c r="D163">
        <v>19</v>
      </c>
      <c r="E163" t="s">
        <v>54</v>
      </c>
      <c r="F163" t="s">
        <v>55</v>
      </c>
      <c r="G163" t="s">
        <v>369</v>
      </c>
      <c r="H163" t="s">
        <v>55</v>
      </c>
      <c r="I163" t="s">
        <v>23</v>
      </c>
      <c r="J163" t="s">
        <v>24</v>
      </c>
      <c r="K163" t="s">
        <v>54</v>
      </c>
      <c r="L163" t="s">
        <v>25</v>
      </c>
      <c r="M163">
        <v>40</v>
      </c>
      <c r="N163" t="s">
        <v>488</v>
      </c>
      <c r="O163" t="s">
        <v>489</v>
      </c>
      <c r="P163" t="s">
        <v>490</v>
      </c>
      <c r="Q163" t="s">
        <v>106</v>
      </c>
      <c r="R163" t="s">
        <v>29</v>
      </c>
    </row>
    <row r="164" spans="1:18" x14ac:dyDescent="0.5">
      <c r="A164" t="s">
        <v>172</v>
      </c>
      <c r="B164" s="1">
        <v>43561</v>
      </c>
      <c r="C164">
        <v>2019</v>
      </c>
      <c r="D164">
        <v>18</v>
      </c>
      <c r="E164" t="s">
        <v>20</v>
      </c>
      <c r="F164" t="s">
        <v>248</v>
      </c>
      <c r="G164" t="s">
        <v>382</v>
      </c>
      <c r="H164" t="s">
        <v>20</v>
      </c>
      <c r="I164" t="s">
        <v>43</v>
      </c>
      <c r="J164" t="s">
        <v>24</v>
      </c>
      <c r="K164" t="s">
        <v>20</v>
      </c>
      <c r="L164" t="s">
        <v>25</v>
      </c>
      <c r="M164">
        <v>22</v>
      </c>
      <c r="N164" t="s">
        <v>491</v>
      </c>
      <c r="O164" t="s">
        <v>492</v>
      </c>
      <c r="P164" t="s">
        <v>493</v>
      </c>
      <c r="Q164" t="s">
        <v>39</v>
      </c>
      <c r="R164" t="s">
        <v>441</v>
      </c>
    </row>
    <row r="165" spans="1:18" x14ac:dyDescent="0.5">
      <c r="A165" t="s">
        <v>395</v>
      </c>
      <c r="B165" s="1">
        <v>43560</v>
      </c>
      <c r="C165">
        <v>2019</v>
      </c>
      <c r="D165">
        <v>17</v>
      </c>
      <c r="E165" t="s">
        <v>42</v>
      </c>
      <c r="F165" t="s">
        <v>21</v>
      </c>
      <c r="G165" t="s">
        <v>396</v>
      </c>
      <c r="H165" t="s">
        <v>21</v>
      </c>
      <c r="I165" t="s">
        <v>23</v>
      </c>
      <c r="J165" t="s">
        <v>24</v>
      </c>
      <c r="K165" t="s">
        <v>21</v>
      </c>
      <c r="L165" t="s">
        <v>35</v>
      </c>
      <c r="M165">
        <v>5</v>
      </c>
      <c r="N165" t="s">
        <v>418</v>
      </c>
      <c r="O165" t="s">
        <v>494</v>
      </c>
      <c r="P165" t="s">
        <v>495</v>
      </c>
      <c r="Q165" t="s">
        <v>82</v>
      </c>
      <c r="R165" t="s">
        <v>47</v>
      </c>
    </row>
    <row r="166" spans="1:18" x14ac:dyDescent="0.5">
      <c r="A166" t="s">
        <v>145</v>
      </c>
      <c r="B166" s="1">
        <v>43559</v>
      </c>
      <c r="C166">
        <v>2019</v>
      </c>
      <c r="D166">
        <v>16</v>
      </c>
      <c r="E166" t="s">
        <v>33</v>
      </c>
      <c r="F166" t="s">
        <v>55</v>
      </c>
      <c r="G166" t="s">
        <v>400</v>
      </c>
      <c r="H166" t="s">
        <v>55</v>
      </c>
      <c r="I166" t="s">
        <v>23</v>
      </c>
      <c r="J166" t="s">
        <v>24</v>
      </c>
      <c r="K166" t="s">
        <v>55</v>
      </c>
      <c r="L166" t="s">
        <v>35</v>
      </c>
      <c r="M166">
        <v>5</v>
      </c>
      <c r="N166" t="s">
        <v>192</v>
      </c>
      <c r="O166" t="s">
        <v>496</v>
      </c>
      <c r="P166" t="s">
        <v>497</v>
      </c>
      <c r="Q166" t="s">
        <v>150</v>
      </c>
      <c r="R166" t="s">
        <v>39</v>
      </c>
    </row>
    <row r="167" spans="1:18" x14ac:dyDescent="0.5">
      <c r="A167" t="s">
        <v>178</v>
      </c>
      <c r="B167" s="1">
        <v>43558</v>
      </c>
      <c r="C167">
        <v>2019</v>
      </c>
      <c r="D167">
        <v>15</v>
      </c>
      <c r="E167" t="s">
        <v>54</v>
      </c>
      <c r="F167" t="s">
        <v>20</v>
      </c>
      <c r="G167" t="s">
        <v>386</v>
      </c>
      <c r="H167" t="s">
        <v>20</v>
      </c>
      <c r="I167" t="s">
        <v>23</v>
      </c>
      <c r="J167" t="s">
        <v>24</v>
      </c>
      <c r="K167" t="s">
        <v>54</v>
      </c>
      <c r="L167" t="s">
        <v>25</v>
      </c>
      <c r="M167">
        <v>37</v>
      </c>
      <c r="N167" t="s">
        <v>387</v>
      </c>
      <c r="O167" t="s">
        <v>498</v>
      </c>
      <c r="P167" t="s">
        <v>499</v>
      </c>
      <c r="Q167" t="s">
        <v>378</v>
      </c>
      <c r="R167" t="s">
        <v>441</v>
      </c>
    </row>
    <row r="168" spans="1:18" x14ac:dyDescent="0.5">
      <c r="A168" t="s">
        <v>423</v>
      </c>
      <c r="B168" s="1">
        <v>43557</v>
      </c>
      <c r="C168">
        <v>2019</v>
      </c>
      <c r="D168">
        <v>14</v>
      </c>
      <c r="E168" t="s">
        <v>42</v>
      </c>
      <c r="F168" t="s">
        <v>64</v>
      </c>
      <c r="G168" t="s">
        <v>424</v>
      </c>
      <c r="H168" t="s">
        <v>64</v>
      </c>
      <c r="I168" t="s">
        <v>23</v>
      </c>
      <c r="J168" t="s">
        <v>24</v>
      </c>
      <c r="K168" t="s">
        <v>64</v>
      </c>
      <c r="L168" t="s">
        <v>35</v>
      </c>
      <c r="M168">
        <v>7</v>
      </c>
      <c r="N168" t="s">
        <v>500</v>
      </c>
      <c r="O168" t="s">
        <v>501</v>
      </c>
      <c r="P168" t="s">
        <v>502</v>
      </c>
      <c r="Q168" t="s">
        <v>106</v>
      </c>
      <c r="R168" t="s">
        <v>461</v>
      </c>
    </row>
    <row r="169" spans="1:18" x14ac:dyDescent="0.5">
      <c r="A169" t="s">
        <v>391</v>
      </c>
      <c r="B169" s="1">
        <v>43556</v>
      </c>
      <c r="C169">
        <v>2019</v>
      </c>
      <c r="D169">
        <v>13</v>
      </c>
      <c r="E169" t="s">
        <v>248</v>
      </c>
      <c r="F169" t="s">
        <v>33</v>
      </c>
      <c r="G169" t="s">
        <v>392</v>
      </c>
      <c r="H169" t="s">
        <v>33</v>
      </c>
      <c r="I169" t="s">
        <v>23</v>
      </c>
      <c r="J169" t="s">
        <v>24</v>
      </c>
      <c r="K169" t="s">
        <v>248</v>
      </c>
      <c r="L169" t="s">
        <v>25</v>
      </c>
      <c r="M169">
        <v>14</v>
      </c>
      <c r="N169" t="s">
        <v>503</v>
      </c>
      <c r="O169" t="s">
        <v>504</v>
      </c>
      <c r="P169" t="s">
        <v>505</v>
      </c>
      <c r="Q169" t="s">
        <v>82</v>
      </c>
      <c r="R169" t="s">
        <v>47</v>
      </c>
    </row>
    <row r="170" spans="1:18" x14ac:dyDescent="0.5">
      <c r="A170" t="s">
        <v>172</v>
      </c>
      <c r="B170" s="1">
        <v>43555</v>
      </c>
      <c r="C170">
        <v>2019</v>
      </c>
      <c r="D170">
        <v>12</v>
      </c>
      <c r="E170" t="s">
        <v>20</v>
      </c>
      <c r="F170" t="s">
        <v>64</v>
      </c>
      <c r="G170" t="s">
        <v>382</v>
      </c>
      <c r="H170" t="s">
        <v>64</v>
      </c>
      <c r="I170" t="s">
        <v>23</v>
      </c>
      <c r="J170" t="s">
        <v>24</v>
      </c>
      <c r="K170" t="s">
        <v>20</v>
      </c>
      <c r="L170" t="s">
        <v>25</v>
      </c>
      <c r="M170">
        <v>8</v>
      </c>
      <c r="N170" t="s">
        <v>407</v>
      </c>
      <c r="O170" t="s">
        <v>506</v>
      </c>
      <c r="P170" t="s">
        <v>507</v>
      </c>
      <c r="Q170" t="s">
        <v>153</v>
      </c>
      <c r="R170" t="s">
        <v>102</v>
      </c>
    </row>
    <row r="171" spans="1:18" x14ac:dyDescent="0.5">
      <c r="A171" t="s">
        <v>368</v>
      </c>
      <c r="B171" s="1">
        <v>43555</v>
      </c>
      <c r="C171">
        <v>2019</v>
      </c>
      <c r="D171">
        <v>11</v>
      </c>
      <c r="E171" t="s">
        <v>55</v>
      </c>
      <c r="F171" t="s">
        <v>42</v>
      </c>
      <c r="G171" t="s">
        <v>369</v>
      </c>
      <c r="H171" t="s">
        <v>42</v>
      </c>
      <c r="I171" t="s">
        <v>23</v>
      </c>
      <c r="J171" t="s">
        <v>24</v>
      </c>
      <c r="K171" t="s">
        <v>55</v>
      </c>
      <c r="L171" t="s">
        <v>25</v>
      </c>
      <c r="M171">
        <v>118</v>
      </c>
      <c r="N171" t="s">
        <v>192</v>
      </c>
      <c r="O171" t="s">
        <v>508</v>
      </c>
      <c r="P171" t="s">
        <v>509</v>
      </c>
      <c r="Q171" t="s">
        <v>39</v>
      </c>
      <c r="R171" t="s">
        <v>77</v>
      </c>
    </row>
    <row r="172" spans="1:18" x14ac:dyDescent="0.5">
      <c r="A172" t="s">
        <v>145</v>
      </c>
      <c r="B172" s="1">
        <v>43554</v>
      </c>
      <c r="C172">
        <v>2019</v>
      </c>
      <c r="D172">
        <v>10</v>
      </c>
      <c r="E172" t="s">
        <v>21</v>
      </c>
      <c r="F172" t="s">
        <v>33</v>
      </c>
      <c r="G172" t="s">
        <v>400</v>
      </c>
      <c r="H172" t="s">
        <v>33</v>
      </c>
      <c r="I172" t="s">
        <v>23</v>
      </c>
      <c r="J172" t="s">
        <v>174</v>
      </c>
      <c r="K172" t="s">
        <v>33</v>
      </c>
      <c r="L172" t="s">
        <v>9</v>
      </c>
      <c r="M172" t="s">
        <v>175</v>
      </c>
      <c r="N172" t="s">
        <v>160</v>
      </c>
      <c r="O172" t="s">
        <v>510</v>
      </c>
      <c r="P172" t="s">
        <v>511</v>
      </c>
      <c r="Q172" t="s">
        <v>106</v>
      </c>
      <c r="R172" t="s">
        <v>29</v>
      </c>
    </row>
    <row r="173" spans="1:18" x14ac:dyDescent="0.5">
      <c r="A173" t="s">
        <v>391</v>
      </c>
      <c r="B173" s="1">
        <v>43554</v>
      </c>
      <c r="C173">
        <v>2019</v>
      </c>
      <c r="D173">
        <v>9</v>
      </c>
      <c r="E173" t="s">
        <v>54</v>
      </c>
      <c r="F173" t="s">
        <v>248</v>
      </c>
      <c r="G173" t="s">
        <v>392</v>
      </c>
      <c r="H173" t="s">
        <v>248</v>
      </c>
      <c r="I173" t="s">
        <v>23</v>
      </c>
      <c r="J173" t="s">
        <v>24</v>
      </c>
      <c r="K173" t="s">
        <v>248</v>
      </c>
      <c r="L173" t="s">
        <v>35</v>
      </c>
      <c r="M173">
        <v>8</v>
      </c>
      <c r="N173" t="s">
        <v>142</v>
      </c>
      <c r="O173" t="s">
        <v>512</v>
      </c>
      <c r="P173" t="s">
        <v>513</v>
      </c>
      <c r="Q173" t="s">
        <v>47</v>
      </c>
      <c r="R173" t="s">
        <v>280</v>
      </c>
    </row>
    <row r="174" spans="1:18" x14ac:dyDescent="0.5">
      <c r="A174" t="s">
        <v>368</v>
      </c>
      <c r="B174" s="1">
        <v>43553</v>
      </c>
      <c r="C174">
        <v>2019</v>
      </c>
      <c r="D174">
        <v>8</v>
      </c>
      <c r="E174" t="s">
        <v>64</v>
      </c>
      <c r="F174" t="s">
        <v>55</v>
      </c>
      <c r="G174" t="s">
        <v>369</v>
      </c>
      <c r="H174" t="s">
        <v>64</v>
      </c>
      <c r="I174" t="s">
        <v>43</v>
      </c>
      <c r="J174" t="s">
        <v>24</v>
      </c>
      <c r="K174" t="s">
        <v>55</v>
      </c>
      <c r="L174" t="s">
        <v>35</v>
      </c>
      <c r="M174">
        <v>5</v>
      </c>
      <c r="N174" t="s">
        <v>345</v>
      </c>
      <c r="O174" t="s">
        <v>514</v>
      </c>
      <c r="P174" t="s">
        <v>515</v>
      </c>
      <c r="Q174" t="s">
        <v>378</v>
      </c>
      <c r="R174" t="s">
        <v>150</v>
      </c>
    </row>
    <row r="175" spans="1:18" x14ac:dyDescent="0.5">
      <c r="A175" t="s">
        <v>395</v>
      </c>
      <c r="B175" s="1">
        <v>43552</v>
      </c>
      <c r="C175">
        <v>2019</v>
      </c>
      <c r="D175">
        <v>7</v>
      </c>
      <c r="E175" t="s">
        <v>54</v>
      </c>
      <c r="F175" t="s">
        <v>42</v>
      </c>
      <c r="G175" t="s">
        <v>396</v>
      </c>
      <c r="H175" t="s">
        <v>42</v>
      </c>
      <c r="I175" t="s">
        <v>23</v>
      </c>
      <c r="J175" t="s">
        <v>24</v>
      </c>
      <c r="K175" t="s">
        <v>54</v>
      </c>
      <c r="L175" t="s">
        <v>25</v>
      </c>
      <c r="M175">
        <v>6</v>
      </c>
      <c r="N175" t="s">
        <v>237</v>
      </c>
      <c r="O175" t="s">
        <v>516</v>
      </c>
      <c r="P175" t="s">
        <v>517</v>
      </c>
      <c r="Q175" t="s">
        <v>153</v>
      </c>
      <c r="R175" t="s">
        <v>77</v>
      </c>
    </row>
    <row r="176" spans="1:18" x14ac:dyDescent="0.5">
      <c r="A176" t="s">
        <v>416</v>
      </c>
      <c r="B176" s="1">
        <v>43551</v>
      </c>
      <c r="C176">
        <v>2019</v>
      </c>
      <c r="D176">
        <v>6</v>
      </c>
      <c r="E176" t="s">
        <v>21</v>
      </c>
      <c r="F176" t="s">
        <v>248</v>
      </c>
      <c r="G176" t="s">
        <v>417</v>
      </c>
      <c r="H176" t="s">
        <v>248</v>
      </c>
      <c r="I176" t="s">
        <v>23</v>
      </c>
      <c r="J176" t="s">
        <v>24</v>
      </c>
      <c r="K176" t="s">
        <v>21</v>
      </c>
      <c r="L176" t="s">
        <v>25</v>
      </c>
      <c r="M176">
        <v>28</v>
      </c>
      <c r="N176" t="s">
        <v>418</v>
      </c>
      <c r="O176" t="s">
        <v>518</v>
      </c>
      <c r="P176" t="s">
        <v>519</v>
      </c>
      <c r="Q176" t="s">
        <v>82</v>
      </c>
      <c r="R176" t="s">
        <v>280</v>
      </c>
    </row>
    <row r="177" spans="1:18" x14ac:dyDescent="0.5">
      <c r="A177" t="s">
        <v>145</v>
      </c>
      <c r="B177" s="1">
        <v>43550</v>
      </c>
      <c r="C177">
        <v>2019</v>
      </c>
      <c r="D177">
        <v>5</v>
      </c>
      <c r="E177" t="s">
        <v>33</v>
      </c>
      <c r="F177" t="s">
        <v>20</v>
      </c>
      <c r="G177" t="s">
        <v>400</v>
      </c>
      <c r="H177" t="s">
        <v>33</v>
      </c>
      <c r="I177" t="s">
        <v>43</v>
      </c>
      <c r="J177" t="s">
        <v>24</v>
      </c>
      <c r="K177" t="s">
        <v>20</v>
      </c>
      <c r="L177" t="s">
        <v>35</v>
      </c>
      <c r="M177">
        <v>6</v>
      </c>
      <c r="N177" t="s">
        <v>331</v>
      </c>
      <c r="O177" t="s">
        <v>520</v>
      </c>
      <c r="P177" t="s">
        <v>521</v>
      </c>
      <c r="Q177" t="s">
        <v>461</v>
      </c>
      <c r="R177" t="s">
        <v>29</v>
      </c>
    </row>
    <row r="178" spans="1:18" x14ac:dyDescent="0.5">
      <c r="A178" t="s">
        <v>423</v>
      </c>
      <c r="B178" s="1">
        <v>43549</v>
      </c>
      <c r="C178">
        <v>2019</v>
      </c>
      <c r="D178">
        <v>4</v>
      </c>
      <c r="E178" t="s">
        <v>248</v>
      </c>
      <c r="F178" t="s">
        <v>64</v>
      </c>
      <c r="G178" t="s">
        <v>424</v>
      </c>
      <c r="H178" t="s">
        <v>64</v>
      </c>
      <c r="I178" t="s">
        <v>23</v>
      </c>
      <c r="J178" t="s">
        <v>24</v>
      </c>
      <c r="K178" t="s">
        <v>248</v>
      </c>
      <c r="L178" t="s">
        <v>25</v>
      </c>
      <c r="M178">
        <v>14</v>
      </c>
      <c r="N178" t="s">
        <v>268</v>
      </c>
      <c r="O178" t="s">
        <v>522</v>
      </c>
      <c r="P178" t="s">
        <v>523</v>
      </c>
      <c r="Q178" t="s">
        <v>150</v>
      </c>
      <c r="R178" t="s">
        <v>39</v>
      </c>
    </row>
    <row r="179" spans="1:18" x14ac:dyDescent="0.5">
      <c r="A179" t="s">
        <v>178</v>
      </c>
      <c r="B179" s="1">
        <v>43548</v>
      </c>
      <c r="C179">
        <v>2019</v>
      </c>
      <c r="D179">
        <v>3</v>
      </c>
      <c r="E179" t="s">
        <v>33</v>
      </c>
      <c r="F179" t="s">
        <v>54</v>
      </c>
      <c r="G179" t="s">
        <v>386</v>
      </c>
      <c r="H179" t="s">
        <v>54</v>
      </c>
      <c r="I179" t="s">
        <v>23</v>
      </c>
      <c r="J179" t="s">
        <v>24</v>
      </c>
      <c r="K179" t="s">
        <v>33</v>
      </c>
      <c r="L179" t="s">
        <v>25</v>
      </c>
      <c r="M179">
        <v>37</v>
      </c>
      <c r="N179" t="s">
        <v>379</v>
      </c>
      <c r="O179" t="s">
        <v>524</v>
      </c>
      <c r="P179" t="s">
        <v>525</v>
      </c>
      <c r="Q179" t="s">
        <v>77</v>
      </c>
      <c r="R179" t="s">
        <v>102</v>
      </c>
    </row>
    <row r="180" spans="1:18" x14ac:dyDescent="0.5">
      <c r="A180" t="s">
        <v>416</v>
      </c>
      <c r="B180" s="1">
        <v>43548</v>
      </c>
      <c r="C180">
        <v>2019</v>
      </c>
      <c r="D180">
        <v>2</v>
      </c>
      <c r="E180" t="s">
        <v>55</v>
      </c>
      <c r="F180" t="s">
        <v>21</v>
      </c>
      <c r="G180" t="s">
        <v>417</v>
      </c>
      <c r="H180" t="s">
        <v>21</v>
      </c>
      <c r="I180" t="s">
        <v>23</v>
      </c>
      <c r="J180" t="s">
        <v>24</v>
      </c>
      <c r="K180" t="s">
        <v>21</v>
      </c>
      <c r="L180" t="s">
        <v>35</v>
      </c>
      <c r="M180">
        <v>6</v>
      </c>
      <c r="N180" t="s">
        <v>418</v>
      </c>
      <c r="O180" t="s">
        <v>526</v>
      </c>
      <c r="P180" t="s">
        <v>527</v>
      </c>
      <c r="Q180" t="s">
        <v>82</v>
      </c>
      <c r="R180" t="s">
        <v>47</v>
      </c>
    </row>
    <row r="181" spans="1:18" x14ac:dyDescent="0.5">
      <c r="A181" t="s">
        <v>172</v>
      </c>
      <c r="B181" s="1">
        <v>43547</v>
      </c>
      <c r="C181">
        <v>2019</v>
      </c>
      <c r="D181">
        <v>1</v>
      </c>
      <c r="E181" t="s">
        <v>42</v>
      </c>
      <c r="F181" t="s">
        <v>20</v>
      </c>
      <c r="G181" t="s">
        <v>382</v>
      </c>
      <c r="H181" t="s">
        <v>20</v>
      </c>
      <c r="I181" t="s">
        <v>23</v>
      </c>
      <c r="J181" t="s">
        <v>24</v>
      </c>
      <c r="K181" t="s">
        <v>20</v>
      </c>
      <c r="L181" t="s">
        <v>35</v>
      </c>
      <c r="M181">
        <v>7</v>
      </c>
      <c r="N181" t="s">
        <v>491</v>
      </c>
      <c r="O181" t="s">
        <v>528</v>
      </c>
      <c r="P181" t="s">
        <v>529</v>
      </c>
      <c r="Q181" t="s">
        <v>106</v>
      </c>
      <c r="R181" t="s">
        <v>378</v>
      </c>
    </row>
    <row r="182" spans="1:18" x14ac:dyDescent="0.5">
      <c r="A182" t="s">
        <v>178</v>
      </c>
      <c r="B182" s="1">
        <v>43247</v>
      </c>
      <c r="C182">
        <v>2018</v>
      </c>
      <c r="D182" t="s">
        <v>19</v>
      </c>
      <c r="E182" t="s">
        <v>55</v>
      </c>
      <c r="F182" t="s">
        <v>20</v>
      </c>
      <c r="G182" t="s">
        <v>386</v>
      </c>
      <c r="H182" t="s">
        <v>20</v>
      </c>
      <c r="I182" t="s">
        <v>23</v>
      </c>
      <c r="J182" t="s">
        <v>24</v>
      </c>
      <c r="K182" t="s">
        <v>20</v>
      </c>
      <c r="L182" t="s">
        <v>35</v>
      </c>
      <c r="M182">
        <v>8</v>
      </c>
      <c r="N182" t="s">
        <v>331</v>
      </c>
      <c r="O182" t="s">
        <v>530</v>
      </c>
      <c r="P182" t="s">
        <v>531</v>
      </c>
      <c r="Q182" t="s">
        <v>461</v>
      </c>
      <c r="R182" t="s">
        <v>77</v>
      </c>
    </row>
    <row r="183" spans="1:18" x14ac:dyDescent="0.5">
      <c r="A183" t="s">
        <v>416</v>
      </c>
      <c r="B183" s="1">
        <v>43245</v>
      </c>
      <c r="C183">
        <v>2018</v>
      </c>
      <c r="D183" t="s">
        <v>374</v>
      </c>
      <c r="E183" t="s">
        <v>55</v>
      </c>
      <c r="F183" t="s">
        <v>21</v>
      </c>
      <c r="G183" t="s">
        <v>417</v>
      </c>
      <c r="H183" t="s">
        <v>21</v>
      </c>
      <c r="I183" t="s">
        <v>23</v>
      </c>
      <c r="J183" t="s">
        <v>24</v>
      </c>
      <c r="K183" t="s">
        <v>55</v>
      </c>
      <c r="L183" t="s">
        <v>25</v>
      </c>
      <c r="M183">
        <v>14</v>
      </c>
      <c r="N183" t="s">
        <v>345</v>
      </c>
      <c r="O183" t="s">
        <v>532</v>
      </c>
      <c r="P183" t="s">
        <v>533</v>
      </c>
      <c r="Q183" t="s">
        <v>534</v>
      </c>
      <c r="R183" t="s">
        <v>29</v>
      </c>
    </row>
    <row r="184" spans="1:18" x14ac:dyDescent="0.5">
      <c r="A184" t="s">
        <v>416</v>
      </c>
      <c r="B184" s="1">
        <v>43243</v>
      </c>
      <c r="C184">
        <v>2018</v>
      </c>
      <c r="D184" t="s">
        <v>41</v>
      </c>
      <c r="E184" t="s">
        <v>21</v>
      </c>
      <c r="F184" t="s">
        <v>64</v>
      </c>
      <c r="G184" t="s">
        <v>417</v>
      </c>
      <c r="H184" t="s">
        <v>64</v>
      </c>
      <c r="I184" t="s">
        <v>23</v>
      </c>
      <c r="J184" t="s">
        <v>24</v>
      </c>
      <c r="K184" t="s">
        <v>21</v>
      </c>
      <c r="L184" t="s">
        <v>25</v>
      </c>
      <c r="M184">
        <v>25</v>
      </c>
      <c r="N184" t="s">
        <v>418</v>
      </c>
      <c r="O184" t="s">
        <v>535</v>
      </c>
      <c r="P184" t="s">
        <v>536</v>
      </c>
      <c r="Q184" t="s">
        <v>82</v>
      </c>
      <c r="R184" t="s">
        <v>29</v>
      </c>
    </row>
    <row r="185" spans="1:18" x14ac:dyDescent="0.5">
      <c r="A185" t="s">
        <v>178</v>
      </c>
      <c r="B185" s="1">
        <v>43242</v>
      </c>
      <c r="C185">
        <v>2018</v>
      </c>
      <c r="D185" t="s">
        <v>374</v>
      </c>
      <c r="E185" t="s">
        <v>55</v>
      </c>
      <c r="F185" t="s">
        <v>20</v>
      </c>
      <c r="G185" t="s">
        <v>386</v>
      </c>
      <c r="H185" t="s">
        <v>20</v>
      </c>
      <c r="I185" t="s">
        <v>23</v>
      </c>
      <c r="J185" t="s">
        <v>24</v>
      </c>
      <c r="K185" t="s">
        <v>20</v>
      </c>
      <c r="L185" t="s">
        <v>35</v>
      </c>
      <c r="M185">
        <v>2</v>
      </c>
      <c r="N185" t="s">
        <v>26</v>
      </c>
      <c r="O185" t="s">
        <v>537</v>
      </c>
      <c r="P185" t="s">
        <v>538</v>
      </c>
      <c r="Q185" t="s">
        <v>150</v>
      </c>
      <c r="R185" t="s">
        <v>461</v>
      </c>
    </row>
    <row r="186" spans="1:18" x14ac:dyDescent="0.5">
      <c r="A186" t="s">
        <v>145</v>
      </c>
      <c r="B186" s="1">
        <v>43240</v>
      </c>
      <c r="C186">
        <v>2018</v>
      </c>
      <c r="D186">
        <v>55</v>
      </c>
      <c r="E186" t="s">
        <v>539</v>
      </c>
      <c r="F186" t="s">
        <v>54</v>
      </c>
      <c r="G186" t="s">
        <v>400</v>
      </c>
      <c r="H186" t="s">
        <v>539</v>
      </c>
      <c r="I186" t="s">
        <v>43</v>
      </c>
      <c r="J186" t="s">
        <v>24</v>
      </c>
      <c r="K186" t="s">
        <v>539</v>
      </c>
      <c r="L186" t="s">
        <v>25</v>
      </c>
      <c r="M186">
        <v>11</v>
      </c>
      <c r="N186" t="s">
        <v>195</v>
      </c>
      <c r="O186" t="s">
        <v>540</v>
      </c>
      <c r="P186" t="s">
        <v>541</v>
      </c>
      <c r="Q186" t="s">
        <v>534</v>
      </c>
      <c r="R186" t="s">
        <v>153</v>
      </c>
    </row>
    <row r="187" spans="1:18" x14ac:dyDescent="0.5">
      <c r="A187" t="s">
        <v>542</v>
      </c>
      <c r="B187" s="1">
        <v>43240</v>
      </c>
      <c r="C187">
        <v>2018</v>
      </c>
      <c r="D187">
        <v>56</v>
      </c>
      <c r="E187" t="s">
        <v>248</v>
      </c>
      <c r="F187" t="s">
        <v>20</v>
      </c>
      <c r="G187" t="s">
        <v>543</v>
      </c>
      <c r="H187" t="s">
        <v>20</v>
      </c>
      <c r="I187" t="s">
        <v>23</v>
      </c>
      <c r="J187" t="s">
        <v>24</v>
      </c>
      <c r="K187" t="s">
        <v>20</v>
      </c>
      <c r="L187" t="s">
        <v>35</v>
      </c>
      <c r="M187">
        <v>5</v>
      </c>
      <c r="N187" t="s">
        <v>544</v>
      </c>
      <c r="O187" t="s">
        <v>545</v>
      </c>
      <c r="P187" t="s">
        <v>546</v>
      </c>
      <c r="Q187" t="s">
        <v>29</v>
      </c>
      <c r="R187" t="s">
        <v>102</v>
      </c>
    </row>
    <row r="188" spans="1:18" x14ac:dyDescent="0.5">
      <c r="A188" t="s">
        <v>423</v>
      </c>
      <c r="B188" s="1">
        <v>43239</v>
      </c>
      <c r="C188">
        <v>2018</v>
      </c>
      <c r="D188">
        <v>53</v>
      </c>
      <c r="E188" t="s">
        <v>64</v>
      </c>
      <c r="F188" t="s">
        <v>42</v>
      </c>
      <c r="G188" t="s">
        <v>424</v>
      </c>
      <c r="H188" t="s">
        <v>64</v>
      </c>
      <c r="I188" t="s">
        <v>43</v>
      </c>
      <c r="J188" t="s">
        <v>24</v>
      </c>
      <c r="K188" t="s">
        <v>64</v>
      </c>
      <c r="L188" t="s">
        <v>25</v>
      </c>
      <c r="M188">
        <v>30</v>
      </c>
      <c r="N188" t="s">
        <v>500</v>
      </c>
      <c r="O188" t="s">
        <v>547</v>
      </c>
      <c r="P188" t="s">
        <v>548</v>
      </c>
      <c r="Q188" t="s">
        <v>378</v>
      </c>
      <c r="R188" t="s">
        <v>48</v>
      </c>
    </row>
    <row r="189" spans="1:18" x14ac:dyDescent="0.5">
      <c r="A189" t="s">
        <v>368</v>
      </c>
      <c r="B189" s="1">
        <v>43239</v>
      </c>
      <c r="C189">
        <v>2018</v>
      </c>
      <c r="D189">
        <v>54</v>
      </c>
      <c r="E189" t="s">
        <v>55</v>
      </c>
      <c r="F189" t="s">
        <v>21</v>
      </c>
      <c r="G189" t="s">
        <v>369</v>
      </c>
      <c r="H189" t="s">
        <v>55</v>
      </c>
      <c r="I189" t="s">
        <v>43</v>
      </c>
      <c r="J189" t="s">
        <v>24</v>
      </c>
      <c r="K189" t="s">
        <v>21</v>
      </c>
      <c r="L189" t="s">
        <v>35</v>
      </c>
      <c r="M189">
        <v>5</v>
      </c>
      <c r="N189" t="s">
        <v>549</v>
      </c>
      <c r="O189" t="s">
        <v>550</v>
      </c>
      <c r="P189" t="s">
        <v>551</v>
      </c>
      <c r="Q189" t="s">
        <v>82</v>
      </c>
      <c r="R189" t="s">
        <v>77</v>
      </c>
    </row>
    <row r="190" spans="1:18" x14ac:dyDescent="0.5">
      <c r="A190" t="s">
        <v>145</v>
      </c>
      <c r="B190" s="1">
        <v>43238</v>
      </c>
      <c r="C190">
        <v>2018</v>
      </c>
      <c r="D190">
        <v>52</v>
      </c>
      <c r="E190" t="s">
        <v>539</v>
      </c>
      <c r="F190" t="s">
        <v>20</v>
      </c>
      <c r="G190" t="s">
        <v>400</v>
      </c>
      <c r="H190" t="s">
        <v>20</v>
      </c>
      <c r="I190" t="s">
        <v>23</v>
      </c>
      <c r="J190" t="s">
        <v>24</v>
      </c>
      <c r="K190" t="s">
        <v>539</v>
      </c>
      <c r="L190" t="s">
        <v>25</v>
      </c>
      <c r="M190">
        <v>34</v>
      </c>
      <c r="N190" t="s">
        <v>224</v>
      </c>
      <c r="O190" t="s">
        <v>552</v>
      </c>
      <c r="P190" t="s">
        <v>553</v>
      </c>
      <c r="Q190" t="s">
        <v>534</v>
      </c>
      <c r="R190" t="s">
        <v>280</v>
      </c>
    </row>
    <row r="191" spans="1:18" x14ac:dyDescent="0.5">
      <c r="A191" t="s">
        <v>395</v>
      </c>
      <c r="B191" s="1">
        <v>43237</v>
      </c>
      <c r="C191">
        <v>2018</v>
      </c>
      <c r="D191">
        <v>51</v>
      </c>
      <c r="E191" t="s">
        <v>42</v>
      </c>
      <c r="F191" t="s">
        <v>55</v>
      </c>
      <c r="G191" t="s">
        <v>396</v>
      </c>
      <c r="H191" t="s">
        <v>55</v>
      </c>
      <c r="I191" t="s">
        <v>23</v>
      </c>
      <c r="J191" t="s">
        <v>24</v>
      </c>
      <c r="K191" t="s">
        <v>42</v>
      </c>
      <c r="L191" t="s">
        <v>25</v>
      </c>
      <c r="M191">
        <v>14</v>
      </c>
      <c r="N191" t="s">
        <v>165</v>
      </c>
      <c r="O191" t="s">
        <v>554</v>
      </c>
      <c r="P191" t="s">
        <v>555</v>
      </c>
      <c r="Q191" t="s">
        <v>106</v>
      </c>
      <c r="R191" t="s">
        <v>77</v>
      </c>
    </row>
    <row r="192" spans="1:18" x14ac:dyDescent="0.5">
      <c r="A192" t="s">
        <v>178</v>
      </c>
      <c r="B192" s="1">
        <v>43236</v>
      </c>
      <c r="C192">
        <v>2018</v>
      </c>
      <c r="D192">
        <v>50</v>
      </c>
      <c r="E192" t="s">
        <v>54</v>
      </c>
      <c r="F192" t="s">
        <v>248</v>
      </c>
      <c r="G192" t="s">
        <v>386</v>
      </c>
      <c r="H192" t="s">
        <v>248</v>
      </c>
      <c r="I192" t="s">
        <v>23</v>
      </c>
      <c r="J192" t="s">
        <v>24</v>
      </c>
      <c r="K192" t="s">
        <v>54</v>
      </c>
      <c r="L192" t="s">
        <v>25</v>
      </c>
      <c r="M192">
        <v>3</v>
      </c>
      <c r="N192" t="s">
        <v>237</v>
      </c>
      <c r="O192" t="s">
        <v>556</v>
      </c>
      <c r="P192" t="s">
        <v>557</v>
      </c>
      <c r="Q192" t="s">
        <v>461</v>
      </c>
      <c r="R192" t="s">
        <v>29</v>
      </c>
    </row>
    <row r="193" spans="1:18" x14ac:dyDescent="0.5">
      <c r="A193" t="s">
        <v>416</v>
      </c>
      <c r="B193" s="1">
        <v>43235</v>
      </c>
      <c r="C193">
        <v>2018</v>
      </c>
      <c r="D193">
        <v>49</v>
      </c>
      <c r="E193" t="s">
        <v>64</v>
      </c>
      <c r="F193" t="s">
        <v>21</v>
      </c>
      <c r="G193" t="s">
        <v>417</v>
      </c>
      <c r="H193" t="s">
        <v>21</v>
      </c>
      <c r="I193" t="s">
        <v>23</v>
      </c>
      <c r="J193" t="s">
        <v>24</v>
      </c>
      <c r="K193" t="s">
        <v>21</v>
      </c>
      <c r="L193" t="s">
        <v>35</v>
      </c>
      <c r="M193">
        <v>6</v>
      </c>
      <c r="N193" t="s">
        <v>558</v>
      </c>
      <c r="O193" t="s">
        <v>559</v>
      </c>
      <c r="P193" t="s">
        <v>560</v>
      </c>
      <c r="Q193" t="s">
        <v>82</v>
      </c>
      <c r="R193" t="s">
        <v>534</v>
      </c>
    </row>
    <row r="194" spans="1:18" x14ac:dyDescent="0.5">
      <c r="A194" t="s">
        <v>561</v>
      </c>
      <c r="B194" s="1">
        <v>43234</v>
      </c>
      <c r="C194">
        <v>2018</v>
      </c>
      <c r="D194">
        <v>48</v>
      </c>
      <c r="E194" t="s">
        <v>248</v>
      </c>
      <c r="F194" t="s">
        <v>42</v>
      </c>
      <c r="G194" t="s">
        <v>562</v>
      </c>
      <c r="H194" t="s">
        <v>42</v>
      </c>
      <c r="I194" t="s">
        <v>23</v>
      </c>
      <c r="J194" t="s">
        <v>24</v>
      </c>
      <c r="K194" t="s">
        <v>42</v>
      </c>
      <c r="L194" t="s">
        <v>35</v>
      </c>
      <c r="M194">
        <v>10</v>
      </c>
      <c r="N194" t="s">
        <v>563</v>
      </c>
      <c r="O194" t="s">
        <v>564</v>
      </c>
      <c r="P194" t="s">
        <v>565</v>
      </c>
      <c r="Q194" t="s">
        <v>378</v>
      </c>
      <c r="R194" t="s">
        <v>48</v>
      </c>
    </row>
    <row r="195" spans="1:18" x14ac:dyDescent="0.5">
      <c r="A195" t="s">
        <v>178</v>
      </c>
      <c r="B195" s="1">
        <v>43233</v>
      </c>
      <c r="C195">
        <v>2018</v>
      </c>
      <c r="D195">
        <v>47</v>
      </c>
      <c r="E195" t="s">
        <v>54</v>
      </c>
      <c r="F195" t="s">
        <v>64</v>
      </c>
      <c r="G195" t="s">
        <v>386</v>
      </c>
      <c r="H195" t="s">
        <v>64</v>
      </c>
      <c r="I195" t="s">
        <v>23</v>
      </c>
      <c r="J195" t="s">
        <v>24</v>
      </c>
      <c r="K195" t="s">
        <v>64</v>
      </c>
      <c r="L195" t="s">
        <v>35</v>
      </c>
      <c r="M195">
        <v>7</v>
      </c>
      <c r="N195" t="s">
        <v>147</v>
      </c>
      <c r="O195" t="s">
        <v>566</v>
      </c>
      <c r="P195" t="s">
        <v>567</v>
      </c>
      <c r="Q195" t="s">
        <v>29</v>
      </c>
      <c r="R195" t="s">
        <v>77</v>
      </c>
    </row>
    <row r="196" spans="1:18" x14ac:dyDescent="0.5">
      <c r="A196" t="s">
        <v>542</v>
      </c>
      <c r="B196" s="1">
        <v>43233</v>
      </c>
      <c r="C196">
        <v>2018</v>
      </c>
      <c r="D196">
        <v>46</v>
      </c>
      <c r="E196" t="s">
        <v>55</v>
      </c>
      <c r="F196" t="s">
        <v>20</v>
      </c>
      <c r="G196" t="s">
        <v>543</v>
      </c>
      <c r="H196" t="s">
        <v>20</v>
      </c>
      <c r="I196" t="s">
        <v>23</v>
      </c>
      <c r="J196" t="s">
        <v>24</v>
      </c>
      <c r="K196" t="s">
        <v>20</v>
      </c>
      <c r="L196" t="s">
        <v>35</v>
      </c>
      <c r="M196">
        <v>8</v>
      </c>
      <c r="N196" t="s">
        <v>365</v>
      </c>
      <c r="O196" t="s">
        <v>568</v>
      </c>
      <c r="P196" t="s">
        <v>569</v>
      </c>
      <c r="Q196" t="s">
        <v>461</v>
      </c>
      <c r="R196" t="s">
        <v>102</v>
      </c>
    </row>
    <row r="197" spans="1:18" x14ac:dyDescent="0.5">
      <c r="A197" t="s">
        <v>145</v>
      </c>
      <c r="B197" s="1">
        <v>43232</v>
      </c>
      <c r="C197">
        <v>2018</v>
      </c>
      <c r="D197">
        <v>45</v>
      </c>
      <c r="E197" t="s">
        <v>539</v>
      </c>
      <c r="F197" t="s">
        <v>42</v>
      </c>
      <c r="G197" t="s">
        <v>400</v>
      </c>
      <c r="H197" t="s">
        <v>42</v>
      </c>
      <c r="I197" t="s">
        <v>23</v>
      </c>
      <c r="J197" t="s">
        <v>24</v>
      </c>
      <c r="K197" t="s">
        <v>42</v>
      </c>
      <c r="L197" t="s">
        <v>35</v>
      </c>
      <c r="M197">
        <v>5</v>
      </c>
      <c r="N197" t="s">
        <v>165</v>
      </c>
      <c r="O197" t="s">
        <v>570</v>
      </c>
      <c r="P197" t="s">
        <v>571</v>
      </c>
      <c r="Q197" t="s">
        <v>39</v>
      </c>
      <c r="R197" t="s">
        <v>534</v>
      </c>
    </row>
    <row r="198" spans="1:18" x14ac:dyDescent="0.5">
      <c r="A198" t="s">
        <v>561</v>
      </c>
      <c r="B198" s="1">
        <v>43232</v>
      </c>
      <c r="C198">
        <v>2018</v>
      </c>
      <c r="D198">
        <v>44</v>
      </c>
      <c r="E198" t="s">
        <v>21</v>
      </c>
      <c r="F198" t="s">
        <v>248</v>
      </c>
      <c r="G198" t="s">
        <v>562</v>
      </c>
      <c r="H198" t="s">
        <v>248</v>
      </c>
      <c r="I198" t="s">
        <v>23</v>
      </c>
      <c r="J198" t="s">
        <v>24</v>
      </c>
      <c r="K198" t="s">
        <v>21</v>
      </c>
      <c r="L198" t="s">
        <v>25</v>
      </c>
      <c r="M198">
        <v>31</v>
      </c>
      <c r="N198" t="s">
        <v>44</v>
      </c>
      <c r="O198" t="s">
        <v>572</v>
      </c>
      <c r="P198" t="s">
        <v>573</v>
      </c>
      <c r="Q198" t="s">
        <v>153</v>
      </c>
      <c r="R198" t="s">
        <v>48</v>
      </c>
    </row>
    <row r="199" spans="1:18" x14ac:dyDescent="0.5">
      <c r="A199" t="s">
        <v>423</v>
      </c>
      <c r="B199" s="1">
        <v>43231</v>
      </c>
      <c r="C199">
        <v>2018</v>
      </c>
      <c r="D199">
        <v>43</v>
      </c>
      <c r="E199" t="s">
        <v>20</v>
      </c>
      <c r="F199" t="s">
        <v>64</v>
      </c>
      <c r="G199" t="s">
        <v>424</v>
      </c>
      <c r="H199" t="s">
        <v>20</v>
      </c>
      <c r="I199" t="s">
        <v>43</v>
      </c>
      <c r="J199" t="s">
        <v>24</v>
      </c>
      <c r="K199" t="s">
        <v>64</v>
      </c>
      <c r="L199" t="s">
        <v>35</v>
      </c>
      <c r="M199">
        <v>4</v>
      </c>
      <c r="N199" t="s">
        <v>147</v>
      </c>
      <c r="O199" t="s">
        <v>574</v>
      </c>
      <c r="P199" t="s">
        <v>575</v>
      </c>
      <c r="Q199" t="s">
        <v>461</v>
      </c>
      <c r="R199" t="s">
        <v>102</v>
      </c>
    </row>
    <row r="200" spans="1:18" x14ac:dyDescent="0.5">
      <c r="A200" t="s">
        <v>145</v>
      </c>
      <c r="B200" s="1">
        <v>43230</v>
      </c>
      <c r="C200">
        <v>2018</v>
      </c>
      <c r="D200">
        <v>42</v>
      </c>
      <c r="E200" t="s">
        <v>539</v>
      </c>
      <c r="F200" t="s">
        <v>55</v>
      </c>
      <c r="G200" t="s">
        <v>400</v>
      </c>
      <c r="H200" t="s">
        <v>539</v>
      </c>
      <c r="I200" t="s">
        <v>43</v>
      </c>
      <c r="J200" t="s">
        <v>24</v>
      </c>
      <c r="K200" t="s">
        <v>55</v>
      </c>
      <c r="L200" t="s">
        <v>35</v>
      </c>
      <c r="M200">
        <v>9</v>
      </c>
      <c r="N200" t="s">
        <v>201</v>
      </c>
      <c r="O200" t="s">
        <v>576</v>
      </c>
      <c r="P200" t="s">
        <v>577</v>
      </c>
      <c r="Q200" t="s">
        <v>106</v>
      </c>
      <c r="R200" t="s">
        <v>150</v>
      </c>
    </row>
    <row r="201" spans="1:18" x14ac:dyDescent="0.5">
      <c r="A201" t="s">
        <v>416</v>
      </c>
      <c r="B201" s="1">
        <v>43229</v>
      </c>
      <c r="C201">
        <v>2018</v>
      </c>
      <c r="D201">
        <v>41</v>
      </c>
      <c r="E201" t="s">
        <v>54</v>
      </c>
      <c r="F201" t="s">
        <v>21</v>
      </c>
      <c r="G201" t="s">
        <v>417</v>
      </c>
      <c r="H201" t="s">
        <v>21</v>
      </c>
      <c r="I201" t="s">
        <v>23</v>
      </c>
      <c r="J201" t="s">
        <v>24</v>
      </c>
      <c r="K201" t="s">
        <v>54</v>
      </c>
      <c r="L201" t="s">
        <v>25</v>
      </c>
      <c r="M201">
        <v>102</v>
      </c>
      <c r="N201" t="s">
        <v>57</v>
      </c>
      <c r="O201" t="s">
        <v>578</v>
      </c>
      <c r="P201" t="s">
        <v>579</v>
      </c>
      <c r="Q201" t="s">
        <v>39</v>
      </c>
      <c r="R201" t="s">
        <v>82</v>
      </c>
    </row>
    <row r="202" spans="1:18" x14ac:dyDescent="0.5">
      <c r="A202" t="s">
        <v>423</v>
      </c>
      <c r="B202" s="1">
        <v>43228</v>
      </c>
      <c r="C202">
        <v>2018</v>
      </c>
      <c r="D202">
        <v>40</v>
      </c>
      <c r="E202" t="s">
        <v>64</v>
      </c>
      <c r="F202" t="s">
        <v>248</v>
      </c>
      <c r="G202" t="s">
        <v>424</v>
      </c>
      <c r="H202" t="s">
        <v>64</v>
      </c>
      <c r="I202" t="s">
        <v>43</v>
      </c>
      <c r="J202" t="s">
        <v>24</v>
      </c>
      <c r="K202" t="s">
        <v>64</v>
      </c>
      <c r="L202" t="s">
        <v>25</v>
      </c>
      <c r="M202">
        <v>15</v>
      </c>
      <c r="N202" t="s">
        <v>147</v>
      </c>
      <c r="O202" t="s">
        <v>580</v>
      </c>
      <c r="P202" t="s">
        <v>581</v>
      </c>
      <c r="Q202" t="s">
        <v>461</v>
      </c>
      <c r="R202" t="s">
        <v>29</v>
      </c>
    </row>
    <row r="203" spans="1:18" x14ac:dyDescent="0.5">
      <c r="A203" t="s">
        <v>368</v>
      </c>
      <c r="B203" s="1">
        <v>43227</v>
      </c>
      <c r="C203">
        <v>2018</v>
      </c>
      <c r="D203">
        <v>39</v>
      </c>
      <c r="E203" t="s">
        <v>55</v>
      </c>
      <c r="F203" t="s">
        <v>42</v>
      </c>
      <c r="G203" t="s">
        <v>369</v>
      </c>
      <c r="H203" t="s">
        <v>42</v>
      </c>
      <c r="I203" t="s">
        <v>23</v>
      </c>
      <c r="J203" t="s">
        <v>24</v>
      </c>
      <c r="K203" t="s">
        <v>55</v>
      </c>
      <c r="L203" t="s">
        <v>25</v>
      </c>
      <c r="M203">
        <v>5</v>
      </c>
      <c r="N203" t="s">
        <v>74</v>
      </c>
      <c r="O203" t="s">
        <v>582</v>
      </c>
      <c r="P203" t="s">
        <v>583</v>
      </c>
      <c r="Q203" t="s">
        <v>378</v>
      </c>
      <c r="R203" t="s">
        <v>48</v>
      </c>
    </row>
    <row r="204" spans="1:18" x14ac:dyDescent="0.5">
      <c r="A204" t="s">
        <v>178</v>
      </c>
      <c r="B204" s="1">
        <v>43226</v>
      </c>
      <c r="C204">
        <v>2018</v>
      </c>
      <c r="D204">
        <v>37</v>
      </c>
      <c r="E204" t="s">
        <v>54</v>
      </c>
      <c r="F204" t="s">
        <v>21</v>
      </c>
      <c r="G204" t="s">
        <v>386</v>
      </c>
      <c r="H204" t="s">
        <v>21</v>
      </c>
      <c r="I204" t="s">
        <v>23</v>
      </c>
      <c r="J204" t="s">
        <v>24</v>
      </c>
      <c r="K204" t="s">
        <v>54</v>
      </c>
      <c r="L204" t="s">
        <v>25</v>
      </c>
      <c r="M204">
        <v>13</v>
      </c>
      <c r="N204" t="s">
        <v>387</v>
      </c>
      <c r="O204" t="s">
        <v>584</v>
      </c>
      <c r="P204" t="s">
        <v>585</v>
      </c>
      <c r="Q204" t="s">
        <v>586</v>
      </c>
      <c r="R204" t="s">
        <v>534</v>
      </c>
    </row>
    <row r="205" spans="1:18" x14ac:dyDescent="0.5">
      <c r="A205" t="s">
        <v>561</v>
      </c>
      <c r="B205" s="1">
        <v>43226</v>
      </c>
      <c r="C205">
        <v>2018</v>
      </c>
      <c r="D205">
        <v>38</v>
      </c>
      <c r="E205" t="s">
        <v>64</v>
      </c>
      <c r="F205" t="s">
        <v>248</v>
      </c>
      <c r="G205" t="s">
        <v>562</v>
      </c>
      <c r="H205" t="s">
        <v>248</v>
      </c>
      <c r="I205" t="s">
        <v>23</v>
      </c>
      <c r="J205" t="s">
        <v>24</v>
      </c>
      <c r="K205" t="s">
        <v>248</v>
      </c>
      <c r="L205" t="s">
        <v>35</v>
      </c>
      <c r="M205">
        <v>6</v>
      </c>
      <c r="N205" t="s">
        <v>587</v>
      </c>
      <c r="O205" t="s">
        <v>588</v>
      </c>
      <c r="P205" t="s">
        <v>589</v>
      </c>
      <c r="Q205" t="s">
        <v>150</v>
      </c>
      <c r="R205" t="s">
        <v>77</v>
      </c>
    </row>
    <row r="206" spans="1:18" x14ac:dyDescent="0.5">
      <c r="A206" t="s">
        <v>368</v>
      </c>
      <c r="B206" s="1">
        <v>43225</v>
      </c>
      <c r="C206">
        <v>2018</v>
      </c>
      <c r="D206">
        <v>36</v>
      </c>
      <c r="E206" t="s">
        <v>539</v>
      </c>
      <c r="F206" t="s">
        <v>55</v>
      </c>
      <c r="G206" t="s">
        <v>369</v>
      </c>
      <c r="H206" t="s">
        <v>539</v>
      </c>
      <c r="I206" t="s">
        <v>43</v>
      </c>
      <c r="J206" t="s">
        <v>24</v>
      </c>
      <c r="K206" t="s">
        <v>55</v>
      </c>
      <c r="L206" t="s">
        <v>35</v>
      </c>
      <c r="M206">
        <v>7</v>
      </c>
      <c r="N206" t="s">
        <v>345</v>
      </c>
      <c r="O206" t="s">
        <v>590</v>
      </c>
      <c r="P206" t="s">
        <v>591</v>
      </c>
      <c r="Q206" t="s">
        <v>378</v>
      </c>
      <c r="R206" t="s">
        <v>153</v>
      </c>
    </row>
    <row r="207" spans="1:18" x14ac:dyDescent="0.5">
      <c r="A207" t="s">
        <v>542</v>
      </c>
      <c r="B207" s="1">
        <v>43225</v>
      </c>
      <c r="C207">
        <v>2018</v>
      </c>
      <c r="D207">
        <v>35</v>
      </c>
      <c r="E207" t="s">
        <v>42</v>
      </c>
      <c r="F207" t="s">
        <v>20</v>
      </c>
      <c r="G207" t="s">
        <v>543</v>
      </c>
      <c r="H207" t="s">
        <v>20</v>
      </c>
      <c r="I207" t="s">
        <v>23</v>
      </c>
      <c r="J207" t="s">
        <v>24</v>
      </c>
      <c r="K207" t="s">
        <v>20</v>
      </c>
      <c r="L207" t="s">
        <v>35</v>
      </c>
      <c r="M207">
        <v>6</v>
      </c>
      <c r="N207" t="s">
        <v>118</v>
      </c>
      <c r="O207" t="s">
        <v>592</v>
      </c>
      <c r="P207" t="s">
        <v>593</v>
      </c>
      <c r="Q207" t="s">
        <v>29</v>
      </c>
      <c r="R207" t="s">
        <v>102</v>
      </c>
    </row>
    <row r="208" spans="1:18" x14ac:dyDescent="0.5">
      <c r="A208" t="s">
        <v>561</v>
      </c>
      <c r="B208" s="1">
        <v>43224</v>
      </c>
      <c r="C208">
        <v>2018</v>
      </c>
      <c r="D208">
        <v>34</v>
      </c>
      <c r="E208" t="s">
        <v>248</v>
      </c>
      <c r="F208" t="s">
        <v>54</v>
      </c>
      <c r="G208" t="s">
        <v>562</v>
      </c>
      <c r="H208" t="s">
        <v>54</v>
      </c>
      <c r="I208" t="s">
        <v>23</v>
      </c>
      <c r="J208" t="s">
        <v>24</v>
      </c>
      <c r="K208" t="s">
        <v>54</v>
      </c>
      <c r="L208" t="s">
        <v>35</v>
      </c>
      <c r="M208">
        <v>6</v>
      </c>
      <c r="N208" t="s">
        <v>262</v>
      </c>
      <c r="O208" t="s">
        <v>594</v>
      </c>
      <c r="P208" t="s">
        <v>595</v>
      </c>
      <c r="Q208" t="s">
        <v>106</v>
      </c>
      <c r="R208" t="s">
        <v>77</v>
      </c>
    </row>
    <row r="209" spans="1:18" x14ac:dyDescent="0.5">
      <c r="A209" t="s">
        <v>416</v>
      </c>
      <c r="B209" s="1">
        <v>43223</v>
      </c>
      <c r="C209">
        <v>2018</v>
      </c>
      <c r="D209">
        <v>33</v>
      </c>
      <c r="E209" t="s">
        <v>20</v>
      </c>
      <c r="F209" t="s">
        <v>21</v>
      </c>
      <c r="G209" t="s">
        <v>417</v>
      </c>
      <c r="H209" t="s">
        <v>21</v>
      </c>
      <c r="I209" t="s">
        <v>23</v>
      </c>
      <c r="J209" t="s">
        <v>24</v>
      </c>
      <c r="K209" t="s">
        <v>21</v>
      </c>
      <c r="L209" t="s">
        <v>35</v>
      </c>
      <c r="M209">
        <v>6</v>
      </c>
      <c r="N209" t="s">
        <v>44</v>
      </c>
      <c r="O209" t="s">
        <v>596</v>
      </c>
      <c r="P209" t="s">
        <v>597</v>
      </c>
      <c r="Q209" t="s">
        <v>586</v>
      </c>
      <c r="R209" t="s">
        <v>534</v>
      </c>
    </row>
    <row r="210" spans="1:18" x14ac:dyDescent="0.5">
      <c r="A210" t="s">
        <v>145</v>
      </c>
      <c r="B210" s="1">
        <v>43222</v>
      </c>
      <c r="C210">
        <v>2018</v>
      </c>
      <c r="D210">
        <v>32</v>
      </c>
      <c r="E210" t="s">
        <v>539</v>
      </c>
      <c r="F210" t="s">
        <v>64</v>
      </c>
      <c r="G210" t="s">
        <v>400</v>
      </c>
      <c r="H210" t="s">
        <v>64</v>
      </c>
      <c r="I210" t="s">
        <v>23</v>
      </c>
      <c r="J210" t="s">
        <v>24</v>
      </c>
      <c r="K210" t="s">
        <v>539</v>
      </c>
      <c r="L210" t="s">
        <v>25</v>
      </c>
      <c r="M210">
        <v>4</v>
      </c>
      <c r="N210" t="s">
        <v>379</v>
      </c>
      <c r="O210" t="s">
        <v>598</v>
      </c>
      <c r="P210" t="s">
        <v>599</v>
      </c>
      <c r="Q210" t="s">
        <v>153</v>
      </c>
      <c r="R210" t="s">
        <v>48</v>
      </c>
    </row>
    <row r="211" spans="1:18" x14ac:dyDescent="0.5">
      <c r="A211" t="s">
        <v>395</v>
      </c>
      <c r="B211" s="1">
        <v>43221</v>
      </c>
      <c r="C211">
        <v>2018</v>
      </c>
      <c r="D211">
        <v>31</v>
      </c>
      <c r="E211" t="s">
        <v>42</v>
      </c>
      <c r="F211" t="s">
        <v>54</v>
      </c>
      <c r="G211" t="s">
        <v>396</v>
      </c>
      <c r="H211" t="s">
        <v>54</v>
      </c>
      <c r="I211" t="s">
        <v>23</v>
      </c>
      <c r="J211" t="s">
        <v>24</v>
      </c>
      <c r="K211" t="s">
        <v>42</v>
      </c>
      <c r="L211" t="s">
        <v>25</v>
      </c>
      <c r="M211">
        <v>14</v>
      </c>
      <c r="N211" t="s">
        <v>600</v>
      </c>
      <c r="O211" t="s">
        <v>601</v>
      </c>
      <c r="P211" t="s">
        <v>602</v>
      </c>
      <c r="Q211" t="s">
        <v>461</v>
      </c>
      <c r="R211" t="s">
        <v>29</v>
      </c>
    </row>
    <row r="212" spans="1:18" x14ac:dyDescent="0.5">
      <c r="A212" t="s">
        <v>542</v>
      </c>
      <c r="B212" s="1">
        <v>43220</v>
      </c>
      <c r="C212">
        <v>2018</v>
      </c>
      <c r="D212">
        <v>30</v>
      </c>
      <c r="E212" t="s">
        <v>20</v>
      </c>
      <c r="F212" t="s">
        <v>539</v>
      </c>
      <c r="G212" t="s">
        <v>543</v>
      </c>
      <c r="H212" t="s">
        <v>539</v>
      </c>
      <c r="I212" t="s">
        <v>23</v>
      </c>
      <c r="J212" t="s">
        <v>24</v>
      </c>
      <c r="K212" t="s">
        <v>20</v>
      </c>
      <c r="L212" t="s">
        <v>25</v>
      </c>
      <c r="M212">
        <v>13</v>
      </c>
      <c r="N212" t="s">
        <v>331</v>
      </c>
      <c r="O212" t="s">
        <v>603</v>
      </c>
      <c r="P212" t="s">
        <v>604</v>
      </c>
      <c r="Q212" t="s">
        <v>106</v>
      </c>
      <c r="R212" t="s">
        <v>150</v>
      </c>
    </row>
    <row r="213" spans="1:18" x14ac:dyDescent="0.5">
      <c r="A213" t="s">
        <v>395</v>
      </c>
      <c r="B213" s="1">
        <v>43219</v>
      </c>
      <c r="C213">
        <v>2018</v>
      </c>
      <c r="D213">
        <v>29</v>
      </c>
      <c r="E213" t="s">
        <v>42</v>
      </c>
      <c r="F213" t="s">
        <v>21</v>
      </c>
      <c r="G213" t="s">
        <v>396</v>
      </c>
      <c r="H213" t="s">
        <v>21</v>
      </c>
      <c r="I213" t="s">
        <v>23</v>
      </c>
      <c r="J213" t="s">
        <v>24</v>
      </c>
      <c r="K213" t="s">
        <v>21</v>
      </c>
      <c r="L213" t="s">
        <v>35</v>
      </c>
      <c r="M213">
        <v>6</v>
      </c>
      <c r="N213" t="s">
        <v>549</v>
      </c>
      <c r="O213" t="s">
        <v>605</v>
      </c>
      <c r="P213" t="s">
        <v>606</v>
      </c>
      <c r="Q213" t="s">
        <v>82</v>
      </c>
      <c r="R213" t="s">
        <v>385</v>
      </c>
    </row>
    <row r="214" spans="1:18" x14ac:dyDescent="0.5">
      <c r="A214" t="s">
        <v>423</v>
      </c>
      <c r="B214" s="1">
        <v>43219</v>
      </c>
      <c r="C214">
        <v>2018</v>
      </c>
      <c r="D214">
        <v>28</v>
      </c>
      <c r="E214" t="s">
        <v>55</v>
      </c>
      <c r="F214" t="s">
        <v>64</v>
      </c>
      <c r="G214" t="s">
        <v>424</v>
      </c>
      <c r="H214" t="s">
        <v>55</v>
      </c>
      <c r="I214" t="s">
        <v>43</v>
      </c>
      <c r="J214" t="s">
        <v>24</v>
      </c>
      <c r="K214" t="s">
        <v>55</v>
      </c>
      <c r="L214" t="s">
        <v>25</v>
      </c>
      <c r="M214">
        <v>11</v>
      </c>
      <c r="N214" t="s">
        <v>74</v>
      </c>
      <c r="O214" t="s">
        <v>607</v>
      </c>
      <c r="P214" t="s">
        <v>608</v>
      </c>
      <c r="Q214" t="s">
        <v>378</v>
      </c>
      <c r="R214" t="s">
        <v>390</v>
      </c>
    </row>
    <row r="215" spans="1:18" x14ac:dyDescent="0.5">
      <c r="A215" t="s">
        <v>542</v>
      </c>
      <c r="B215" s="1">
        <v>43218</v>
      </c>
      <c r="C215">
        <v>2018</v>
      </c>
      <c r="D215">
        <v>27</v>
      </c>
      <c r="E215" t="s">
        <v>20</v>
      </c>
      <c r="F215" t="s">
        <v>54</v>
      </c>
      <c r="G215" t="s">
        <v>543</v>
      </c>
      <c r="H215" t="s">
        <v>54</v>
      </c>
      <c r="I215" t="s">
        <v>23</v>
      </c>
      <c r="J215" t="s">
        <v>24</v>
      </c>
      <c r="K215" t="s">
        <v>54</v>
      </c>
      <c r="L215" t="s">
        <v>35</v>
      </c>
      <c r="M215">
        <v>8</v>
      </c>
      <c r="N215" t="s">
        <v>356</v>
      </c>
      <c r="O215" t="s">
        <v>609</v>
      </c>
      <c r="P215" t="s">
        <v>610</v>
      </c>
      <c r="Q215" t="s">
        <v>47</v>
      </c>
      <c r="R215" t="s">
        <v>29</v>
      </c>
    </row>
    <row r="216" spans="1:18" x14ac:dyDescent="0.5">
      <c r="A216" t="s">
        <v>145</v>
      </c>
      <c r="B216" s="1">
        <v>43217</v>
      </c>
      <c r="C216">
        <v>2018</v>
      </c>
      <c r="D216">
        <v>26</v>
      </c>
      <c r="E216" t="s">
        <v>539</v>
      </c>
      <c r="F216" t="s">
        <v>21</v>
      </c>
      <c r="G216" t="s">
        <v>400</v>
      </c>
      <c r="H216" t="s">
        <v>21</v>
      </c>
      <c r="I216" t="s">
        <v>23</v>
      </c>
      <c r="J216" t="s">
        <v>24</v>
      </c>
      <c r="K216" t="s">
        <v>539</v>
      </c>
      <c r="L216" t="s">
        <v>25</v>
      </c>
      <c r="M216">
        <v>55</v>
      </c>
      <c r="N216" t="s">
        <v>124</v>
      </c>
      <c r="O216" t="s">
        <v>604</v>
      </c>
      <c r="P216" t="s">
        <v>611</v>
      </c>
      <c r="Q216" t="s">
        <v>150</v>
      </c>
      <c r="R216" t="s">
        <v>77</v>
      </c>
    </row>
    <row r="217" spans="1:18" x14ac:dyDescent="0.5">
      <c r="A217" t="s">
        <v>368</v>
      </c>
      <c r="B217" s="1">
        <v>43216</v>
      </c>
      <c r="C217">
        <v>2018</v>
      </c>
      <c r="D217">
        <v>25</v>
      </c>
      <c r="E217" t="s">
        <v>55</v>
      </c>
      <c r="F217" t="s">
        <v>248</v>
      </c>
      <c r="G217" t="s">
        <v>369</v>
      </c>
      <c r="H217" t="s">
        <v>248</v>
      </c>
      <c r="I217" t="s">
        <v>23</v>
      </c>
      <c r="J217" t="s">
        <v>24</v>
      </c>
      <c r="K217" t="s">
        <v>55</v>
      </c>
      <c r="L217" t="s">
        <v>25</v>
      </c>
      <c r="M217">
        <v>13</v>
      </c>
      <c r="N217" t="s">
        <v>612</v>
      </c>
      <c r="O217" t="s">
        <v>613</v>
      </c>
      <c r="P217" t="s">
        <v>614</v>
      </c>
      <c r="Q217" t="s">
        <v>153</v>
      </c>
      <c r="R217" t="s">
        <v>102</v>
      </c>
    </row>
    <row r="218" spans="1:18" x14ac:dyDescent="0.5">
      <c r="A218" t="s">
        <v>395</v>
      </c>
      <c r="B218" s="1">
        <v>43215</v>
      </c>
      <c r="C218">
        <v>2018</v>
      </c>
      <c r="D218">
        <v>24</v>
      </c>
      <c r="E218" t="s">
        <v>42</v>
      </c>
      <c r="F218" t="s">
        <v>20</v>
      </c>
      <c r="G218" t="s">
        <v>396</v>
      </c>
      <c r="H218" t="s">
        <v>20</v>
      </c>
      <c r="I218" t="s">
        <v>23</v>
      </c>
      <c r="J218" t="s">
        <v>24</v>
      </c>
      <c r="K218" t="s">
        <v>20</v>
      </c>
      <c r="L218" t="s">
        <v>35</v>
      </c>
      <c r="M218">
        <v>5</v>
      </c>
      <c r="N218" t="s">
        <v>407</v>
      </c>
      <c r="O218" t="s">
        <v>615</v>
      </c>
      <c r="P218" t="s">
        <v>616</v>
      </c>
      <c r="Q218" t="s">
        <v>385</v>
      </c>
      <c r="R218" t="s">
        <v>48</v>
      </c>
    </row>
    <row r="219" spans="1:18" x14ac:dyDescent="0.5">
      <c r="A219" t="s">
        <v>178</v>
      </c>
      <c r="B219" s="1">
        <v>43214</v>
      </c>
      <c r="C219">
        <v>2018</v>
      </c>
      <c r="D219">
        <v>23</v>
      </c>
      <c r="E219" t="s">
        <v>55</v>
      </c>
      <c r="F219" t="s">
        <v>54</v>
      </c>
      <c r="G219" t="s">
        <v>386</v>
      </c>
      <c r="H219" t="s">
        <v>54</v>
      </c>
      <c r="I219" t="s">
        <v>23</v>
      </c>
      <c r="J219" t="s">
        <v>24</v>
      </c>
      <c r="K219" t="s">
        <v>55</v>
      </c>
      <c r="L219" t="s">
        <v>25</v>
      </c>
      <c r="M219">
        <v>31</v>
      </c>
      <c r="N219" t="s">
        <v>345</v>
      </c>
      <c r="O219" t="s">
        <v>613</v>
      </c>
      <c r="P219" t="s">
        <v>617</v>
      </c>
      <c r="Q219" t="s">
        <v>150</v>
      </c>
      <c r="R219" t="s">
        <v>77</v>
      </c>
    </row>
    <row r="220" spans="1:18" x14ac:dyDescent="0.5">
      <c r="A220" t="s">
        <v>145</v>
      </c>
      <c r="B220" s="1">
        <v>43213</v>
      </c>
      <c r="C220">
        <v>2018</v>
      </c>
      <c r="D220">
        <v>22</v>
      </c>
      <c r="E220" t="s">
        <v>248</v>
      </c>
      <c r="F220" t="s">
        <v>539</v>
      </c>
      <c r="G220" t="s">
        <v>400</v>
      </c>
      <c r="H220" t="s">
        <v>539</v>
      </c>
      <c r="I220" t="s">
        <v>23</v>
      </c>
      <c r="J220" t="s">
        <v>24</v>
      </c>
      <c r="K220" t="s">
        <v>248</v>
      </c>
      <c r="L220" t="s">
        <v>25</v>
      </c>
      <c r="M220">
        <v>4</v>
      </c>
      <c r="N220" t="s">
        <v>612</v>
      </c>
      <c r="O220" t="s">
        <v>618</v>
      </c>
      <c r="P220" t="s">
        <v>619</v>
      </c>
      <c r="Q220" t="s">
        <v>390</v>
      </c>
      <c r="R220" t="s">
        <v>153</v>
      </c>
    </row>
    <row r="221" spans="1:18" x14ac:dyDescent="0.5">
      <c r="A221" t="s">
        <v>368</v>
      </c>
      <c r="B221" s="1">
        <v>43212</v>
      </c>
      <c r="C221">
        <v>2018</v>
      </c>
      <c r="D221">
        <v>20</v>
      </c>
      <c r="E221" t="s">
        <v>20</v>
      </c>
      <c r="F221" t="s">
        <v>55</v>
      </c>
      <c r="G221" t="s">
        <v>369</v>
      </c>
      <c r="H221" t="s">
        <v>55</v>
      </c>
      <c r="I221" t="s">
        <v>23</v>
      </c>
      <c r="J221" t="s">
        <v>24</v>
      </c>
      <c r="K221" t="s">
        <v>20</v>
      </c>
      <c r="L221" t="s">
        <v>25</v>
      </c>
      <c r="M221">
        <v>4</v>
      </c>
      <c r="N221" t="s">
        <v>365</v>
      </c>
      <c r="O221" t="s">
        <v>620</v>
      </c>
      <c r="P221" t="s">
        <v>621</v>
      </c>
      <c r="Q221" t="s">
        <v>82</v>
      </c>
      <c r="R221" t="s">
        <v>280</v>
      </c>
    </row>
    <row r="222" spans="1:18" x14ac:dyDescent="0.5">
      <c r="A222" t="s">
        <v>423</v>
      </c>
      <c r="B222" s="1">
        <v>43212</v>
      </c>
      <c r="C222">
        <v>2018</v>
      </c>
      <c r="D222">
        <v>21</v>
      </c>
      <c r="E222" t="s">
        <v>54</v>
      </c>
      <c r="F222" t="s">
        <v>64</v>
      </c>
      <c r="G222" t="s">
        <v>424</v>
      </c>
      <c r="H222" t="s">
        <v>54</v>
      </c>
      <c r="I222" t="s">
        <v>43</v>
      </c>
      <c r="J222" t="s">
        <v>24</v>
      </c>
      <c r="K222" t="s">
        <v>64</v>
      </c>
      <c r="L222" t="s">
        <v>35</v>
      </c>
      <c r="M222">
        <v>3</v>
      </c>
      <c r="N222" t="s">
        <v>622</v>
      </c>
      <c r="O222" t="s">
        <v>623</v>
      </c>
      <c r="P222" t="s">
        <v>624</v>
      </c>
      <c r="Q222" t="s">
        <v>39</v>
      </c>
      <c r="R222" t="s">
        <v>441</v>
      </c>
    </row>
    <row r="223" spans="1:18" x14ac:dyDescent="0.5">
      <c r="A223" t="s">
        <v>416</v>
      </c>
      <c r="B223" s="1">
        <v>43211</v>
      </c>
      <c r="C223">
        <v>2018</v>
      </c>
      <c r="D223">
        <v>18</v>
      </c>
      <c r="E223" t="s">
        <v>21</v>
      </c>
      <c r="F223" t="s">
        <v>248</v>
      </c>
      <c r="G223" t="s">
        <v>417</v>
      </c>
      <c r="H223" t="s">
        <v>248</v>
      </c>
      <c r="I223" t="s">
        <v>23</v>
      </c>
      <c r="J223" t="s">
        <v>24</v>
      </c>
      <c r="K223" t="s">
        <v>248</v>
      </c>
      <c r="L223" t="s">
        <v>35</v>
      </c>
      <c r="M223">
        <v>9</v>
      </c>
      <c r="N223" t="s">
        <v>70</v>
      </c>
      <c r="O223" t="s">
        <v>625</v>
      </c>
      <c r="P223" t="s">
        <v>626</v>
      </c>
      <c r="Q223" t="s">
        <v>586</v>
      </c>
      <c r="R223" t="s">
        <v>150</v>
      </c>
    </row>
    <row r="224" spans="1:18" x14ac:dyDescent="0.5">
      <c r="A224" t="s">
        <v>395</v>
      </c>
      <c r="B224" s="1">
        <v>43211</v>
      </c>
      <c r="C224">
        <v>2018</v>
      </c>
      <c r="D224">
        <v>19</v>
      </c>
      <c r="E224" t="s">
        <v>539</v>
      </c>
      <c r="F224" t="s">
        <v>42</v>
      </c>
      <c r="G224" t="s">
        <v>396</v>
      </c>
      <c r="H224" t="s">
        <v>42</v>
      </c>
      <c r="I224" t="s">
        <v>23</v>
      </c>
      <c r="J224" t="s">
        <v>24</v>
      </c>
      <c r="K224" t="s">
        <v>42</v>
      </c>
      <c r="L224" t="s">
        <v>35</v>
      </c>
      <c r="M224">
        <v>6</v>
      </c>
      <c r="N224" t="s">
        <v>165</v>
      </c>
      <c r="O224" t="s">
        <v>627</v>
      </c>
      <c r="P224" t="s">
        <v>628</v>
      </c>
      <c r="Q224" t="s">
        <v>47</v>
      </c>
      <c r="R224" t="s">
        <v>153</v>
      </c>
    </row>
    <row r="225" spans="1:18" x14ac:dyDescent="0.5">
      <c r="A225" t="s">
        <v>542</v>
      </c>
      <c r="B225" s="1">
        <v>43210</v>
      </c>
      <c r="C225">
        <v>2018</v>
      </c>
      <c r="D225">
        <v>17</v>
      </c>
      <c r="E225" t="s">
        <v>20</v>
      </c>
      <c r="F225" t="s">
        <v>64</v>
      </c>
      <c r="G225" t="s">
        <v>543</v>
      </c>
      <c r="H225" t="s">
        <v>64</v>
      </c>
      <c r="I225" t="s">
        <v>23</v>
      </c>
      <c r="J225" t="s">
        <v>24</v>
      </c>
      <c r="K225" t="s">
        <v>20</v>
      </c>
      <c r="L225" t="s">
        <v>25</v>
      </c>
      <c r="M225">
        <v>64</v>
      </c>
      <c r="N225" t="s">
        <v>331</v>
      </c>
      <c r="O225" t="s">
        <v>629</v>
      </c>
      <c r="P225" t="s">
        <v>630</v>
      </c>
      <c r="Q225" t="s">
        <v>39</v>
      </c>
      <c r="R225" t="s">
        <v>29</v>
      </c>
    </row>
    <row r="226" spans="1:18" x14ac:dyDescent="0.5">
      <c r="A226" t="s">
        <v>391</v>
      </c>
      <c r="B226" s="1">
        <v>43209</v>
      </c>
      <c r="C226">
        <v>2018</v>
      </c>
      <c r="D226">
        <v>16</v>
      </c>
      <c r="E226" t="s">
        <v>248</v>
      </c>
      <c r="F226" t="s">
        <v>55</v>
      </c>
      <c r="G226" t="s">
        <v>392</v>
      </c>
      <c r="H226" t="s">
        <v>248</v>
      </c>
      <c r="I226" t="s">
        <v>43</v>
      </c>
      <c r="J226" t="s">
        <v>24</v>
      </c>
      <c r="K226" t="s">
        <v>248</v>
      </c>
      <c r="L226" t="s">
        <v>25</v>
      </c>
      <c r="M226">
        <v>15</v>
      </c>
      <c r="N226" t="s">
        <v>268</v>
      </c>
      <c r="O226" t="s">
        <v>631</v>
      </c>
      <c r="P226" t="s">
        <v>632</v>
      </c>
      <c r="Q226" t="s">
        <v>82</v>
      </c>
      <c r="R226" t="s">
        <v>385</v>
      </c>
    </row>
    <row r="227" spans="1:18" x14ac:dyDescent="0.5">
      <c r="A227" t="s">
        <v>423</v>
      </c>
      <c r="B227" s="1">
        <v>43208</v>
      </c>
      <c r="C227">
        <v>2018</v>
      </c>
      <c r="D227">
        <v>15</v>
      </c>
      <c r="E227" t="s">
        <v>64</v>
      </c>
      <c r="F227" t="s">
        <v>21</v>
      </c>
      <c r="G227" t="s">
        <v>424</v>
      </c>
      <c r="H227" t="s">
        <v>21</v>
      </c>
      <c r="I227" t="s">
        <v>23</v>
      </c>
      <c r="J227" t="s">
        <v>24</v>
      </c>
      <c r="K227" t="s">
        <v>21</v>
      </c>
      <c r="L227" t="s">
        <v>35</v>
      </c>
      <c r="M227">
        <v>7</v>
      </c>
      <c r="N227" t="s">
        <v>220</v>
      </c>
      <c r="O227" t="s">
        <v>633</v>
      </c>
      <c r="P227" t="s">
        <v>634</v>
      </c>
      <c r="Q227" t="s">
        <v>586</v>
      </c>
      <c r="R227" t="s">
        <v>77</v>
      </c>
    </row>
    <row r="228" spans="1:18" x14ac:dyDescent="0.5">
      <c r="A228" t="s">
        <v>178</v>
      </c>
      <c r="B228" s="1">
        <v>43207</v>
      </c>
      <c r="C228">
        <v>2018</v>
      </c>
      <c r="D228">
        <v>14</v>
      </c>
      <c r="E228" t="s">
        <v>54</v>
      </c>
      <c r="F228" t="s">
        <v>42</v>
      </c>
      <c r="G228" t="s">
        <v>386</v>
      </c>
      <c r="H228" t="s">
        <v>42</v>
      </c>
      <c r="I228" t="s">
        <v>23</v>
      </c>
      <c r="J228" t="s">
        <v>24</v>
      </c>
      <c r="K228" t="s">
        <v>54</v>
      </c>
      <c r="L228" t="s">
        <v>25</v>
      </c>
      <c r="M228">
        <v>46</v>
      </c>
      <c r="N228" t="s">
        <v>356</v>
      </c>
      <c r="O228" t="s">
        <v>617</v>
      </c>
      <c r="P228" t="s">
        <v>635</v>
      </c>
      <c r="Q228" t="s">
        <v>29</v>
      </c>
      <c r="R228" t="s">
        <v>441</v>
      </c>
    </row>
    <row r="229" spans="1:18" x14ac:dyDescent="0.5">
      <c r="A229" t="s">
        <v>416</v>
      </c>
      <c r="B229" s="1">
        <v>43206</v>
      </c>
      <c r="C229">
        <v>2018</v>
      </c>
      <c r="D229">
        <v>13</v>
      </c>
      <c r="E229" t="s">
        <v>21</v>
      </c>
      <c r="F229" t="s">
        <v>539</v>
      </c>
      <c r="G229" t="s">
        <v>417</v>
      </c>
      <c r="H229" t="s">
        <v>539</v>
      </c>
      <c r="I229" t="s">
        <v>23</v>
      </c>
      <c r="J229" t="s">
        <v>24</v>
      </c>
      <c r="K229" t="s">
        <v>21</v>
      </c>
      <c r="L229" t="s">
        <v>25</v>
      </c>
      <c r="M229">
        <v>71</v>
      </c>
      <c r="N229" t="s">
        <v>220</v>
      </c>
      <c r="O229" t="s">
        <v>625</v>
      </c>
      <c r="P229" t="s">
        <v>636</v>
      </c>
      <c r="Q229" t="s">
        <v>82</v>
      </c>
      <c r="R229" t="s">
        <v>390</v>
      </c>
    </row>
    <row r="230" spans="1:18" x14ac:dyDescent="0.5">
      <c r="A230" t="s">
        <v>391</v>
      </c>
      <c r="B230" s="1">
        <v>43205</v>
      </c>
      <c r="C230">
        <v>2018</v>
      </c>
      <c r="D230">
        <v>12</v>
      </c>
      <c r="E230" t="s">
        <v>248</v>
      </c>
      <c r="F230" t="s">
        <v>20</v>
      </c>
      <c r="G230" t="s">
        <v>392</v>
      </c>
      <c r="H230" t="s">
        <v>20</v>
      </c>
      <c r="I230" t="s">
        <v>23</v>
      </c>
      <c r="J230" t="s">
        <v>24</v>
      </c>
      <c r="K230" t="s">
        <v>248</v>
      </c>
      <c r="L230" t="s">
        <v>25</v>
      </c>
      <c r="M230">
        <v>4</v>
      </c>
      <c r="N230" t="s">
        <v>268</v>
      </c>
      <c r="O230" t="s">
        <v>637</v>
      </c>
      <c r="P230" t="s">
        <v>638</v>
      </c>
      <c r="Q230" t="s">
        <v>153</v>
      </c>
      <c r="R230" t="s">
        <v>280</v>
      </c>
    </row>
    <row r="231" spans="1:18" x14ac:dyDescent="0.5">
      <c r="A231" t="s">
        <v>395</v>
      </c>
      <c r="B231" s="1">
        <v>43205</v>
      </c>
      <c r="C231">
        <v>2018</v>
      </c>
      <c r="D231">
        <v>11</v>
      </c>
      <c r="E231" t="s">
        <v>64</v>
      </c>
      <c r="F231" t="s">
        <v>42</v>
      </c>
      <c r="G231" t="s">
        <v>396</v>
      </c>
      <c r="H231" t="s">
        <v>42</v>
      </c>
      <c r="I231" t="s">
        <v>23</v>
      </c>
      <c r="J231" t="s">
        <v>24</v>
      </c>
      <c r="K231" t="s">
        <v>64</v>
      </c>
      <c r="L231" t="s">
        <v>25</v>
      </c>
      <c r="M231">
        <v>19</v>
      </c>
      <c r="N231" t="s">
        <v>218</v>
      </c>
      <c r="O231" t="s">
        <v>639</v>
      </c>
      <c r="P231" t="s">
        <v>640</v>
      </c>
      <c r="Q231" t="s">
        <v>150</v>
      </c>
      <c r="R231" t="s">
        <v>77</v>
      </c>
    </row>
    <row r="232" spans="1:18" x14ac:dyDescent="0.5">
      <c r="A232" t="s">
        <v>416</v>
      </c>
      <c r="B232" s="1">
        <v>43204</v>
      </c>
      <c r="C232">
        <v>2018</v>
      </c>
      <c r="D232">
        <v>10</v>
      </c>
      <c r="E232" t="s">
        <v>21</v>
      </c>
      <c r="F232" t="s">
        <v>55</v>
      </c>
      <c r="G232" t="s">
        <v>417</v>
      </c>
      <c r="H232" t="s">
        <v>55</v>
      </c>
      <c r="I232" t="s">
        <v>23</v>
      </c>
      <c r="J232" t="s">
        <v>24</v>
      </c>
      <c r="K232" t="s">
        <v>55</v>
      </c>
      <c r="L232" t="s">
        <v>35</v>
      </c>
      <c r="M232">
        <v>5</v>
      </c>
      <c r="N232" t="s">
        <v>641</v>
      </c>
      <c r="O232" t="s">
        <v>642</v>
      </c>
      <c r="P232" t="s">
        <v>643</v>
      </c>
      <c r="Q232" t="s">
        <v>82</v>
      </c>
      <c r="R232" t="s">
        <v>390</v>
      </c>
    </row>
    <row r="233" spans="1:18" x14ac:dyDescent="0.5">
      <c r="A233" t="s">
        <v>178</v>
      </c>
      <c r="B233" s="1">
        <v>43204</v>
      </c>
      <c r="C233">
        <v>2018</v>
      </c>
      <c r="D233">
        <v>9</v>
      </c>
      <c r="E233" t="s">
        <v>54</v>
      </c>
      <c r="F233" t="s">
        <v>539</v>
      </c>
      <c r="G233" t="s">
        <v>386</v>
      </c>
      <c r="H233" t="s">
        <v>539</v>
      </c>
      <c r="I233" t="s">
        <v>23</v>
      </c>
      <c r="J233" t="s">
        <v>24</v>
      </c>
      <c r="K233" t="s">
        <v>539</v>
      </c>
      <c r="L233" t="s">
        <v>35</v>
      </c>
      <c r="M233">
        <v>7</v>
      </c>
      <c r="N233" t="s">
        <v>112</v>
      </c>
      <c r="O233" t="s">
        <v>644</v>
      </c>
      <c r="P233" t="s">
        <v>645</v>
      </c>
      <c r="Q233" t="s">
        <v>39</v>
      </c>
      <c r="R233" t="s">
        <v>29</v>
      </c>
    </row>
    <row r="234" spans="1:18" x14ac:dyDescent="0.5">
      <c r="A234" t="s">
        <v>395</v>
      </c>
      <c r="B234" s="1">
        <v>43203</v>
      </c>
      <c r="C234">
        <v>2018</v>
      </c>
      <c r="D234">
        <v>8</v>
      </c>
      <c r="E234" t="s">
        <v>248</v>
      </c>
      <c r="F234" t="s">
        <v>42</v>
      </c>
      <c r="G234" t="s">
        <v>396</v>
      </c>
      <c r="H234" t="s">
        <v>42</v>
      </c>
      <c r="I234" t="s">
        <v>23</v>
      </c>
      <c r="J234" t="s">
        <v>24</v>
      </c>
      <c r="K234" t="s">
        <v>42</v>
      </c>
      <c r="L234" t="s">
        <v>35</v>
      </c>
      <c r="M234">
        <v>4</v>
      </c>
      <c r="N234" t="s">
        <v>563</v>
      </c>
      <c r="O234" t="s">
        <v>646</v>
      </c>
      <c r="P234" t="s">
        <v>647</v>
      </c>
      <c r="Q234" t="s">
        <v>586</v>
      </c>
      <c r="R234" t="s">
        <v>77</v>
      </c>
    </row>
    <row r="235" spans="1:18" x14ac:dyDescent="0.5">
      <c r="A235" t="s">
        <v>368</v>
      </c>
      <c r="B235" s="1">
        <v>43202</v>
      </c>
      <c r="C235">
        <v>2018</v>
      </c>
      <c r="D235">
        <v>7</v>
      </c>
      <c r="E235" t="s">
        <v>54</v>
      </c>
      <c r="F235" t="s">
        <v>55</v>
      </c>
      <c r="G235" t="s">
        <v>369</v>
      </c>
      <c r="H235" t="s">
        <v>55</v>
      </c>
      <c r="I235" t="s">
        <v>23</v>
      </c>
      <c r="J235" t="s">
        <v>24</v>
      </c>
      <c r="K235" t="s">
        <v>55</v>
      </c>
      <c r="L235" t="s">
        <v>35</v>
      </c>
      <c r="M235">
        <v>1</v>
      </c>
      <c r="N235" t="s">
        <v>345</v>
      </c>
      <c r="O235" t="s">
        <v>648</v>
      </c>
      <c r="P235" t="s">
        <v>649</v>
      </c>
      <c r="Q235" t="s">
        <v>153</v>
      </c>
      <c r="R235" t="s">
        <v>385</v>
      </c>
    </row>
    <row r="236" spans="1:18" x14ac:dyDescent="0.5">
      <c r="A236" t="s">
        <v>423</v>
      </c>
      <c r="B236" s="1">
        <v>43201</v>
      </c>
      <c r="C236">
        <v>2018</v>
      </c>
      <c r="D236">
        <v>6</v>
      </c>
      <c r="E236" t="s">
        <v>64</v>
      </c>
      <c r="F236" t="s">
        <v>539</v>
      </c>
      <c r="G236" t="s">
        <v>424</v>
      </c>
      <c r="H236" t="s">
        <v>539</v>
      </c>
      <c r="I236" t="s">
        <v>23</v>
      </c>
      <c r="J236" t="s">
        <v>24</v>
      </c>
      <c r="K236" t="s">
        <v>64</v>
      </c>
      <c r="L236" t="s">
        <v>25</v>
      </c>
      <c r="M236">
        <v>10</v>
      </c>
      <c r="N236" t="s">
        <v>218</v>
      </c>
      <c r="O236" t="s">
        <v>650</v>
      </c>
      <c r="P236" t="s">
        <v>651</v>
      </c>
      <c r="Q236" t="s">
        <v>39</v>
      </c>
      <c r="R236" t="s">
        <v>29</v>
      </c>
    </row>
    <row r="237" spans="1:18" x14ac:dyDescent="0.5">
      <c r="A237" t="s">
        <v>172</v>
      </c>
      <c r="B237" s="1">
        <v>43200</v>
      </c>
      <c r="C237">
        <v>2018</v>
      </c>
      <c r="D237">
        <v>5</v>
      </c>
      <c r="E237" t="s">
        <v>21</v>
      </c>
      <c r="F237" t="s">
        <v>20</v>
      </c>
      <c r="G237" t="s">
        <v>382</v>
      </c>
      <c r="H237" t="s">
        <v>20</v>
      </c>
      <c r="I237" t="s">
        <v>23</v>
      </c>
      <c r="J237" t="s">
        <v>24</v>
      </c>
      <c r="K237" t="s">
        <v>20</v>
      </c>
      <c r="L237" t="s">
        <v>35</v>
      </c>
      <c r="M237">
        <v>5</v>
      </c>
      <c r="N237" t="s">
        <v>652</v>
      </c>
      <c r="O237" t="s">
        <v>653</v>
      </c>
      <c r="P237" t="s">
        <v>654</v>
      </c>
      <c r="Q237" t="s">
        <v>82</v>
      </c>
      <c r="R237" t="s">
        <v>47</v>
      </c>
    </row>
    <row r="238" spans="1:18" x14ac:dyDescent="0.5">
      <c r="A238" t="s">
        <v>368</v>
      </c>
      <c r="B238" s="1">
        <v>43199</v>
      </c>
      <c r="C238">
        <v>2018</v>
      </c>
      <c r="D238">
        <v>4</v>
      </c>
      <c r="E238" t="s">
        <v>64</v>
      </c>
      <c r="F238" t="s">
        <v>55</v>
      </c>
      <c r="G238" t="s">
        <v>369</v>
      </c>
      <c r="H238" t="s">
        <v>55</v>
      </c>
      <c r="I238" t="s">
        <v>23</v>
      </c>
      <c r="J238" t="s">
        <v>24</v>
      </c>
      <c r="K238" t="s">
        <v>55</v>
      </c>
      <c r="L238" t="s">
        <v>35</v>
      </c>
      <c r="M238">
        <v>9</v>
      </c>
      <c r="N238" t="s">
        <v>201</v>
      </c>
      <c r="O238" t="s">
        <v>655</v>
      </c>
      <c r="P238" t="s">
        <v>656</v>
      </c>
      <c r="Q238" t="s">
        <v>385</v>
      </c>
      <c r="R238" t="s">
        <v>280</v>
      </c>
    </row>
    <row r="239" spans="1:18" x14ac:dyDescent="0.5">
      <c r="A239" t="s">
        <v>416</v>
      </c>
      <c r="B239" s="1">
        <v>43198</v>
      </c>
      <c r="C239">
        <v>2018</v>
      </c>
      <c r="D239">
        <v>3</v>
      </c>
      <c r="E239" t="s">
        <v>42</v>
      </c>
      <c r="F239" t="s">
        <v>21</v>
      </c>
      <c r="G239" t="s">
        <v>417</v>
      </c>
      <c r="H239" t="s">
        <v>21</v>
      </c>
      <c r="I239" t="s">
        <v>23</v>
      </c>
      <c r="J239" t="s">
        <v>24</v>
      </c>
      <c r="K239" t="s">
        <v>21</v>
      </c>
      <c r="L239" t="s">
        <v>35</v>
      </c>
      <c r="M239">
        <v>4</v>
      </c>
      <c r="N239" t="s">
        <v>44</v>
      </c>
      <c r="O239" t="s">
        <v>657</v>
      </c>
      <c r="P239" t="s">
        <v>658</v>
      </c>
      <c r="Q239" t="s">
        <v>586</v>
      </c>
      <c r="R239" t="s">
        <v>150</v>
      </c>
    </row>
    <row r="240" spans="1:18" x14ac:dyDescent="0.5">
      <c r="A240" t="s">
        <v>391</v>
      </c>
      <c r="B240" s="1">
        <v>43198</v>
      </c>
      <c r="C240">
        <v>2018</v>
      </c>
      <c r="D240">
        <v>2</v>
      </c>
      <c r="E240" t="s">
        <v>539</v>
      </c>
      <c r="F240" t="s">
        <v>248</v>
      </c>
      <c r="G240" t="s">
        <v>392</v>
      </c>
      <c r="H240" t="s">
        <v>248</v>
      </c>
      <c r="I240" t="s">
        <v>23</v>
      </c>
      <c r="J240" t="s">
        <v>24</v>
      </c>
      <c r="K240" t="s">
        <v>248</v>
      </c>
      <c r="L240" t="s">
        <v>35</v>
      </c>
      <c r="M240">
        <v>6</v>
      </c>
      <c r="N240" t="s">
        <v>70</v>
      </c>
      <c r="O240" t="s">
        <v>659</v>
      </c>
      <c r="P240" t="s">
        <v>660</v>
      </c>
      <c r="Q240" t="s">
        <v>39</v>
      </c>
      <c r="R240" t="s">
        <v>441</v>
      </c>
    </row>
    <row r="241" spans="1:18" x14ac:dyDescent="0.5">
      <c r="A241" t="s">
        <v>178</v>
      </c>
      <c r="B241" s="1">
        <v>43197</v>
      </c>
      <c r="C241">
        <v>2018</v>
      </c>
      <c r="D241">
        <v>1</v>
      </c>
      <c r="E241" t="s">
        <v>54</v>
      </c>
      <c r="F241" t="s">
        <v>20</v>
      </c>
      <c r="G241" t="s">
        <v>386</v>
      </c>
      <c r="H241" t="s">
        <v>20</v>
      </c>
      <c r="I241" t="s">
        <v>23</v>
      </c>
      <c r="J241" t="s">
        <v>24</v>
      </c>
      <c r="K241" t="s">
        <v>20</v>
      </c>
      <c r="L241" t="s">
        <v>35</v>
      </c>
      <c r="M241">
        <v>1</v>
      </c>
      <c r="N241" t="s">
        <v>127</v>
      </c>
      <c r="O241" t="s">
        <v>661</v>
      </c>
      <c r="P241" t="s">
        <v>662</v>
      </c>
      <c r="Q241" t="s">
        <v>47</v>
      </c>
      <c r="R241" t="s">
        <v>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E7BBF-C82F-4AA4-B728-EA8C7F96E47D}">
  <sheetPr codeName="Sheet2"/>
  <dimension ref="A3:B102"/>
  <sheetViews>
    <sheetView workbookViewId="0">
      <selection activeCell="B7" sqref="B7"/>
    </sheetView>
  </sheetViews>
  <sheetFormatPr defaultRowHeight="18" x14ac:dyDescent="0.5"/>
  <cols>
    <col min="1" max="1" width="16.77734375" customWidth="1"/>
    <col min="2" max="2" width="24.33203125" customWidth="1"/>
    <col min="3" max="3" width="12.21875" customWidth="1"/>
    <col min="4" max="98" width="17.6640625" bestFit="1" customWidth="1"/>
    <col min="99" max="99" width="10.77734375" bestFit="1" customWidth="1"/>
  </cols>
  <sheetData>
    <row r="3" spans="1:2" x14ac:dyDescent="0.5">
      <c r="A3" s="12" t="s">
        <v>706</v>
      </c>
      <c r="B3" t="s">
        <v>709</v>
      </c>
    </row>
    <row r="4" spans="1:2" x14ac:dyDescent="0.5">
      <c r="A4" s="13" t="s">
        <v>195</v>
      </c>
      <c r="B4" s="14">
        <v>3</v>
      </c>
    </row>
    <row r="5" spans="1:2" x14ac:dyDescent="0.5">
      <c r="A5" s="13" t="s">
        <v>131</v>
      </c>
      <c r="B5" s="14">
        <v>3</v>
      </c>
    </row>
    <row r="6" spans="1:2" x14ac:dyDescent="0.5">
      <c r="A6" s="13" t="s">
        <v>165</v>
      </c>
      <c r="B6" s="14">
        <v>10</v>
      </c>
    </row>
    <row r="7" spans="1:2" x14ac:dyDescent="0.5">
      <c r="A7" s="13" t="s">
        <v>418</v>
      </c>
      <c r="B7" s="14">
        <v>5</v>
      </c>
    </row>
    <row r="8" spans="1:2" x14ac:dyDescent="0.5">
      <c r="A8" s="13" t="s">
        <v>83</v>
      </c>
      <c r="B8" s="14">
        <v>3</v>
      </c>
    </row>
    <row r="9" spans="1:2" x14ac:dyDescent="0.5">
      <c r="A9" s="13" t="s">
        <v>488</v>
      </c>
      <c r="B9" s="14">
        <v>1</v>
      </c>
    </row>
    <row r="10" spans="1:2" x14ac:dyDescent="0.5">
      <c r="A10" s="13" t="s">
        <v>612</v>
      </c>
      <c r="B10" s="14">
        <v>2</v>
      </c>
    </row>
    <row r="11" spans="1:2" x14ac:dyDescent="0.5">
      <c r="A11" s="13" t="s">
        <v>365</v>
      </c>
      <c r="B11" s="14">
        <v>3</v>
      </c>
    </row>
    <row r="12" spans="1:2" x14ac:dyDescent="0.5">
      <c r="A12" s="13" t="s">
        <v>641</v>
      </c>
      <c r="B12" s="14">
        <v>1</v>
      </c>
    </row>
    <row r="13" spans="1:2" x14ac:dyDescent="0.5">
      <c r="A13" s="13" t="s">
        <v>257</v>
      </c>
      <c r="B13" s="14">
        <v>2</v>
      </c>
    </row>
    <row r="14" spans="1:2" x14ac:dyDescent="0.5">
      <c r="A14" s="13" t="s">
        <v>549</v>
      </c>
      <c r="B14" s="14">
        <v>2</v>
      </c>
    </row>
    <row r="15" spans="1:2" x14ac:dyDescent="0.5">
      <c r="A15" s="13" t="s">
        <v>268</v>
      </c>
      <c r="B15" s="14">
        <v>4</v>
      </c>
    </row>
    <row r="16" spans="1:2" x14ac:dyDescent="0.5">
      <c r="A16" s="13" t="s">
        <v>182</v>
      </c>
      <c r="B16" s="14">
        <v>1</v>
      </c>
    </row>
    <row r="17" spans="1:2" x14ac:dyDescent="0.5">
      <c r="A17" s="13" t="s">
        <v>276</v>
      </c>
      <c r="B17" s="14">
        <v>1</v>
      </c>
    </row>
    <row r="18" spans="1:2" x14ac:dyDescent="0.5">
      <c r="A18" s="13" t="s">
        <v>136</v>
      </c>
      <c r="B18" s="14">
        <v>2</v>
      </c>
    </row>
    <row r="19" spans="1:2" x14ac:dyDescent="0.5">
      <c r="A19" s="13" t="s">
        <v>187</v>
      </c>
      <c r="B19" s="14">
        <v>1</v>
      </c>
    </row>
    <row r="20" spans="1:2" x14ac:dyDescent="0.5">
      <c r="A20" s="13" t="s">
        <v>413</v>
      </c>
      <c r="B20" s="14">
        <v>2</v>
      </c>
    </row>
    <row r="21" spans="1:2" x14ac:dyDescent="0.5">
      <c r="A21" s="13" t="s">
        <v>127</v>
      </c>
      <c r="B21" s="14">
        <v>2</v>
      </c>
    </row>
    <row r="22" spans="1:2" x14ac:dyDescent="0.5">
      <c r="A22" s="13" t="s">
        <v>208</v>
      </c>
      <c r="B22" s="14">
        <v>2</v>
      </c>
    </row>
    <row r="23" spans="1:2" x14ac:dyDescent="0.5">
      <c r="A23" s="13" t="s">
        <v>168</v>
      </c>
      <c r="B23" s="14">
        <v>1</v>
      </c>
    </row>
    <row r="24" spans="1:2" x14ac:dyDescent="0.5">
      <c r="A24" s="13" t="s">
        <v>26</v>
      </c>
      <c r="B24" s="14">
        <v>4</v>
      </c>
    </row>
    <row r="25" spans="1:2" x14ac:dyDescent="0.5">
      <c r="A25" s="13" t="s">
        <v>90</v>
      </c>
      <c r="B25" s="14">
        <v>3</v>
      </c>
    </row>
    <row r="26" spans="1:2" x14ac:dyDescent="0.5">
      <c r="A26" s="13" t="s">
        <v>491</v>
      </c>
      <c r="B26" s="14">
        <v>2</v>
      </c>
    </row>
    <row r="27" spans="1:2" x14ac:dyDescent="0.5">
      <c r="A27" s="13" t="s">
        <v>154</v>
      </c>
      <c r="B27" s="14">
        <v>1</v>
      </c>
    </row>
    <row r="28" spans="1:2" x14ac:dyDescent="0.5">
      <c r="A28" s="13" t="s">
        <v>482</v>
      </c>
      <c r="B28" s="14">
        <v>1</v>
      </c>
    </row>
    <row r="29" spans="1:2" x14ac:dyDescent="0.5">
      <c r="A29" s="13" t="s">
        <v>387</v>
      </c>
      <c r="B29" s="14">
        <v>4</v>
      </c>
    </row>
    <row r="30" spans="1:2" x14ac:dyDescent="0.5">
      <c r="A30" s="13" t="s">
        <v>224</v>
      </c>
      <c r="B30" s="14">
        <v>2</v>
      </c>
    </row>
    <row r="31" spans="1:2" x14ac:dyDescent="0.5">
      <c r="A31" s="13" t="s">
        <v>465</v>
      </c>
      <c r="B31" s="14">
        <v>1</v>
      </c>
    </row>
    <row r="32" spans="1:2" x14ac:dyDescent="0.5">
      <c r="A32" s="13" t="s">
        <v>57</v>
      </c>
      <c r="B32" s="14">
        <v>3</v>
      </c>
    </row>
    <row r="33" spans="1:2" x14ac:dyDescent="0.5">
      <c r="A33" s="13" t="s">
        <v>622</v>
      </c>
      <c r="B33" s="14">
        <v>1</v>
      </c>
    </row>
    <row r="34" spans="1:2" x14ac:dyDescent="0.5">
      <c r="A34" s="13" t="s">
        <v>147</v>
      </c>
      <c r="B34" s="14">
        <v>6</v>
      </c>
    </row>
    <row r="35" spans="1:2" x14ac:dyDescent="0.5">
      <c r="A35" s="13" t="s">
        <v>211</v>
      </c>
      <c r="B35" s="14">
        <v>2</v>
      </c>
    </row>
    <row r="36" spans="1:2" x14ac:dyDescent="0.5">
      <c r="A36" s="13" t="s">
        <v>237</v>
      </c>
      <c r="B36" s="14">
        <v>5</v>
      </c>
    </row>
    <row r="37" spans="1:2" x14ac:dyDescent="0.5">
      <c r="A37" s="13" t="s">
        <v>112</v>
      </c>
      <c r="B37" s="14">
        <v>2</v>
      </c>
    </row>
    <row r="38" spans="1:2" x14ac:dyDescent="0.5">
      <c r="A38" s="13" t="s">
        <v>192</v>
      </c>
      <c r="B38" s="14">
        <v>4</v>
      </c>
    </row>
    <row r="39" spans="1:2" x14ac:dyDescent="0.5">
      <c r="A39" s="13" t="s">
        <v>121</v>
      </c>
      <c r="B39" s="14">
        <v>1</v>
      </c>
    </row>
    <row r="40" spans="1:2" x14ac:dyDescent="0.5">
      <c r="A40" s="13" t="s">
        <v>99</v>
      </c>
      <c r="B40" s="14">
        <v>1</v>
      </c>
    </row>
    <row r="41" spans="1:2" x14ac:dyDescent="0.5">
      <c r="A41" s="13" t="s">
        <v>485</v>
      </c>
      <c r="B41" s="14">
        <v>1</v>
      </c>
    </row>
    <row r="42" spans="1:2" x14ac:dyDescent="0.5">
      <c r="A42" s="13" t="s">
        <v>109</v>
      </c>
      <c r="B42" s="14">
        <v>5</v>
      </c>
    </row>
    <row r="43" spans="1:2" x14ac:dyDescent="0.5">
      <c r="A43" s="13" t="s">
        <v>133</v>
      </c>
      <c r="B43" s="14">
        <v>1</v>
      </c>
    </row>
    <row r="44" spans="1:2" x14ac:dyDescent="0.5">
      <c r="A44" s="13" t="s">
        <v>315</v>
      </c>
      <c r="B44" s="14">
        <v>1</v>
      </c>
    </row>
    <row r="45" spans="1:2" x14ac:dyDescent="0.5">
      <c r="A45" s="13" t="s">
        <v>442</v>
      </c>
      <c r="B45" s="14">
        <v>1</v>
      </c>
    </row>
    <row r="46" spans="1:2" x14ac:dyDescent="0.5">
      <c r="A46" s="13" t="s">
        <v>70</v>
      </c>
      <c r="B46" s="14">
        <v>10</v>
      </c>
    </row>
    <row r="47" spans="1:2" x14ac:dyDescent="0.5">
      <c r="A47" s="13" t="s">
        <v>462</v>
      </c>
      <c r="B47" s="14">
        <v>1</v>
      </c>
    </row>
    <row r="48" spans="1:2" x14ac:dyDescent="0.5">
      <c r="A48" s="13" t="s">
        <v>61</v>
      </c>
      <c r="B48" s="14">
        <v>1</v>
      </c>
    </row>
    <row r="49" spans="1:2" x14ac:dyDescent="0.5">
      <c r="A49" s="13" t="s">
        <v>74</v>
      </c>
      <c r="B49" s="14">
        <v>4</v>
      </c>
    </row>
    <row r="50" spans="1:2" x14ac:dyDescent="0.5">
      <c r="A50" s="13" t="s">
        <v>558</v>
      </c>
      <c r="B50" s="14">
        <v>1</v>
      </c>
    </row>
    <row r="51" spans="1:2" x14ac:dyDescent="0.5">
      <c r="A51" s="13" t="s">
        <v>544</v>
      </c>
      <c r="B51" s="14">
        <v>1</v>
      </c>
    </row>
    <row r="52" spans="1:2" x14ac:dyDescent="0.5">
      <c r="A52" s="13" t="s">
        <v>291</v>
      </c>
      <c r="B52" s="14">
        <v>1</v>
      </c>
    </row>
    <row r="53" spans="1:2" x14ac:dyDescent="0.5">
      <c r="A53" s="13" t="s">
        <v>142</v>
      </c>
      <c r="B53" s="14">
        <v>2</v>
      </c>
    </row>
    <row r="54" spans="1:2" x14ac:dyDescent="0.5">
      <c r="A54" s="13" t="s">
        <v>281</v>
      </c>
      <c r="B54" s="14">
        <v>1</v>
      </c>
    </row>
    <row r="55" spans="1:2" x14ac:dyDescent="0.5">
      <c r="A55" s="13" t="s">
        <v>198</v>
      </c>
      <c r="B55" s="14">
        <v>1</v>
      </c>
    </row>
    <row r="56" spans="1:2" x14ac:dyDescent="0.5">
      <c r="A56" s="13" t="s">
        <v>284</v>
      </c>
      <c r="B56" s="14">
        <v>1</v>
      </c>
    </row>
    <row r="57" spans="1:2" x14ac:dyDescent="0.5">
      <c r="A57" s="13" t="s">
        <v>232</v>
      </c>
      <c r="B57" s="14">
        <v>2</v>
      </c>
    </row>
    <row r="58" spans="1:2" x14ac:dyDescent="0.5">
      <c r="A58" s="13" t="s">
        <v>407</v>
      </c>
      <c r="B58" s="14">
        <v>4</v>
      </c>
    </row>
    <row r="59" spans="1:2" x14ac:dyDescent="0.5">
      <c r="A59" s="13" t="s">
        <v>587</v>
      </c>
      <c r="B59" s="14">
        <v>1</v>
      </c>
    </row>
    <row r="60" spans="1:2" x14ac:dyDescent="0.5">
      <c r="A60" s="13" t="s">
        <v>220</v>
      </c>
      <c r="B60" s="14">
        <v>3</v>
      </c>
    </row>
    <row r="61" spans="1:2" x14ac:dyDescent="0.5">
      <c r="A61" s="13" t="s">
        <v>175</v>
      </c>
      <c r="B61" s="14">
        <v>1</v>
      </c>
    </row>
    <row r="62" spans="1:2" x14ac:dyDescent="0.5">
      <c r="A62" s="13" t="s">
        <v>79</v>
      </c>
      <c r="B62" s="14">
        <v>1</v>
      </c>
    </row>
    <row r="63" spans="1:2" x14ac:dyDescent="0.5">
      <c r="A63" s="13" t="s">
        <v>438</v>
      </c>
      <c r="B63" s="14">
        <v>1</v>
      </c>
    </row>
    <row r="64" spans="1:2" x14ac:dyDescent="0.5">
      <c r="A64" s="13" t="s">
        <v>245</v>
      </c>
      <c r="B64" s="14">
        <v>1</v>
      </c>
    </row>
    <row r="65" spans="1:2" x14ac:dyDescent="0.5">
      <c r="A65" s="13" t="s">
        <v>338</v>
      </c>
      <c r="B65" s="14">
        <v>1</v>
      </c>
    </row>
    <row r="66" spans="1:2" x14ac:dyDescent="0.5">
      <c r="A66" s="13" t="s">
        <v>160</v>
      </c>
      <c r="B66" s="14">
        <v>4</v>
      </c>
    </row>
    <row r="67" spans="1:2" x14ac:dyDescent="0.5">
      <c r="A67" s="13" t="s">
        <v>157</v>
      </c>
      <c r="B67" s="14">
        <v>3</v>
      </c>
    </row>
    <row r="68" spans="1:2" x14ac:dyDescent="0.5">
      <c r="A68" s="13" t="s">
        <v>318</v>
      </c>
      <c r="B68" s="14">
        <v>2</v>
      </c>
    </row>
    <row r="69" spans="1:2" x14ac:dyDescent="0.5">
      <c r="A69" s="13" t="s">
        <v>310</v>
      </c>
      <c r="B69" s="14">
        <v>1</v>
      </c>
    </row>
    <row r="70" spans="1:2" x14ac:dyDescent="0.5">
      <c r="A70" s="13" t="s">
        <v>118</v>
      </c>
      <c r="B70" s="14">
        <v>4</v>
      </c>
    </row>
    <row r="71" spans="1:2" x14ac:dyDescent="0.5">
      <c r="A71" s="13" t="s">
        <v>323</v>
      </c>
      <c r="B71" s="14">
        <v>1</v>
      </c>
    </row>
    <row r="72" spans="1:2" x14ac:dyDescent="0.5">
      <c r="A72" s="13" t="s">
        <v>345</v>
      </c>
      <c r="B72" s="14">
        <v>6</v>
      </c>
    </row>
    <row r="73" spans="1:2" x14ac:dyDescent="0.5">
      <c r="A73" s="13" t="s">
        <v>215</v>
      </c>
      <c r="B73" s="14">
        <v>1</v>
      </c>
    </row>
    <row r="74" spans="1:2" x14ac:dyDescent="0.5">
      <c r="A74" s="13" t="s">
        <v>50</v>
      </c>
      <c r="B74" s="14">
        <v>7</v>
      </c>
    </row>
    <row r="75" spans="1:2" x14ac:dyDescent="0.5">
      <c r="A75" s="13" t="s">
        <v>356</v>
      </c>
      <c r="B75" s="14">
        <v>4</v>
      </c>
    </row>
    <row r="76" spans="1:2" x14ac:dyDescent="0.5">
      <c r="A76" s="13" t="s">
        <v>379</v>
      </c>
      <c r="B76" s="14">
        <v>4</v>
      </c>
    </row>
    <row r="77" spans="1:2" x14ac:dyDescent="0.5">
      <c r="A77" s="13" t="s">
        <v>201</v>
      </c>
      <c r="B77" s="14">
        <v>8</v>
      </c>
    </row>
    <row r="78" spans="1:2" x14ac:dyDescent="0.5">
      <c r="A78" s="13" t="s">
        <v>500</v>
      </c>
      <c r="B78" s="14">
        <v>2</v>
      </c>
    </row>
    <row r="79" spans="1:2" x14ac:dyDescent="0.5">
      <c r="A79" s="13" t="s">
        <v>240</v>
      </c>
      <c r="B79" s="14">
        <v>1</v>
      </c>
    </row>
    <row r="80" spans="1:2" x14ac:dyDescent="0.5">
      <c r="A80" s="13" t="s">
        <v>262</v>
      </c>
      <c r="B80" s="14">
        <v>4</v>
      </c>
    </row>
    <row r="81" spans="1:2" x14ac:dyDescent="0.5">
      <c r="A81" s="13" t="s">
        <v>252</v>
      </c>
      <c r="B81" s="14">
        <v>1</v>
      </c>
    </row>
    <row r="82" spans="1:2" x14ac:dyDescent="0.5">
      <c r="A82" s="13" t="s">
        <v>65</v>
      </c>
      <c r="B82" s="14">
        <v>2</v>
      </c>
    </row>
    <row r="83" spans="1:2" x14ac:dyDescent="0.5">
      <c r="A83" s="13" t="s">
        <v>86</v>
      </c>
      <c r="B83" s="14">
        <v>3</v>
      </c>
    </row>
    <row r="84" spans="1:2" x14ac:dyDescent="0.5">
      <c r="A84" s="13" t="s">
        <v>458</v>
      </c>
      <c r="B84" s="14">
        <v>1</v>
      </c>
    </row>
    <row r="85" spans="1:2" x14ac:dyDescent="0.5">
      <c r="A85" s="13" t="s">
        <v>503</v>
      </c>
      <c r="B85" s="14">
        <v>1</v>
      </c>
    </row>
    <row r="86" spans="1:2" x14ac:dyDescent="0.5">
      <c r="A86" s="13" t="s">
        <v>397</v>
      </c>
      <c r="B86" s="14">
        <v>1</v>
      </c>
    </row>
    <row r="87" spans="1:2" x14ac:dyDescent="0.5">
      <c r="A87" s="13" t="s">
        <v>44</v>
      </c>
      <c r="B87" s="14">
        <v>6</v>
      </c>
    </row>
    <row r="88" spans="1:2" x14ac:dyDescent="0.5">
      <c r="A88" s="13" t="s">
        <v>447</v>
      </c>
      <c r="B88" s="14">
        <v>1</v>
      </c>
    </row>
    <row r="89" spans="1:2" x14ac:dyDescent="0.5">
      <c r="A89" s="13" t="s">
        <v>331</v>
      </c>
      <c r="B89" s="14">
        <v>6</v>
      </c>
    </row>
    <row r="90" spans="1:2" x14ac:dyDescent="0.5">
      <c r="A90" s="13" t="s">
        <v>124</v>
      </c>
      <c r="B90" s="14">
        <v>4</v>
      </c>
    </row>
    <row r="91" spans="1:2" x14ac:dyDescent="0.5">
      <c r="A91" s="13" t="s">
        <v>218</v>
      </c>
      <c r="B91" s="14">
        <v>5</v>
      </c>
    </row>
    <row r="92" spans="1:2" x14ac:dyDescent="0.5">
      <c r="A92" s="13" t="s">
        <v>652</v>
      </c>
      <c r="B92" s="14">
        <v>1</v>
      </c>
    </row>
    <row r="93" spans="1:2" x14ac:dyDescent="0.5">
      <c r="A93" s="13" t="s">
        <v>228</v>
      </c>
      <c r="B93" s="14">
        <v>3</v>
      </c>
    </row>
    <row r="94" spans="1:2" x14ac:dyDescent="0.5">
      <c r="A94" s="13" t="s">
        <v>600</v>
      </c>
      <c r="B94" s="14">
        <v>1</v>
      </c>
    </row>
    <row r="95" spans="1:2" x14ac:dyDescent="0.5">
      <c r="A95" s="13" t="s">
        <v>563</v>
      </c>
      <c r="B95" s="14">
        <v>2</v>
      </c>
    </row>
    <row r="96" spans="1:2" x14ac:dyDescent="0.5">
      <c r="A96" s="13" t="s">
        <v>312</v>
      </c>
      <c r="B96" s="14">
        <v>2</v>
      </c>
    </row>
    <row r="97" spans="1:2" x14ac:dyDescent="0.5">
      <c r="A97" s="13" t="s">
        <v>429</v>
      </c>
      <c r="B97" s="14">
        <v>1</v>
      </c>
    </row>
    <row r="98" spans="1:2" x14ac:dyDescent="0.5">
      <c r="A98" s="13" t="s">
        <v>36</v>
      </c>
      <c r="B98" s="14">
        <v>1</v>
      </c>
    </row>
    <row r="99" spans="1:2" x14ac:dyDescent="0.5">
      <c r="A99" s="13" t="s">
        <v>265</v>
      </c>
      <c r="B99" s="14">
        <v>1</v>
      </c>
    </row>
    <row r="100" spans="1:2" x14ac:dyDescent="0.5">
      <c r="A100" s="13" t="s">
        <v>103</v>
      </c>
      <c r="B100" s="14">
        <v>3</v>
      </c>
    </row>
    <row r="101" spans="1:2" x14ac:dyDescent="0.5">
      <c r="A101" s="13" t="s">
        <v>707</v>
      </c>
      <c r="B101" s="14"/>
    </row>
    <row r="102" spans="1:2" x14ac:dyDescent="0.5">
      <c r="A102" s="13" t="s">
        <v>708</v>
      </c>
      <c r="B102" s="14">
        <v>240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103A6-D51F-472A-B764-FA9F4FA428B4}">
  <sheetPr codeName="Sheet3"/>
  <dimension ref="A3:D13"/>
  <sheetViews>
    <sheetView workbookViewId="0">
      <selection activeCell="H21" sqref="H21"/>
    </sheetView>
  </sheetViews>
  <sheetFormatPr defaultRowHeight="18" x14ac:dyDescent="0.5"/>
  <cols>
    <col min="1" max="1" width="24.33203125" customWidth="1"/>
    <col min="2" max="2" width="15.5546875" customWidth="1"/>
    <col min="3" max="3" width="4.6640625" customWidth="1"/>
    <col min="4" max="4" width="10.77734375" customWidth="1"/>
  </cols>
  <sheetData>
    <row r="3" spans="1:4" x14ac:dyDescent="0.5">
      <c r="A3" s="12" t="s">
        <v>710</v>
      </c>
      <c r="B3" s="12" t="s">
        <v>711</v>
      </c>
    </row>
    <row r="4" spans="1:4" x14ac:dyDescent="0.5">
      <c r="A4" s="12" t="s">
        <v>706</v>
      </c>
      <c r="B4" t="s">
        <v>43</v>
      </c>
      <c r="C4" t="s">
        <v>23</v>
      </c>
      <c r="D4" t="s">
        <v>708</v>
      </c>
    </row>
    <row r="5" spans="1:4" x14ac:dyDescent="0.5">
      <c r="A5" s="13" t="s">
        <v>20</v>
      </c>
      <c r="B5" s="14">
        <v>9</v>
      </c>
      <c r="C5" s="14">
        <v>17</v>
      </c>
      <c r="D5" s="14">
        <v>26</v>
      </c>
    </row>
    <row r="6" spans="1:4" x14ac:dyDescent="0.5">
      <c r="A6" s="13" t="s">
        <v>33</v>
      </c>
      <c r="B6" s="14">
        <v>11</v>
      </c>
      <c r="C6" s="14">
        <v>22</v>
      </c>
      <c r="D6" s="14">
        <v>33</v>
      </c>
    </row>
    <row r="7" spans="1:4" x14ac:dyDescent="0.5">
      <c r="A7" s="13" t="s">
        <v>21</v>
      </c>
      <c r="B7" s="14">
        <v>5</v>
      </c>
      <c r="C7" s="14">
        <v>26</v>
      </c>
      <c r="D7" s="14">
        <v>31</v>
      </c>
    </row>
    <row r="8" spans="1:4" x14ac:dyDescent="0.5">
      <c r="A8" s="13" t="s">
        <v>54</v>
      </c>
      <c r="B8" s="14">
        <v>11</v>
      </c>
      <c r="C8" s="14">
        <v>25</v>
      </c>
      <c r="D8" s="14">
        <v>36</v>
      </c>
    </row>
    <row r="9" spans="1:4" x14ac:dyDescent="0.5">
      <c r="A9" s="13" t="s">
        <v>674</v>
      </c>
      <c r="B9" s="14">
        <v>3</v>
      </c>
      <c r="C9" s="14">
        <v>26</v>
      </c>
      <c r="D9" s="14">
        <v>29</v>
      </c>
    </row>
    <row r="10" spans="1:4" x14ac:dyDescent="0.5">
      <c r="A10" s="13" t="s">
        <v>64</v>
      </c>
      <c r="B10" s="14">
        <v>7</v>
      </c>
      <c r="C10" s="14">
        <v>17</v>
      </c>
      <c r="D10" s="14">
        <v>24</v>
      </c>
    </row>
    <row r="11" spans="1:4" x14ac:dyDescent="0.5">
      <c r="A11" s="13" t="s">
        <v>42</v>
      </c>
      <c r="B11" s="14">
        <v>8</v>
      </c>
      <c r="C11" s="14">
        <v>25</v>
      </c>
      <c r="D11" s="14">
        <v>33</v>
      </c>
    </row>
    <row r="12" spans="1:4" x14ac:dyDescent="0.5">
      <c r="A12" s="13" t="s">
        <v>55</v>
      </c>
      <c r="B12" s="14">
        <v>9</v>
      </c>
      <c r="C12" s="14">
        <v>19</v>
      </c>
      <c r="D12" s="14">
        <v>28</v>
      </c>
    </row>
    <row r="13" spans="1:4" x14ac:dyDescent="0.5">
      <c r="A13" s="13" t="s">
        <v>708</v>
      </c>
      <c r="B13" s="14">
        <v>63</v>
      </c>
      <c r="C13" s="14">
        <v>177</v>
      </c>
      <c r="D13" s="14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D80DD-90A2-47DF-AC3C-AC95ADA76013}">
  <sheetPr codeName="Sheet4"/>
  <dimension ref="A3:B21"/>
  <sheetViews>
    <sheetView topLeftCell="A25" workbookViewId="0">
      <selection activeCell="A3" sqref="A3"/>
    </sheetView>
  </sheetViews>
  <sheetFormatPr defaultRowHeight="18" x14ac:dyDescent="0.5"/>
  <cols>
    <col min="1" max="1" width="45.6640625" customWidth="1"/>
    <col min="2" max="2" width="14.33203125" customWidth="1"/>
  </cols>
  <sheetData>
    <row r="3" spans="1:2" x14ac:dyDescent="0.5">
      <c r="A3" s="12" t="s">
        <v>706</v>
      </c>
      <c r="B3" t="s">
        <v>712</v>
      </c>
    </row>
    <row r="4" spans="1:2" x14ac:dyDescent="0.5">
      <c r="A4" s="13" t="s">
        <v>400</v>
      </c>
      <c r="B4" s="14">
        <v>14</v>
      </c>
    </row>
    <row r="5" spans="1:2" x14ac:dyDescent="0.5">
      <c r="A5" s="13" t="s">
        <v>146</v>
      </c>
      <c r="B5" s="14">
        <v>4</v>
      </c>
    </row>
    <row r="6" spans="1:2" x14ac:dyDescent="0.5">
      <c r="A6" s="13" t="s">
        <v>375</v>
      </c>
      <c r="B6" s="14">
        <v>2</v>
      </c>
    </row>
    <row r="7" spans="1:2" x14ac:dyDescent="0.5">
      <c r="A7" s="13" t="s">
        <v>22</v>
      </c>
      <c r="B7" s="14">
        <v>39</v>
      </c>
    </row>
    <row r="8" spans="1:2" x14ac:dyDescent="0.5">
      <c r="A8" s="13" t="s">
        <v>417</v>
      </c>
      <c r="B8" s="14">
        <v>16</v>
      </c>
    </row>
    <row r="9" spans="1:2" x14ac:dyDescent="0.5">
      <c r="A9" s="13" t="s">
        <v>562</v>
      </c>
      <c r="B9" s="14">
        <v>4</v>
      </c>
    </row>
    <row r="10" spans="1:2" x14ac:dyDescent="0.5">
      <c r="A10" s="13" t="s">
        <v>396</v>
      </c>
      <c r="B10" s="14">
        <v>14</v>
      </c>
    </row>
    <row r="11" spans="1:2" x14ac:dyDescent="0.5">
      <c r="A11" s="13" t="s">
        <v>382</v>
      </c>
      <c r="B11" s="14">
        <v>19</v>
      </c>
    </row>
    <row r="12" spans="1:2" x14ac:dyDescent="0.5">
      <c r="A12" s="13" t="s">
        <v>543</v>
      </c>
      <c r="B12" s="14">
        <v>6</v>
      </c>
    </row>
    <row r="13" spans="1:2" x14ac:dyDescent="0.5">
      <c r="A13" s="13" t="s">
        <v>141</v>
      </c>
      <c r="B13" s="14">
        <v>5</v>
      </c>
    </row>
    <row r="14" spans="1:2" x14ac:dyDescent="0.5">
      <c r="A14" s="13" t="s">
        <v>392</v>
      </c>
      <c r="B14" s="14">
        <v>10</v>
      </c>
    </row>
    <row r="15" spans="1:2" x14ac:dyDescent="0.5">
      <c r="A15" s="13" t="s">
        <v>369</v>
      </c>
      <c r="B15" s="14">
        <v>15</v>
      </c>
    </row>
    <row r="16" spans="1:2" x14ac:dyDescent="0.5">
      <c r="A16" s="13" t="s">
        <v>424</v>
      </c>
      <c r="B16" s="14">
        <v>14</v>
      </c>
    </row>
    <row r="17" spans="1:2" x14ac:dyDescent="0.5">
      <c r="A17" s="13" t="s">
        <v>34</v>
      </c>
      <c r="B17" s="14">
        <v>22</v>
      </c>
    </row>
    <row r="18" spans="1:2" x14ac:dyDescent="0.5">
      <c r="A18" s="13" t="s">
        <v>231</v>
      </c>
      <c r="B18" s="14">
        <v>22</v>
      </c>
    </row>
    <row r="19" spans="1:2" x14ac:dyDescent="0.5">
      <c r="A19" s="13" t="s">
        <v>386</v>
      </c>
      <c r="B19" s="14">
        <v>26</v>
      </c>
    </row>
    <row r="20" spans="1:2" x14ac:dyDescent="0.5">
      <c r="A20" s="13" t="s">
        <v>56</v>
      </c>
      <c r="B20" s="14">
        <v>8</v>
      </c>
    </row>
    <row r="21" spans="1:2" x14ac:dyDescent="0.5">
      <c r="A21" s="13" t="s">
        <v>708</v>
      </c>
      <c r="B21" s="14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8D8AD-9F85-4DB7-B2C3-C88AF2817702}">
  <sheetPr codeName="Sheet5"/>
  <dimension ref="A3:B13"/>
  <sheetViews>
    <sheetView topLeftCell="D1" workbookViewId="0">
      <selection activeCell="G9" sqref="G9"/>
    </sheetView>
  </sheetViews>
  <sheetFormatPr defaultRowHeight="18" x14ac:dyDescent="0.5"/>
  <cols>
    <col min="1" max="1" width="24.77734375" bestFit="1" customWidth="1"/>
    <col min="2" max="2" width="22.77734375" bestFit="1" customWidth="1"/>
    <col min="3" max="3" width="16.109375" customWidth="1"/>
  </cols>
  <sheetData>
    <row r="3" spans="1:2" x14ac:dyDescent="0.5">
      <c r="A3" s="12" t="s">
        <v>706</v>
      </c>
      <c r="B3" t="s">
        <v>713</v>
      </c>
    </row>
    <row r="4" spans="1:2" x14ac:dyDescent="0.5">
      <c r="A4" s="13" t="s">
        <v>20</v>
      </c>
      <c r="B4" s="14">
        <v>37</v>
      </c>
    </row>
    <row r="5" spans="1:2" x14ac:dyDescent="0.5">
      <c r="A5" s="13" t="s">
        <v>33</v>
      </c>
      <c r="B5" s="14">
        <v>36</v>
      </c>
    </row>
    <row r="6" spans="1:2" x14ac:dyDescent="0.5">
      <c r="A6" s="13" t="s">
        <v>21</v>
      </c>
      <c r="B6" s="14">
        <v>28</v>
      </c>
    </row>
    <row r="7" spans="1:2" x14ac:dyDescent="0.5">
      <c r="A7" s="13" t="s">
        <v>54</v>
      </c>
      <c r="B7" s="14">
        <v>29</v>
      </c>
    </row>
    <row r="8" spans="1:2" x14ac:dyDescent="0.5">
      <c r="A8" s="13" t="s">
        <v>674</v>
      </c>
      <c r="B8" s="14">
        <v>22</v>
      </c>
    </row>
    <row r="9" spans="1:2" x14ac:dyDescent="0.5">
      <c r="A9" s="13" t="s">
        <v>64</v>
      </c>
      <c r="B9" s="14">
        <v>32</v>
      </c>
    </row>
    <row r="10" spans="1:2" x14ac:dyDescent="0.5">
      <c r="A10" s="13" t="s">
        <v>42</v>
      </c>
      <c r="B10" s="14">
        <v>27</v>
      </c>
    </row>
    <row r="11" spans="1:2" x14ac:dyDescent="0.5">
      <c r="A11" s="13" t="s">
        <v>55</v>
      </c>
      <c r="B11" s="14">
        <v>29</v>
      </c>
    </row>
    <row r="12" spans="1:2" x14ac:dyDescent="0.5">
      <c r="A12" s="13" t="s">
        <v>707</v>
      </c>
      <c r="B12" s="14"/>
    </row>
    <row r="13" spans="1:2" x14ac:dyDescent="0.5">
      <c r="A13" s="13" t="s">
        <v>708</v>
      </c>
      <c r="B13" s="14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/>
  <dimension ref="A1:S241"/>
  <sheetViews>
    <sheetView workbookViewId="0">
      <selection activeCell="G26" sqref="G26"/>
    </sheetView>
  </sheetViews>
  <sheetFormatPr defaultRowHeight="18" x14ac:dyDescent="0.5"/>
  <cols>
    <col min="2" max="2" width="12.44140625" customWidth="1"/>
    <col min="4" max="4" width="15.21875" customWidth="1"/>
    <col min="5" max="5" width="24.33203125" customWidth="1"/>
    <col min="7" max="7" width="45.6640625" customWidth="1"/>
    <col min="8" max="8" width="24.33203125" customWidth="1"/>
    <col min="9" max="9" width="13.5546875" customWidth="1"/>
    <col min="10" max="10" width="11.77734375" customWidth="1"/>
    <col min="11" max="11" width="24.33203125" customWidth="1"/>
    <col min="12" max="12" width="9" customWidth="1"/>
    <col min="13" max="13" width="9.21875" customWidth="1"/>
    <col min="14" max="14" width="18.109375" customWidth="1"/>
    <col min="15" max="16" width="10.88671875" customWidth="1"/>
    <col min="17" max="17" width="10.109375" customWidth="1"/>
    <col min="18" max="18" width="22.44140625" customWidth="1"/>
    <col min="19" max="19" width="12.5546875" customWidth="1"/>
  </cols>
  <sheetData>
    <row r="1" spans="1:19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696</v>
      </c>
    </row>
    <row r="2" spans="1:19" x14ac:dyDescent="0.5">
      <c r="A2" t="s">
        <v>18</v>
      </c>
      <c r="B2" s="1">
        <v>44484</v>
      </c>
      <c r="C2">
        <v>2021</v>
      </c>
      <c r="D2" t="s">
        <v>19</v>
      </c>
      <c r="E2" t="s">
        <v>20</v>
      </c>
      <c r="F2" t="s">
        <v>21</v>
      </c>
      <c r="G2" t="s">
        <v>22</v>
      </c>
      <c r="H2" t="s">
        <v>21</v>
      </c>
      <c r="I2" t="s">
        <v>23</v>
      </c>
      <c r="J2" t="s">
        <v>24</v>
      </c>
      <c r="K2" t="s">
        <v>20</v>
      </c>
      <c r="L2" t="s">
        <v>25</v>
      </c>
      <c r="M2">
        <v>27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tr">
        <f>TEXT(Table2[[#This Row],[Date]],"dddd")</f>
        <v>Friday</v>
      </c>
    </row>
    <row r="3" spans="1:19" x14ac:dyDescent="0.5">
      <c r="A3" t="s">
        <v>31</v>
      </c>
      <c r="B3" s="1">
        <v>44482</v>
      </c>
      <c r="C3">
        <v>2021</v>
      </c>
      <c r="D3" t="s">
        <v>32</v>
      </c>
      <c r="E3" t="s">
        <v>33</v>
      </c>
      <c r="F3" t="s">
        <v>21</v>
      </c>
      <c r="G3" t="s">
        <v>34</v>
      </c>
      <c r="H3" t="s">
        <v>21</v>
      </c>
      <c r="I3" t="s">
        <v>23</v>
      </c>
      <c r="J3" t="s">
        <v>24</v>
      </c>
      <c r="K3" t="s">
        <v>21</v>
      </c>
      <c r="L3" t="s">
        <v>35</v>
      </c>
      <c r="M3">
        <v>3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tr">
        <f>TEXT(Table2[[#This Row],[Date]],"dddd")</f>
        <v>Wednesday</v>
      </c>
    </row>
    <row r="4" spans="1:19" x14ac:dyDescent="0.5">
      <c r="A4" t="s">
        <v>31</v>
      </c>
      <c r="B4" s="1">
        <v>44480</v>
      </c>
      <c r="C4">
        <v>2021</v>
      </c>
      <c r="D4" t="s">
        <v>41</v>
      </c>
      <c r="E4" t="s">
        <v>42</v>
      </c>
      <c r="F4" t="s">
        <v>21</v>
      </c>
      <c r="G4" t="s">
        <v>34</v>
      </c>
      <c r="H4" t="s">
        <v>42</v>
      </c>
      <c r="I4" t="s">
        <v>43</v>
      </c>
      <c r="J4" t="s">
        <v>24</v>
      </c>
      <c r="K4" t="s">
        <v>21</v>
      </c>
      <c r="L4" t="s">
        <v>35</v>
      </c>
      <c r="M4">
        <v>4</v>
      </c>
      <c r="N4" t="s">
        <v>44</v>
      </c>
      <c r="O4" t="s">
        <v>45</v>
      </c>
      <c r="P4" t="s">
        <v>46</v>
      </c>
      <c r="Q4" t="s">
        <v>47</v>
      </c>
      <c r="R4" t="s">
        <v>48</v>
      </c>
      <c r="S4" t="str">
        <f>TEXT(Table2[[#This Row],[Date]],"dddd")</f>
        <v>Monday</v>
      </c>
    </row>
    <row r="5" spans="1:19" x14ac:dyDescent="0.5">
      <c r="A5" t="s">
        <v>18</v>
      </c>
      <c r="B5" s="1">
        <v>44479</v>
      </c>
      <c r="C5">
        <v>2021</v>
      </c>
      <c r="D5" t="s">
        <v>49</v>
      </c>
      <c r="E5" t="s">
        <v>33</v>
      </c>
      <c r="F5" t="s">
        <v>20</v>
      </c>
      <c r="G5" t="s">
        <v>22</v>
      </c>
      <c r="H5" t="s">
        <v>20</v>
      </c>
      <c r="I5" t="s">
        <v>23</v>
      </c>
      <c r="J5" t="s">
        <v>24</v>
      </c>
      <c r="K5" t="s">
        <v>20</v>
      </c>
      <c r="L5" t="s">
        <v>35</v>
      </c>
      <c r="M5">
        <v>4</v>
      </c>
      <c r="N5" t="s">
        <v>50</v>
      </c>
      <c r="O5" t="s">
        <v>51</v>
      </c>
      <c r="P5" t="s">
        <v>52</v>
      </c>
      <c r="Q5" t="s">
        <v>29</v>
      </c>
      <c r="R5" t="s">
        <v>30</v>
      </c>
      <c r="S5" t="str">
        <f>TEXT(Table2[[#This Row],[Date]],"dddd")</f>
        <v>Sunday</v>
      </c>
    </row>
    <row r="6" spans="1:19" x14ac:dyDescent="0.5">
      <c r="A6" t="s">
        <v>53</v>
      </c>
      <c r="B6" s="1">
        <v>44477</v>
      </c>
      <c r="C6">
        <v>2021</v>
      </c>
      <c r="D6">
        <v>55</v>
      </c>
      <c r="E6" t="s">
        <v>54</v>
      </c>
      <c r="F6" t="s">
        <v>55</v>
      </c>
      <c r="G6" t="s">
        <v>56</v>
      </c>
      <c r="H6" t="s">
        <v>54</v>
      </c>
      <c r="I6" t="s">
        <v>43</v>
      </c>
      <c r="J6" t="s">
        <v>24</v>
      </c>
      <c r="K6" t="s">
        <v>54</v>
      </c>
      <c r="L6" t="s">
        <v>25</v>
      </c>
      <c r="M6">
        <v>42</v>
      </c>
      <c r="N6" t="s">
        <v>57</v>
      </c>
      <c r="O6" t="s">
        <v>58</v>
      </c>
      <c r="P6" t="s">
        <v>59</v>
      </c>
      <c r="Q6" t="s">
        <v>60</v>
      </c>
      <c r="R6" t="s">
        <v>48</v>
      </c>
      <c r="S6" t="str">
        <f>TEXT(Table2[[#This Row],[Date]],"dddd")</f>
        <v>Friday</v>
      </c>
    </row>
    <row r="7" spans="1:19" x14ac:dyDescent="0.5">
      <c r="A7" t="s">
        <v>18</v>
      </c>
      <c r="B7" s="1">
        <v>44477</v>
      </c>
      <c r="C7">
        <v>2021</v>
      </c>
      <c r="D7">
        <v>56</v>
      </c>
      <c r="E7" t="s">
        <v>33</v>
      </c>
      <c r="F7" t="s">
        <v>42</v>
      </c>
      <c r="G7" t="s">
        <v>22</v>
      </c>
      <c r="H7" t="s">
        <v>42</v>
      </c>
      <c r="I7" t="s">
        <v>23</v>
      </c>
      <c r="J7" t="s">
        <v>24</v>
      </c>
      <c r="K7" t="s">
        <v>42</v>
      </c>
      <c r="L7" t="s">
        <v>35</v>
      </c>
      <c r="M7">
        <v>7</v>
      </c>
      <c r="N7" t="s">
        <v>61</v>
      </c>
      <c r="O7" t="s">
        <v>62</v>
      </c>
      <c r="P7" t="s">
        <v>63</v>
      </c>
      <c r="Q7" t="s">
        <v>39</v>
      </c>
      <c r="R7" t="s">
        <v>29</v>
      </c>
      <c r="S7" t="str">
        <f>TEXT(Table2[[#This Row],[Date]],"dddd")</f>
        <v>Friday</v>
      </c>
    </row>
    <row r="8" spans="1:19" x14ac:dyDescent="0.5">
      <c r="A8" t="s">
        <v>31</v>
      </c>
      <c r="B8" s="1">
        <v>44476</v>
      </c>
      <c r="C8">
        <v>2021</v>
      </c>
      <c r="D8">
        <v>54</v>
      </c>
      <c r="E8" t="s">
        <v>21</v>
      </c>
      <c r="F8" t="s">
        <v>64</v>
      </c>
      <c r="G8" t="s">
        <v>34</v>
      </c>
      <c r="H8" t="s">
        <v>64</v>
      </c>
      <c r="I8" t="s">
        <v>23</v>
      </c>
      <c r="J8" t="s">
        <v>24</v>
      </c>
      <c r="K8" t="s">
        <v>21</v>
      </c>
      <c r="L8" t="s">
        <v>25</v>
      </c>
      <c r="M8">
        <v>86</v>
      </c>
      <c r="N8" t="s">
        <v>65</v>
      </c>
      <c r="O8" t="s">
        <v>66</v>
      </c>
      <c r="P8" t="s">
        <v>67</v>
      </c>
      <c r="Q8" t="s">
        <v>40</v>
      </c>
      <c r="R8" t="s">
        <v>68</v>
      </c>
      <c r="S8" t="str">
        <f>TEXT(Table2[[#This Row],[Date]],"dddd")</f>
        <v>Thursday</v>
      </c>
    </row>
    <row r="9" spans="1:19" x14ac:dyDescent="0.5">
      <c r="A9" t="s">
        <v>18</v>
      </c>
      <c r="B9" s="1">
        <v>44476</v>
      </c>
      <c r="C9">
        <v>2021</v>
      </c>
      <c r="D9">
        <v>53</v>
      </c>
      <c r="E9" t="s">
        <v>20</v>
      </c>
      <c r="F9" t="s">
        <v>674</v>
      </c>
      <c r="G9" t="s">
        <v>22</v>
      </c>
      <c r="H9" t="s">
        <v>674</v>
      </c>
      <c r="I9" t="s">
        <v>23</v>
      </c>
      <c r="J9" t="s">
        <v>24</v>
      </c>
      <c r="K9" t="s">
        <v>674</v>
      </c>
      <c r="L9" t="s">
        <v>35</v>
      </c>
      <c r="M9">
        <v>6</v>
      </c>
      <c r="N9" t="s">
        <v>70</v>
      </c>
      <c r="O9" t="s">
        <v>71</v>
      </c>
      <c r="P9" t="s">
        <v>72</v>
      </c>
      <c r="Q9" t="s">
        <v>73</v>
      </c>
      <c r="R9" t="s">
        <v>30</v>
      </c>
      <c r="S9" t="str">
        <f>TEXT(Table2[[#This Row],[Date]],"dddd")</f>
        <v>Thursday</v>
      </c>
    </row>
    <row r="10" spans="1:19" x14ac:dyDescent="0.5">
      <c r="A10" t="s">
        <v>53</v>
      </c>
      <c r="B10" s="1">
        <v>44475</v>
      </c>
      <c r="C10">
        <v>2021</v>
      </c>
      <c r="D10">
        <v>52</v>
      </c>
      <c r="E10" t="s">
        <v>55</v>
      </c>
      <c r="F10" t="s">
        <v>42</v>
      </c>
      <c r="G10" t="s">
        <v>56</v>
      </c>
      <c r="H10" t="s">
        <v>42</v>
      </c>
      <c r="I10" t="s">
        <v>23</v>
      </c>
      <c r="J10" t="s">
        <v>24</v>
      </c>
      <c r="K10" t="s">
        <v>55</v>
      </c>
      <c r="L10" t="s">
        <v>25</v>
      </c>
      <c r="M10">
        <v>4</v>
      </c>
      <c r="N10" t="s">
        <v>74</v>
      </c>
      <c r="O10" t="s">
        <v>75</v>
      </c>
      <c r="P10" t="s">
        <v>76</v>
      </c>
      <c r="Q10" t="s">
        <v>77</v>
      </c>
      <c r="R10" t="s">
        <v>78</v>
      </c>
      <c r="S10" t="str">
        <f>TEXT(Table2[[#This Row],[Date]],"dddd")</f>
        <v>Wednesday</v>
      </c>
    </row>
    <row r="11" spans="1:19" x14ac:dyDescent="0.5">
      <c r="A11" t="s">
        <v>31</v>
      </c>
      <c r="B11" s="1">
        <v>44474</v>
      </c>
      <c r="C11">
        <v>2021</v>
      </c>
      <c r="D11">
        <v>51</v>
      </c>
      <c r="E11" t="s">
        <v>64</v>
      </c>
      <c r="F11" t="s">
        <v>54</v>
      </c>
      <c r="G11" t="s">
        <v>34</v>
      </c>
      <c r="H11" t="s">
        <v>54</v>
      </c>
      <c r="I11" t="s">
        <v>23</v>
      </c>
      <c r="J11" t="s">
        <v>24</v>
      </c>
      <c r="K11" t="s">
        <v>54</v>
      </c>
      <c r="L11" t="s">
        <v>35</v>
      </c>
      <c r="M11">
        <v>8</v>
      </c>
      <c r="N11" t="s">
        <v>79</v>
      </c>
      <c r="O11" t="s">
        <v>80</v>
      </c>
      <c r="P11" t="s">
        <v>81</v>
      </c>
      <c r="Q11" t="s">
        <v>82</v>
      </c>
      <c r="R11" t="s">
        <v>40</v>
      </c>
      <c r="S11" t="str">
        <f>TEXT(Table2[[#This Row],[Date]],"dddd")</f>
        <v>Tuesday</v>
      </c>
    </row>
    <row r="12" spans="1:19" x14ac:dyDescent="0.5">
      <c r="A12" t="s">
        <v>18</v>
      </c>
      <c r="B12" s="1">
        <v>44473</v>
      </c>
      <c r="C12">
        <v>2021</v>
      </c>
      <c r="D12">
        <v>50</v>
      </c>
      <c r="E12" t="s">
        <v>20</v>
      </c>
      <c r="F12" t="s">
        <v>33</v>
      </c>
      <c r="G12" t="s">
        <v>22</v>
      </c>
      <c r="H12" t="s">
        <v>33</v>
      </c>
      <c r="I12" t="s">
        <v>23</v>
      </c>
      <c r="J12" t="s">
        <v>24</v>
      </c>
      <c r="K12" t="s">
        <v>33</v>
      </c>
      <c r="L12" t="s">
        <v>35</v>
      </c>
      <c r="M12">
        <v>3</v>
      </c>
      <c r="N12" t="s">
        <v>83</v>
      </c>
      <c r="O12" t="s">
        <v>84</v>
      </c>
      <c r="P12" t="s">
        <v>85</v>
      </c>
      <c r="Q12" t="s">
        <v>82</v>
      </c>
      <c r="R12" t="s">
        <v>29</v>
      </c>
      <c r="S12" t="str">
        <f>TEXT(Table2[[#This Row],[Date]],"dddd")</f>
        <v>Monday</v>
      </c>
    </row>
    <row r="13" spans="1:19" x14ac:dyDescent="0.5">
      <c r="A13" t="s">
        <v>18</v>
      </c>
      <c r="B13" s="1">
        <v>44472</v>
      </c>
      <c r="C13">
        <v>2021</v>
      </c>
      <c r="D13">
        <v>49</v>
      </c>
      <c r="E13" t="s">
        <v>55</v>
      </c>
      <c r="F13" t="s">
        <v>21</v>
      </c>
      <c r="G13" t="s">
        <v>22</v>
      </c>
      <c r="H13" t="s">
        <v>55</v>
      </c>
      <c r="I13" t="s">
        <v>43</v>
      </c>
      <c r="J13" t="s">
        <v>24</v>
      </c>
      <c r="K13" t="s">
        <v>21</v>
      </c>
      <c r="L13" t="s">
        <v>35</v>
      </c>
      <c r="M13">
        <v>6</v>
      </c>
      <c r="N13" t="s">
        <v>86</v>
      </c>
      <c r="O13" t="s">
        <v>87</v>
      </c>
      <c r="P13" t="s">
        <v>88</v>
      </c>
      <c r="Q13" t="s">
        <v>89</v>
      </c>
      <c r="R13" t="s">
        <v>40</v>
      </c>
      <c r="S13" t="str">
        <f>TEXT(Table2[[#This Row],[Date]],"dddd")</f>
        <v>Sunday</v>
      </c>
    </row>
    <row r="14" spans="1:19" x14ac:dyDescent="0.5">
      <c r="A14" t="s">
        <v>31</v>
      </c>
      <c r="B14" s="1">
        <v>44472</v>
      </c>
      <c r="C14">
        <v>2021</v>
      </c>
      <c r="D14">
        <v>48</v>
      </c>
      <c r="E14" t="s">
        <v>42</v>
      </c>
      <c r="F14" t="s">
        <v>674</v>
      </c>
      <c r="G14" t="s">
        <v>34</v>
      </c>
      <c r="H14" t="s">
        <v>42</v>
      </c>
      <c r="I14" t="s">
        <v>43</v>
      </c>
      <c r="J14" t="s">
        <v>24</v>
      </c>
      <c r="K14" t="s">
        <v>42</v>
      </c>
      <c r="L14" t="s">
        <v>25</v>
      </c>
      <c r="M14">
        <v>6</v>
      </c>
      <c r="N14" t="s">
        <v>90</v>
      </c>
      <c r="O14" t="s">
        <v>91</v>
      </c>
      <c r="P14" t="s">
        <v>92</v>
      </c>
      <c r="Q14" t="s">
        <v>39</v>
      </c>
      <c r="R14" t="s">
        <v>30</v>
      </c>
      <c r="S14" t="str">
        <f>TEXT(Table2[[#This Row],[Date]],"dddd")</f>
        <v>Sunday</v>
      </c>
    </row>
    <row r="15" spans="1:19" x14ac:dyDescent="0.5">
      <c r="A15" t="s">
        <v>53</v>
      </c>
      <c r="B15" s="1">
        <v>44471</v>
      </c>
      <c r="C15">
        <v>2021</v>
      </c>
      <c r="D15">
        <v>47</v>
      </c>
      <c r="E15" t="s">
        <v>20</v>
      </c>
      <c r="F15" t="s">
        <v>64</v>
      </c>
      <c r="G15" t="s">
        <v>56</v>
      </c>
      <c r="H15" t="s">
        <v>64</v>
      </c>
      <c r="I15" t="s">
        <v>23</v>
      </c>
      <c r="J15" t="s">
        <v>24</v>
      </c>
      <c r="K15" t="s">
        <v>64</v>
      </c>
      <c r="L15" t="s">
        <v>35</v>
      </c>
      <c r="M15">
        <v>7</v>
      </c>
      <c r="N15" t="s">
        <v>50</v>
      </c>
      <c r="O15" t="s">
        <v>93</v>
      </c>
      <c r="P15" t="s">
        <v>94</v>
      </c>
      <c r="Q15" t="s">
        <v>47</v>
      </c>
      <c r="R15" t="s">
        <v>48</v>
      </c>
      <c r="S15" t="str">
        <f>TEXT(Table2[[#This Row],[Date]],"dddd")</f>
        <v>Saturday</v>
      </c>
    </row>
    <row r="16" spans="1:19" x14ac:dyDescent="0.5">
      <c r="A16" t="s">
        <v>31</v>
      </c>
      <c r="B16" s="1">
        <v>44471</v>
      </c>
      <c r="C16">
        <v>2021</v>
      </c>
      <c r="D16">
        <v>46</v>
      </c>
      <c r="E16" t="s">
        <v>54</v>
      </c>
      <c r="F16" t="s">
        <v>33</v>
      </c>
      <c r="G16" t="s">
        <v>34</v>
      </c>
      <c r="H16" t="s">
        <v>33</v>
      </c>
      <c r="I16" t="s">
        <v>23</v>
      </c>
      <c r="J16" t="s">
        <v>24</v>
      </c>
      <c r="K16" t="s">
        <v>33</v>
      </c>
      <c r="L16" t="s">
        <v>35</v>
      </c>
      <c r="M16">
        <v>4</v>
      </c>
      <c r="N16" t="s">
        <v>83</v>
      </c>
      <c r="O16" t="s">
        <v>95</v>
      </c>
      <c r="P16" t="s">
        <v>96</v>
      </c>
      <c r="Q16" t="s">
        <v>82</v>
      </c>
      <c r="R16" t="s">
        <v>40</v>
      </c>
      <c r="S16" t="str">
        <f>TEXT(Table2[[#This Row],[Date]],"dddd")</f>
        <v>Saturday</v>
      </c>
    </row>
    <row r="17" spans="1:19" x14ac:dyDescent="0.5">
      <c r="A17" t="s">
        <v>18</v>
      </c>
      <c r="B17" s="1">
        <v>44470</v>
      </c>
      <c r="C17">
        <v>2021</v>
      </c>
      <c r="D17">
        <v>45</v>
      </c>
      <c r="E17" t="s">
        <v>21</v>
      </c>
      <c r="F17" t="s">
        <v>674</v>
      </c>
      <c r="G17" t="s">
        <v>22</v>
      </c>
      <c r="H17" t="s">
        <v>674</v>
      </c>
      <c r="I17" t="s">
        <v>23</v>
      </c>
      <c r="J17" t="s">
        <v>24</v>
      </c>
      <c r="K17" t="s">
        <v>674</v>
      </c>
      <c r="L17" t="s">
        <v>35</v>
      </c>
      <c r="M17">
        <v>5</v>
      </c>
      <c r="N17" t="s">
        <v>70</v>
      </c>
      <c r="O17" t="s">
        <v>97</v>
      </c>
      <c r="P17" t="s">
        <v>98</v>
      </c>
      <c r="Q17" t="s">
        <v>39</v>
      </c>
      <c r="R17" t="s">
        <v>30</v>
      </c>
      <c r="S17" t="str">
        <f>TEXT(Table2[[#This Row],[Date]],"dddd")</f>
        <v>Friday</v>
      </c>
    </row>
    <row r="18" spans="1:19" x14ac:dyDescent="0.5">
      <c r="A18" t="s">
        <v>31</v>
      </c>
      <c r="B18" s="1">
        <v>44469</v>
      </c>
      <c r="C18">
        <v>2021</v>
      </c>
      <c r="D18">
        <v>44</v>
      </c>
      <c r="E18" t="s">
        <v>55</v>
      </c>
      <c r="F18" t="s">
        <v>20</v>
      </c>
      <c r="G18" t="s">
        <v>34</v>
      </c>
      <c r="H18" t="s">
        <v>20</v>
      </c>
      <c r="I18" t="s">
        <v>23</v>
      </c>
      <c r="J18" t="s">
        <v>24</v>
      </c>
      <c r="K18" t="s">
        <v>20</v>
      </c>
      <c r="L18" t="s">
        <v>35</v>
      </c>
      <c r="M18">
        <v>6</v>
      </c>
      <c r="N18" t="s">
        <v>99</v>
      </c>
      <c r="O18" t="s">
        <v>100</v>
      </c>
      <c r="P18" t="s">
        <v>101</v>
      </c>
      <c r="Q18" t="s">
        <v>29</v>
      </c>
      <c r="R18" t="s">
        <v>102</v>
      </c>
      <c r="S18" t="str">
        <f>TEXT(Table2[[#This Row],[Date]],"dddd")</f>
        <v>Thursday</v>
      </c>
    </row>
    <row r="19" spans="1:19" x14ac:dyDescent="0.5">
      <c r="A19" t="s">
        <v>18</v>
      </c>
      <c r="B19" s="1">
        <v>44468</v>
      </c>
      <c r="C19">
        <v>2021</v>
      </c>
      <c r="D19">
        <v>43</v>
      </c>
      <c r="E19" t="s">
        <v>64</v>
      </c>
      <c r="F19" t="s">
        <v>42</v>
      </c>
      <c r="G19" t="s">
        <v>22</v>
      </c>
      <c r="H19" t="s">
        <v>42</v>
      </c>
      <c r="I19" t="s">
        <v>23</v>
      </c>
      <c r="J19" t="s">
        <v>24</v>
      </c>
      <c r="K19" t="s">
        <v>42</v>
      </c>
      <c r="L19" t="s">
        <v>35</v>
      </c>
      <c r="M19">
        <v>7</v>
      </c>
      <c r="N19" t="s">
        <v>103</v>
      </c>
      <c r="O19" t="s">
        <v>104</v>
      </c>
      <c r="P19" t="s">
        <v>105</v>
      </c>
      <c r="Q19" t="s">
        <v>106</v>
      </c>
      <c r="R19" t="s">
        <v>39</v>
      </c>
      <c r="S19" t="str">
        <f>TEXT(Table2[[#This Row],[Date]],"dddd")</f>
        <v>Wednesday</v>
      </c>
    </row>
    <row r="20" spans="1:19" x14ac:dyDescent="0.5">
      <c r="A20" t="s">
        <v>31</v>
      </c>
      <c r="B20" s="1">
        <v>44467</v>
      </c>
      <c r="C20">
        <v>2021</v>
      </c>
      <c r="D20">
        <v>41</v>
      </c>
      <c r="E20" t="s">
        <v>33</v>
      </c>
      <c r="F20" t="s">
        <v>21</v>
      </c>
      <c r="G20" t="s">
        <v>34</v>
      </c>
      <c r="H20" t="s">
        <v>21</v>
      </c>
      <c r="I20" t="s">
        <v>23</v>
      </c>
      <c r="J20" t="s">
        <v>24</v>
      </c>
      <c r="K20" t="s">
        <v>21</v>
      </c>
      <c r="L20" t="s">
        <v>35</v>
      </c>
      <c r="M20">
        <v>3</v>
      </c>
      <c r="N20" t="s">
        <v>44</v>
      </c>
      <c r="O20" t="s">
        <v>107</v>
      </c>
      <c r="P20" t="s">
        <v>108</v>
      </c>
      <c r="Q20" t="s">
        <v>29</v>
      </c>
      <c r="R20" t="s">
        <v>68</v>
      </c>
      <c r="S20" t="str">
        <f>TEXT(Table2[[#This Row],[Date]],"dddd")</f>
        <v>Tuesday</v>
      </c>
    </row>
    <row r="21" spans="1:19" x14ac:dyDescent="0.5">
      <c r="A21" t="s">
        <v>53</v>
      </c>
      <c r="B21" s="1">
        <v>44467</v>
      </c>
      <c r="C21">
        <v>2021</v>
      </c>
      <c r="D21">
        <v>42</v>
      </c>
      <c r="E21" t="s">
        <v>674</v>
      </c>
      <c r="F21" t="s">
        <v>54</v>
      </c>
      <c r="G21" t="s">
        <v>56</v>
      </c>
      <c r="H21" t="s">
        <v>54</v>
      </c>
      <c r="I21" t="s">
        <v>23</v>
      </c>
      <c r="J21" t="s">
        <v>24</v>
      </c>
      <c r="K21" t="s">
        <v>54</v>
      </c>
      <c r="L21" t="s">
        <v>35</v>
      </c>
      <c r="M21">
        <v>6</v>
      </c>
      <c r="N21" t="s">
        <v>109</v>
      </c>
      <c r="O21" t="s">
        <v>110</v>
      </c>
      <c r="P21" t="s">
        <v>111</v>
      </c>
      <c r="Q21" t="s">
        <v>77</v>
      </c>
      <c r="R21" t="s">
        <v>48</v>
      </c>
      <c r="S21" t="str">
        <f>TEXT(Table2[[#This Row],[Date]],"dddd")</f>
        <v>Tuesday</v>
      </c>
    </row>
    <row r="22" spans="1:19" x14ac:dyDescent="0.5">
      <c r="A22" t="s">
        <v>18</v>
      </c>
      <c r="B22" s="1">
        <v>44466</v>
      </c>
      <c r="C22">
        <v>2021</v>
      </c>
      <c r="D22">
        <v>40</v>
      </c>
      <c r="E22" t="s">
        <v>64</v>
      </c>
      <c r="F22" t="s">
        <v>55</v>
      </c>
      <c r="G22" t="s">
        <v>22</v>
      </c>
      <c r="H22" t="s">
        <v>64</v>
      </c>
      <c r="I22" t="s">
        <v>43</v>
      </c>
      <c r="J22" t="s">
        <v>24</v>
      </c>
      <c r="K22" t="s">
        <v>55</v>
      </c>
      <c r="L22" t="s">
        <v>35</v>
      </c>
      <c r="M22">
        <v>7</v>
      </c>
      <c r="N22" t="s">
        <v>112</v>
      </c>
      <c r="O22" t="s">
        <v>113</v>
      </c>
      <c r="P22" t="s">
        <v>114</v>
      </c>
      <c r="Q22" t="s">
        <v>39</v>
      </c>
      <c r="R22" t="s">
        <v>115</v>
      </c>
      <c r="S22" t="str">
        <f>TEXT(Table2[[#This Row],[Date]],"dddd")</f>
        <v>Monday</v>
      </c>
    </row>
    <row r="23" spans="1:19" x14ac:dyDescent="0.5">
      <c r="A23" t="s">
        <v>18</v>
      </c>
      <c r="B23" s="1">
        <v>44465</v>
      </c>
      <c r="C23">
        <v>2021</v>
      </c>
      <c r="D23">
        <v>39</v>
      </c>
      <c r="E23" t="s">
        <v>42</v>
      </c>
      <c r="F23" t="s">
        <v>54</v>
      </c>
      <c r="G23" t="s">
        <v>22</v>
      </c>
      <c r="H23" t="s">
        <v>54</v>
      </c>
      <c r="I23" t="s">
        <v>23</v>
      </c>
      <c r="J23" t="s">
        <v>24</v>
      </c>
      <c r="K23" t="s">
        <v>42</v>
      </c>
      <c r="L23" t="s">
        <v>25</v>
      </c>
      <c r="M23">
        <v>54</v>
      </c>
      <c r="N23" t="s">
        <v>90</v>
      </c>
      <c r="O23" t="s">
        <v>116</v>
      </c>
      <c r="P23" t="s">
        <v>117</v>
      </c>
      <c r="Q23" t="s">
        <v>82</v>
      </c>
      <c r="R23" t="s">
        <v>40</v>
      </c>
      <c r="S23" t="str">
        <f>TEXT(Table2[[#This Row],[Date]],"dddd")</f>
        <v>Sunday</v>
      </c>
    </row>
    <row r="24" spans="1:19" x14ac:dyDescent="0.5">
      <c r="A24" t="s">
        <v>53</v>
      </c>
      <c r="B24" s="1">
        <v>44465</v>
      </c>
      <c r="C24">
        <v>2021</v>
      </c>
      <c r="D24">
        <v>38</v>
      </c>
      <c r="E24" t="s">
        <v>21</v>
      </c>
      <c r="F24" t="s">
        <v>20</v>
      </c>
      <c r="G24" t="s">
        <v>56</v>
      </c>
      <c r="H24" t="s">
        <v>21</v>
      </c>
      <c r="I24" t="s">
        <v>43</v>
      </c>
      <c r="J24" t="s">
        <v>24</v>
      </c>
      <c r="K24" t="s">
        <v>20</v>
      </c>
      <c r="L24" t="s">
        <v>35</v>
      </c>
      <c r="M24">
        <v>2</v>
      </c>
      <c r="N24" t="s">
        <v>118</v>
      </c>
      <c r="O24" t="s">
        <v>119</v>
      </c>
      <c r="P24" t="s">
        <v>120</v>
      </c>
      <c r="Q24" t="s">
        <v>47</v>
      </c>
      <c r="R24" t="s">
        <v>60</v>
      </c>
      <c r="S24" t="str">
        <f>TEXT(Table2[[#This Row],[Date]],"dddd")</f>
        <v>Sunday</v>
      </c>
    </row>
    <row r="25" spans="1:19" x14ac:dyDescent="0.5">
      <c r="A25" t="s">
        <v>31</v>
      </c>
      <c r="B25" s="1">
        <v>44464</v>
      </c>
      <c r="C25">
        <v>2021</v>
      </c>
      <c r="D25">
        <v>37</v>
      </c>
      <c r="E25" t="s">
        <v>674</v>
      </c>
      <c r="F25" t="s">
        <v>55</v>
      </c>
      <c r="G25" t="s">
        <v>34</v>
      </c>
      <c r="H25" t="s">
        <v>55</v>
      </c>
      <c r="I25" t="s">
        <v>23</v>
      </c>
      <c r="J25" t="s">
        <v>24</v>
      </c>
      <c r="K25" t="s">
        <v>674</v>
      </c>
      <c r="L25" t="s">
        <v>25</v>
      </c>
      <c r="M25">
        <v>5</v>
      </c>
      <c r="N25" t="s">
        <v>121</v>
      </c>
      <c r="O25" t="s">
        <v>122</v>
      </c>
      <c r="P25" t="s">
        <v>123</v>
      </c>
      <c r="Q25" t="s">
        <v>30</v>
      </c>
      <c r="R25" t="s">
        <v>102</v>
      </c>
      <c r="S25" t="str">
        <f>TEXT(Table2[[#This Row],[Date]],"dddd")</f>
        <v>Saturday</v>
      </c>
    </row>
    <row r="26" spans="1:19" x14ac:dyDescent="0.5">
      <c r="A26" t="s">
        <v>53</v>
      </c>
      <c r="B26" s="1">
        <v>44464</v>
      </c>
      <c r="C26">
        <v>2021</v>
      </c>
      <c r="D26">
        <v>36</v>
      </c>
      <c r="E26" t="s">
        <v>33</v>
      </c>
      <c r="F26" t="s">
        <v>64</v>
      </c>
      <c r="G26" t="s">
        <v>56</v>
      </c>
      <c r="H26" t="s">
        <v>64</v>
      </c>
      <c r="I26" t="s">
        <v>23</v>
      </c>
      <c r="J26" t="s">
        <v>24</v>
      </c>
      <c r="K26" t="s">
        <v>33</v>
      </c>
      <c r="L26" t="s">
        <v>25</v>
      </c>
      <c r="M26">
        <v>33</v>
      </c>
      <c r="N26" t="s">
        <v>124</v>
      </c>
      <c r="O26" t="s">
        <v>125</v>
      </c>
      <c r="P26" t="s">
        <v>126</v>
      </c>
      <c r="Q26" t="s">
        <v>47</v>
      </c>
      <c r="R26" t="s">
        <v>78</v>
      </c>
      <c r="S26" t="str">
        <f>TEXT(Table2[[#This Row],[Date]],"dddd")</f>
        <v>Saturday</v>
      </c>
    </row>
    <row r="27" spans="1:19" x14ac:dyDescent="0.5">
      <c r="A27" t="s">
        <v>31</v>
      </c>
      <c r="B27" s="1">
        <v>44463</v>
      </c>
      <c r="C27">
        <v>2021</v>
      </c>
      <c r="D27">
        <v>35</v>
      </c>
      <c r="E27" t="s">
        <v>42</v>
      </c>
      <c r="F27" t="s">
        <v>20</v>
      </c>
      <c r="G27" t="s">
        <v>34</v>
      </c>
      <c r="H27" t="s">
        <v>20</v>
      </c>
      <c r="I27" t="s">
        <v>23</v>
      </c>
      <c r="J27" t="s">
        <v>24</v>
      </c>
      <c r="K27" t="s">
        <v>20</v>
      </c>
      <c r="L27" t="s">
        <v>35</v>
      </c>
      <c r="M27">
        <v>6</v>
      </c>
      <c r="N27" t="s">
        <v>127</v>
      </c>
      <c r="O27" t="s">
        <v>128</v>
      </c>
      <c r="P27" t="s">
        <v>129</v>
      </c>
      <c r="Q27" t="s">
        <v>82</v>
      </c>
      <c r="R27" t="s">
        <v>29</v>
      </c>
      <c r="S27" t="str">
        <f>TEXT(Table2[[#This Row],[Date]],"dddd")</f>
        <v>Friday</v>
      </c>
    </row>
    <row r="28" spans="1:19" x14ac:dyDescent="0.5">
      <c r="A28" t="s">
        <v>53</v>
      </c>
      <c r="B28" s="1">
        <v>44462</v>
      </c>
      <c r="C28">
        <v>2021</v>
      </c>
      <c r="D28">
        <v>34</v>
      </c>
      <c r="E28" t="s">
        <v>54</v>
      </c>
      <c r="F28" t="s">
        <v>21</v>
      </c>
      <c r="G28" t="s">
        <v>56</v>
      </c>
      <c r="H28" t="s">
        <v>21</v>
      </c>
      <c r="I28" t="s">
        <v>23</v>
      </c>
      <c r="J28" t="s">
        <v>24</v>
      </c>
      <c r="K28" t="s">
        <v>21</v>
      </c>
      <c r="L28" t="s">
        <v>35</v>
      </c>
      <c r="M28">
        <v>7</v>
      </c>
      <c r="N28" t="s">
        <v>44</v>
      </c>
      <c r="O28" t="s">
        <v>130</v>
      </c>
      <c r="P28" t="s">
        <v>119</v>
      </c>
      <c r="Q28" t="s">
        <v>77</v>
      </c>
      <c r="R28" t="s">
        <v>48</v>
      </c>
      <c r="S28" t="str">
        <f>TEXT(Table2[[#This Row],[Date]],"dddd")</f>
        <v>Thursday</v>
      </c>
    </row>
    <row r="29" spans="1:19" x14ac:dyDescent="0.5">
      <c r="A29" t="s">
        <v>18</v>
      </c>
      <c r="B29" s="1">
        <v>44461</v>
      </c>
      <c r="C29">
        <v>2021</v>
      </c>
      <c r="D29">
        <v>33</v>
      </c>
      <c r="E29" t="s">
        <v>55</v>
      </c>
      <c r="F29" t="s">
        <v>33</v>
      </c>
      <c r="G29" t="s">
        <v>22</v>
      </c>
      <c r="H29" t="s">
        <v>55</v>
      </c>
      <c r="I29" t="s">
        <v>43</v>
      </c>
      <c r="J29" t="s">
        <v>24</v>
      </c>
      <c r="K29" t="s">
        <v>33</v>
      </c>
      <c r="L29" t="s">
        <v>35</v>
      </c>
      <c r="M29">
        <v>8</v>
      </c>
      <c r="N29" t="s">
        <v>131</v>
      </c>
      <c r="O29" t="s">
        <v>123</v>
      </c>
      <c r="P29" t="s">
        <v>132</v>
      </c>
      <c r="Q29" t="s">
        <v>39</v>
      </c>
      <c r="R29" t="s">
        <v>30</v>
      </c>
      <c r="S29" t="str">
        <f>TEXT(Table2[[#This Row],[Date]],"dddd")</f>
        <v>Wednesday</v>
      </c>
    </row>
    <row r="30" spans="1:19" x14ac:dyDescent="0.5">
      <c r="A30" t="s">
        <v>18</v>
      </c>
      <c r="B30" s="1">
        <v>44460</v>
      </c>
      <c r="C30">
        <v>2021</v>
      </c>
      <c r="D30">
        <v>32</v>
      </c>
      <c r="E30" t="s">
        <v>64</v>
      </c>
      <c r="F30" t="s">
        <v>674</v>
      </c>
      <c r="G30" t="s">
        <v>22</v>
      </c>
      <c r="H30" t="s">
        <v>674</v>
      </c>
      <c r="I30" t="s">
        <v>23</v>
      </c>
      <c r="J30" t="s">
        <v>24</v>
      </c>
      <c r="K30" t="s">
        <v>64</v>
      </c>
      <c r="L30" t="s">
        <v>25</v>
      </c>
      <c r="M30">
        <v>2</v>
      </c>
      <c r="N30" t="s">
        <v>133</v>
      </c>
      <c r="O30" t="s">
        <v>134</v>
      </c>
      <c r="P30" t="s">
        <v>135</v>
      </c>
      <c r="Q30" t="s">
        <v>82</v>
      </c>
      <c r="R30" t="s">
        <v>40</v>
      </c>
      <c r="S30" t="str">
        <f>TEXT(Table2[[#This Row],[Date]],"dddd")</f>
        <v>Tuesday</v>
      </c>
    </row>
    <row r="31" spans="1:19" x14ac:dyDescent="0.5">
      <c r="A31" t="s">
        <v>53</v>
      </c>
      <c r="B31" s="1">
        <v>44459</v>
      </c>
      <c r="C31">
        <v>2021</v>
      </c>
      <c r="D31">
        <v>31</v>
      </c>
      <c r="E31" t="s">
        <v>42</v>
      </c>
      <c r="F31" t="s">
        <v>21</v>
      </c>
      <c r="G31" t="s">
        <v>56</v>
      </c>
      <c r="H31" t="s">
        <v>42</v>
      </c>
      <c r="I31" t="s">
        <v>43</v>
      </c>
      <c r="J31" t="s">
        <v>24</v>
      </c>
      <c r="K31" t="s">
        <v>21</v>
      </c>
      <c r="L31" t="s">
        <v>35</v>
      </c>
      <c r="M31">
        <v>9</v>
      </c>
      <c r="N31" t="s">
        <v>136</v>
      </c>
      <c r="O31" t="s">
        <v>137</v>
      </c>
      <c r="P31" t="s">
        <v>138</v>
      </c>
      <c r="Q31" t="s">
        <v>47</v>
      </c>
      <c r="R31" t="s">
        <v>77</v>
      </c>
      <c r="S31" t="str">
        <f>TEXT(Table2[[#This Row],[Date]],"dddd")</f>
        <v>Monday</v>
      </c>
    </row>
    <row r="32" spans="1:19" x14ac:dyDescent="0.5">
      <c r="A32" t="s">
        <v>18</v>
      </c>
      <c r="B32" s="1">
        <v>44458</v>
      </c>
      <c r="C32">
        <v>2021</v>
      </c>
      <c r="D32">
        <v>30</v>
      </c>
      <c r="E32" t="s">
        <v>20</v>
      </c>
      <c r="F32" t="s">
        <v>54</v>
      </c>
      <c r="G32" t="s">
        <v>22</v>
      </c>
      <c r="H32" t="s">
        <v>20</v>
      </c>
      <c r="I32" t="s">
        <v>43</v>
      </c>
      <c r="J32" t="s">
        <v>24</v>
      </c>
      <c r="K32" t="s">
        <v>20</v>
      </c>
      <c r="L32" t="s">
        <v>25</v>
      </c>
      <c r="M32">
        <v>20</v>
      </c>
      <c r="N32" t="s">
        <v>50</v>
      </c>
      <c r="O32" t="s">
        <v>129</v>
      </c>
      <c r="P32" t="s">
        <v>139</v>
      </c>
      <c r="Q32" t="s">
        <v>29</v>
      </c>
      <c r="R32" t="s">
        <v>30</v>
      </c>
      <c r="S32" t="str">
        <f>TEXT(Table2[[#This Row],[Date]],"dddd")</f>
        <v>Sunday</v>
      </c>
    </row>
    <row r="33" spans="1:19" x14ac:dyDescent="0.5">
      <c r="A33" t="s">
        <v>140</v>
      </c>
      <c r="B33" s="1">
        <v>44318</v>
      </c>
      <c r="C33">
        <v>2021</v>
      </c>
      <c r="D33">
        <v>29</v>
      </c>
      <c r="E33" t="s">
        <v>674</v>
      </c>
      <c r="F33" t="s">
        <v>33</v>
      </c>
      <c r="G33" t="s">
        <v>141</v>
      </c>
      <c r="H33" t="s">
        <v>33</v>
      </c>
      <c r="I33" t="s">
        <v>23</v>
      </c>
      <c r="J33" t="s">
        <v>24</v>
      </c>
      <c r="K33" t="s">
        <v>33</v>
      </c>
      <c r="L33" t="s">
        <v>35</v>
      </c>
      <c r="M33">
        <v>7</v>
      </c>
      <c r="N33" t="s">
        <v>142</v>
      </c>
      <c r="O33" t="s">
        <v>143</v>
      </c>
      <c r="P33" t="s">
        <v>144</v>
      </c>
      <c r="Q33" t="s">
        <v>82</v>
      </c>
      <c r="R33" t="s">
        <v>106</v>
      </c>
      <c r="S33" t="str">
        <f>TEXT(Table2[[#This Row],[Date]],"dddd")</f>
        <v>Sunday</v>
      </c>
    </row>
    <row r="34" spans="1:19" x14ac:dyDescent="0.5">
      <c r="A34" t="s">
        <v>145</v>
      </c>
      <c r="B34" s="1">
        <v>44318</v>
      </c>
      <c r="C34">
        <v>2021</v>
      </c>
      <c r="D34">
        <v>28</v>
      </c>
      <c r="E34" t="s">
        <v>64</v>
      </c>
      <c r="F34" t="s">
        <v>55</v>
      </c>
      <c r="G34" t="s">
        <v>146</v>
      </c>
      <c r="H34" t="s">
        <v>55</v>
      </c>
      <c r="I34" t="s">
        <v>23</v>
      </c>
      <c r="J34" t="s">
        <v>24</v>
      </c>
      <c r="K34" t="s">
        <v>64</v>
      </c>
      <c r="L34" t="s">
        <v>25</v>
      </c>
      <c r="M34">
        <v>55</v>
      </c>
      <c r="N34" t="s">
        <v>147</v>
      </c>
      <c r="O34" t="s">
        <v>148</v>
      </c>
      <c r="P34" t="s">
        <v>149</v>
      </c>
      <c r="Q34" t="s">
        <v>150</v>
      </c>
      <c r="R34" t="s">
        <v>47</v>
      </c>
      <c r="S34" t="str">
        <f>TEXT(Table2[[#This Row],[Date]],"dddd")</f>
        <v>Sunday</v>
      </c>
    </row>
    <row r="35" spans="1:19" x14ac:dyDescent="0.5">
      <c r="A35" t="s">
        <v>145</v>
      </c>
      <c r="B35" s="1">
        <v>44317</v>
      </c>
      <c r="C35">
        <v>2021</v>
      </c>
      <c r="D35">
        <v>27</v>
      </c>
      <c r="E35" t="s">
        <v>20</v>
      </c>
      <c r="F35" t="s">
        <v>54</v>
      </c>
      <c r="G35" t="s">
        <v>146</v>
      </c>
      <c r="H35" t="s">
        <v>54</v>
      </c>
      <c r="I35" t="s">
        <v>23</v>
      </c>
      <c r="J35" t="s">
        <v>24</v>
      </c>
      <c r="K35" t="s">
        <v>54</v>
      </c>
      <c r="L35" t="s">
        <v>35</v>
      </c>
      <c r="M35">
        <v>4</v>
      </c>
      <c r="N35" t="s">
        <v>109</v>
      </c>
      <c r="O35" t="s">
        <v>151</v>
      </c>
      <c r="P35" t="s">
        <v>152</v>
      </c>
      <c r="Q35" t="s">
        <v>39</v>
      </c>
      <c r="R35" t="s">
        <v>153</v>
      </c>
      <c r="S35" t="str">
        <f>TEXT(Table2[[#This Row],[Date]],"dddd")</f>
        <v>Saturday</v>
      </c>
    </row>
    <row r="36" spans="1:19" x14ac:dyDescent="0.5">
      <c r="A36" t="s">
        <v>140</v>
      </c>
      <c r="B36" s="1">
        <v>44316</v>
      </c>
      <c r="C36">
        <v>2021</v>
      </c>
      <c r="D36">
        <v>26</v>
      </c>
      <c r="E36" t="s">
        <v>674</v>
      </c>
      <c r="F36" t="s">
        <v>42</v>
      </c>
      <c r="G36" t="s">
        <v>141</v>
      </c>
      <c r="H36" t="s">
        <v>42</v>
      </c>
      <c r="I36" t="s">
        <v>23</v>
      </c>
      <c r="J36" t="s">
        <v>24</v>
      </c>
      <c r="K36" t="s">
        <v>674</v>
      </c>
      <c r="L36" t="s">
        <v>25</v>
      </c>
      <c r="M36">
        <v>34</v>
      </c>
      <c r="N36" t="s">
        <v>154</v>
      </c>
      <c r="O36" t="s">
        <v>155</v>
      </c>
      <c r="P36" t="s">
        <v>156</v>
      </c>
      <c r="Q36" t="s">
        <v>77</v>
      </c>
      <c r="R36" t="s">
        <v>48</v>
      </c>
      <c r="S36" t="str">
        <f>TEXT(Table2[[#This Row],[Date]],"dddd")</f>
        <v>Friday</v>
      </c>
    </row>
    <row r="37" spans="1:19" x14ac:dyDescent="0.5">
      <c r="A37" t="s">
        <v>145</v>
      </c>
      <c r="B37" s="1">
        <v>44315</v>
      </c>
      <c r="C37">
        <v>2021</v>
      </c>
      <c r="D37">
        <v>24</v>
      </c>
      <c r="E37" t="s">
        <v>64</v>
      </c>
      <c r="F37" t="s">
        <v>54</v>
      </c>
      <c r="G37" t="s">
        <v>146</v>
      </c>
      <c r="H37" t="s">
        <v>54</v>
      </c>
      <c r="I37" t="s">
        <v>23</v>
      </c>
      <c r="J37" t="s">
        <v>24</v>
      </c>
      <c r="K37" t="s">
        <v>54</v>
      </c>
      <c r="L37" t="s">
        <v>35</v>
      </c>
      <c r="M37">
        <v>7</v>
      </c>
      <c r="N37" t="s">
        <v>157</v>
      </c>
      <c r="O37" t="s">
        <v>158</v>
      </c>
      <c r="P37" t="s">
        <v>159</v>
      </c>
      <c r="Q37" t="s">
        <v>47</v>
      </c>
      <c r="R37" t="s">
        <v>39</v>
      </c>
      <c r="S37" t="str">
        <f>TEXT(Table2[[#This Row],[Date]],"dddd")</f>
        <v>Thursday</v>
      </c>
    </row>
    <row r="38" spans="1:19" x14ac:dyDescent="0.5">
      <c r="A38" t="s">
        <v>140</v>
      </c>
      <c r="B38" s="1">
        <v>44315</v>
      </c>
      <c r="C38">
        <v>2021</v>
      </c>
      <c r="D38">
        <v>25</v>
      </c>
      <c r="E38" t="s">
        <v>21</v>
      </c>
      <c r="F38" t="s">
        <v>33</v>
      </c>
      <c r="G38" t="s">
        <v>141</v>
      </c>
      <c r="H38" t="s">
        <v>33</v>
      </c>
      <c r="I38" t="s">
        <v>23</v>
      </c>
      <c r="J38" t="s">
        <v>24</v>
      </c>
      <c r="K38" t="s">
        <v>33</v>
      </c>
      <c r="L38" t="s">
        <v>35</v>
      </c>
      <c r="M38">
        <v>7</v>
      </c>
      <c r="N38" t="s">
        <v>160</v>
      </c>
      <c r="O38" t="s">
        <v>161</v>
      </c>
      <c r="P38" t="s">
        <v>162</v>
      </c>
      <c r="Q38" t="s">
        <v>82</v>
      </c>
      <c r="R38" t="s">
        <v>102</v>
      </c>
      <c r="S38" t="str">
        <f>TEXT(Table2[[#This Row],[Date]],"dddd")</f>
        <v>Thursday</v>
      </c>
    </row>
    <row r="39" spans="1:19" x14ac:dyDescent="0.5">
      <c r="A39" t="s">
        <v>145</v>
      </c>
      <c r="B39" s="1">
        <v>44314</v>
      </c>
      <c r="C39">
        <v>2021</v>
      </c>
      <c r="D39">
        <v>23</v>
      </c>
      <c r="E39" t="s">
        <v>55</v>
      </c>
      <c r="F39" t="s">
        <v>20</v>
      </c>
      <c r="G39" t="s">
        <v>146</v>
      </c>
      <c r="H39" t="s">
        <v>55</v>
      </c>
      <c r="I39" t="s">
        <v>43</v>
      </c>
      <c r="J39" t="s">
        <v>24</v>
      </c>
      <c r="K39" t="s">
        <v>20</v>
      </c>
      <c r="L39" t="s">
        <v>35</v>
      </c>
      <c r="M39">
        <v>7</v>
      </c>
      <c r="N39" t="s">
        <v>50</v>
      </c>
      <c r="O39" t="s">
        <v>163</v>
      </c>
      <c r="P39" t="s">
        <v>164</v>
      </c>
      <c r="Q39" t="s">
        <v>150</v>
      </c>
      <c r="R39" t="s">
        <v>153</v>
      </c>
      <c r="S39" t="str">
        <f>TEXT(Table2[[#This Row],[Date]],"dddd")</f>
        <v>Wednesday</v>
      </c>
    </row>
    <row r="40" spans="1:19" x14ac:dyDescent="0.5">
      <c r="A40" t="s">
        <v>140</v>
      </c>
      <c r="B40" s="1">
        <v>44313</v>
      </c>
      <c r="C40">
        <v>2021</v>
      </c>
      <c r="D40">
        <v>22</v>
      </c>
      <c r="E40" t="s">
        <v>42</v>
      </c>
      <c r="F40" t="s">
        <v>33</v>
      </c>
      <c r="G40" t="s">
        <v>141</v>
      </c>
      <c r="H40" t="s">
        <v>33</v>
      </c>
      <c r="I40" t="s">
        <v>23</v>
      </c>
      <c r="J40" t="s">
        <v>24</v>
      </c>
      <c r="K40" t="s">
        <v>42</v>
      </c>
      <c r="L40" t="s">
        <v>25</v>
      </c>
      <c r="M40">
        <v>1</v>
      </c>
      <c r="N40" t="s">
        <v>165</v>
      </c>
      <c r="O40" t="s">
        <v>166</v>
      </c>
      <c r="P40" t="s">
        <v>167</v>
      </c>
      <c r="Q40" t="s">
        <v>77</v>
      </c>
      <c r="R40" t="s">
        <v>48</v>
      </c>
      <c r="S40" t="str">
        <f>TEXT(Table2[[#This Row],[Date]],"dddd")</f>
        <v>Tuesday</v>
      </c>
    </row>
    <row r="41" spans="1:19" x14ac:dyDescent="0.5">
      <c r="A41" t="s">
        <v>140</v>
      </c>
      <c r="B41" s="1">
        <v>44312</v>
      </c>
      <c r="C41">
        <v>2021</v>
      </c>
      <c r="D41">
        <v>21</v>
      </c>
      <c r="E41" t="s">
        <v>674</v>
      </c>
      <c r="F41" t="s">
        <v>21</v>
      </c>
      <c r="G41" t="s">
        <v>141</v>
      </c>
      <c r="H41" t="s">
        <v>21</v>
      </c>
      <c r="I41" t="s">
        <v>23</v>
      </c>
      <c r="J41" t="s">
        <v>24</v>
      </c>
      <c r="K41" t="s">
        <v>21</v>
      </c>
      <c r="L41" t="s">
        <v>35</v>
      </c>
      <c r="M41">
        <v>5</v>
      </c>
      <c r="N41" t="s">
        <v>168</v>
      </c>
      <c r="O41" t="s">
        <v>169</v>
      </c>
      <c r="P41" t="s">
        <v>170</v>
      </c>
      <c r="Q41" t="s">
        <v>171</v>
      </c>
      <c r="R41" t="s">
        <v>102</v>
      </c>
      <c r="S41" t="str">
        <f>TEXT(Table2[[#This Row],[Date]],"dddd")</f>
        <v>Monday</v>
      </c>
    </row>
    <row r="42" spans="1:19" x14ac:dyDescent="0.5">
      <c r="A42" t="s">
        <v>172</v>
      </c>
      <c r="B42" s="1">
        <v>44311</v>
      </c>
      <c r="C42">
        <v>2021</v>
      </c>
      <c r="D42">
        <v>20</v>
      </c>
      <c r="E42" t="s">
        <v>33</v>
      </c>
      <c r="F42" t="s">
        <v>55</v>
      </c>
      <c r="G42" t="s">
        <v>382</v>
      </c>
      <c r="H42" t="s">
        <v>33</v>
      </c>
      <c r="I42" t="s">
        <v>43</v>
      </c>
      <c r="J42" t="s">
        <v>174</v>
      </c>
      <c r="K42" t="s">
        <v>33</v>
      </c>
      <c r="L42" t="s">
        <v>9</v>
      </c>
      <c r="M42" t="s">
        <v>175</v>
      </c>
      <c r="N42" t="s">
        <v>160</v>
      </c>
      <c r="O42" t="s">
        <v>176</v>
      </c>
      <c r="P42" t="s">
        <v>177</v>
      </c>
      <c r="Q42" t="s">
        <v>47</v>
      </c>
      <c r="R42" t="s">
        <v>39</v>
      </c>
      <c r="S42" t="str">
        <f>TEXT(Table2[[#This Row],[Date]],"dddd")</f>
        <v>Sunday</v>
      </c>
    </row>
    <row r="43" spans="1:19" x14ac:dyDescent="0.5">
      <c r="A43" t="s">
        <v>178</v>
      </c>
      <c r="B43" s="1">
        <v>44311</v>
      </c>
      <c r="C43">
        <v>2021</v>
      </c>
      <c r="D43">
        <v>19</v>
      </c>
      <c r="E43" t="s">
        <v>20</v>
      </c>
      <c r="F43" t="s">
        <v>42</v>
      </c>
      <c r="G43" t="s">
        <v>386</v>
      </c>
      <c r="H43" t="s">
        <v>20</v>
      </c>
      <c r="I43" t="s">
        <v>43</v>
      </c>
      <c r="J43" t="s">
        <v>24</v>
      </c>
      <c r="K43" t="s">
        <v>20</v>
      </c>
      <c r="L43" t="s">
        <v>25</v>
      </c>
      <c r="M43">
        <v>69</v>
      </c>
      <c r="N43" t="s">
        <v>118</v>
      </c>
      <c r="O43" t="s">
        <v>180</v>
      </c>
      <c r="P43" t="s">
        <v>181</v>
      </c>
      <c r="Q43" t="s">
        <v>82</v>
      </c>
      <c r="R43" t="s">
        <v>48</v>
      </c>
      <c r="S43" t="str">
        <f>TEXT(Table2[[#This Row],[Date]],"dddd")</f>
        <v>Sunday</v>
      </c>
    </row>
    <row r="44" spans="1:19" x14ac:dyDescent="0.5">
      <c r="A44" t="s">
        <v>178</v>
      </c>
      <c r="B44" s="1">
        <v>44310</v>
      </c>
      <c r="C44">
        <v>2021</v>
      </c>
      <c r="D44">
        <v>18</v>
      </c>
      <c r="E44" t="s">
        <v>21</v>
      </c>
      <c r="F44" t="s">
        <v>64</v>
      </c>
      <c r="G44" t="s">
        <v>386</v>
      </c>
      <c r="H44" t="s">
        <v>64</v>
      </c>
      <c r="I44" t="s">
        <v>23</v>
      </c>
      <c r="J44" t="s">
        <v>24</v>
      </c>
      <c r="K44" t="s">
        <v>64</v>
      </c>
      <c r="L44" t="s">
        <v>35</v>
      </c>
      <c r="M44">
        <v>6</v>
      </c>
      <c r="N44" t="s">
        <v>182</v>
      </c>
      <c r="O44" t="s">
        <v>183</v>
      </c>
      <c r="P44" t="s">
        <v>184</v>
      </c>
      <c r="Q44" t="s">
        <v>115</v>
      </c>
      <c r="R44" t="s">
        <v>77</v>
      </c>
      <c r="S44" t="str">
        <f>TEXT(Table2[[#This Row],[Date]],"dddd")</f>
        <v>Saturday</v>
      </c>
    </row>
    <row r="45" spans="1:19" x14ac:dyDescent="0.5">
      <c r="A45" t="s">
        <v>172</v>
      </c>
      <c r="B45" s="1">
        <v>44309</v>
      </c>
      <c r="C45">
        <v>2021</v>
      </c>
      <c r="D45">
        <v>17</v>
      </c>
      <c r="E45" t="s">
        <v>54</v>
      </c>
      <c r="F45" t="s">
        <v>674</v>
      </c>
      <c r="G45" t="s">
        <v>382</v>
      </c>
      <c r="H45" t="s">
        <v>674</v>
      </c>
      <c r="I45" t="s">
        <v>23</v>
      </c>
      <c r="J45" t="s">
        <v>24</v>
      </c>
      <c r="K45" t="s">
        <v>674</v>
      </c>
      <c r="L45" t="s">
        <v>35</v>
      </c>
      <c r="M45">
        <v>9</v>
      </c>
      <c r="N45" t="s">
        <v>70</v>
      </c>
      <c r="O45" t="s">
        <v>185</v>
      </c>
      <c r="P45" t="s">
        <v>186</v>
      </c>
      <c r="Q45" t="s">
        <v>150</v>
      </c>
      <c r="R45" t="s">
        <v>29</v>
      </c>
      <c r="S45" t="str">
        <f>TEXT(Table2[[#This Row],[Date]],"dddd")</f>
        <v>Friday</v>
      </c>
    </row>
    <row r="46" spans="1:19" x14ac:dyDescent="0.5">
      <c r="A46" t="s">
        <v>178</v>
      </c>
      <c r="B46" s="1">
        <v>44308</v>
      </c>
      <c r="C46">
        <v>2021</v>
      </c>
      <c r="D46">
        <v>16</v>
      </c>
      <c r="E46" t="s">
        <v>64</v>
      </c>
      <c r="F46" t="s">
        <v>42</v>
      </c>
      <c r="G46" t="s">
        <v>386</v>
      </c>
      <c r="H46" t="s">
        <v>42</v>
      </c>
      <c r="I46" t="s">
        <v>23</v>
      </c>
      <c r="J46" t="s">
        <v>24</v>
      </c>
      <c r="K46" t="s">
        <v>42</v>
      </c>
      <c r="L46" t="s">
        <v>35</v>
      </c>
      <c r="M46">
        <v>10</v>
      </c>
      <c r="N46" t="s">
        <v>187</v>
      </c>
      <c r="O46" t="s">
        <v>188</v>
      </c>
      <c r="P46" t="s">
        <v>189</v>
      </c>
      <c r="Q46" t="s">
        <v>89</v>
      </c>
      <c r="R46" t="s">
        <v>77</v>
      </c>
      <c r="S46" t="str">
        <f>TEXT(Table2[[#This Row],[Date]],"dddd")</f>
        <v>Thursday</v>
      </c>
    </row>
    <row r="47" spans="1:19" x14ac:dyDescent="0.5">
      <c r="A47" t="s">
        <v>178</v>
      </c>
      <c r="B47" s="1">
        <v>44307</v>
      </c>
      <c r="C47">
        <v>2021</v>
      </c>
      <c r="D47">
        <v>15</v>
      </c>
      <c r="E47" t="s">
        <v>20</v>
      </c>
      <c r="F47" t="s">
        <v>21</v>
      </c>
      <c r="G47" t="s">
        <v>386</v>
      </c>
      <c r="H47" t="s">
        <v>21</v>
      </c>
      <c r="I47" t="s">
        <v>23</v>
      </c>
      <c r="J47" t="s">
        <v>24</v>
      </c>
      <c r="K47" t="s">
        <v>20</v>
      </c>
      <c r="L47" t="s">
        <v>25</v>
      </c>
      <c r="M47">
        <v>18</v>
      </c>
      <c r="N47" t="s">
        <v>26</v>
      </c>
      <c r="O47" t="s">
        <v>190</v>
      </c>
      <c r="P47" t="s">
        <v>191</v>
      </c>
      <c r="Q47" t="s">
        <v>106</v>
      </c>
      <c r="R47" t="s">
        <v>171</v>
      </c>
      <c r="S47" t="str">
        <f>TEXT(Table2[[#This Row],[Date]],"dddd")</f>
        <v>Wednesday</v>
      </c>
    </row>
    <row r="48" spans="1:19" x14ac:dyDescent="0.5">
      <c r="A48" t="s">
        <v>172</v>
      </c>
      <c r="B48" s="1">
        <v>44307</v>
      </c>
      <c r="C48">
        <v>2021</v>
      </c>
      <c r="D48">
        <v>14</v>
      </c>
      <c r="E48" t="s">
        <v>674</v>
      </c>
      <c r="F48" t="s">
        <v>55</v>
      </c>
      <c r="G48" t="s">
        <v>382</v>
      </c>
      <c r="H48" t="s">
        <v>674</v>
      </c>
      <c r="I48" t="s">
        <v>43</v>
      </c>
      <c r="J48" t="s">
        <v>24</v>
      </c>
      <c r="K48" t="s">
        <v>55</v>
      </c>
      <c r="L48" t="s">
        <v>35</v>
      </c>
      <c r="M48">
        <v>9</v>
      </c>
      <c r="N48" t="s">
        <v>192</v>
      </c>
      <c r="O48" t="s">
        <v>193</v>
      </c>
      <c r="P48" t="s">
        <v>194</v>
      </c>
      <c r="Q48" t="s">
        <v>73</v>
      </c>
      <c r="R48" t="s">
        <v>29</v>
      </c>
      <c r="S48" t="str">
        <f>TEXT(Table2[[#This Row],[Date]],"dddd")</f>
        <v>Wednesday</v>
      </c>
    </row>
    <row r="49" spans="1:19" x14ac:dyDescent="0.5">
      <c r="A49" t="s">
        <v>172</v>
      </c>
      <c r="B49" s="1">
        <v>44306</v>
      </c>
      <c r="C49">
        <v>2021</v>
      </c>
      <c r="D49">
        <v>13</v>
      </c>
      <c r="E49" t="s">
        <v>54</v>
      </c>
      <c r="F49" t="s">
        <v>33</v>
      </c>
      <c r="G49" t="s">
        <v>382</v>
      </c>
      <c r="H49" t="s">
        <v>54</v>
      </c>
      <c r="I49" t="s">
        <v>43</v>
      </c>
      <c r="J49" t="s">
        <v>24</v>
      </c>
      <c r="K49" t="s">
        <v>33</v>
      </c>
      <c r="L49" t="s">
        <v>35</v>
      </c>
      <c r="M49">
        <v>6</v>
      </c>
      <c r="N49" t="s">
        <v>195</v>
      </c>
      <c r="O49" t="s">
        <v>196</v>
      </c>
      <c r="P49" t="s">
        <v>197</v>
      </c>
      <c r="Q49" t="s">
        <v>150</v>
      </c>
      <c r="R49" t="s">
        <v>47</v>
      </c>
      <c r="S49" t="str">
        <f>TEXT(Table2[[#This Row],[Date]],"dddd")</f>
        <v>Tuesday</v>
      </c>
    </row>
    <row r="50" spans="1:19" x14ac:dyDescent="0.5">
      <c r="A50" t="s">
        <v>178</v>
      </c>
      <c r="B50" s="1">
        <v>44305</v>
      </c>
      <c r="C50">
        <v>2021</v>
      </c>
      <c r="D50">
        <v>12</v>
      </c>
      <c r="E50" t="s">
        <v>20</v>
      </c>
      <c r="F50" t="s">
        <v>64</v>
      </c>
      <c r="G50" t="s">
        <v>386</v>
      </c>
      <c r="H50" t="s">
        <v>64</v>
      </c>
      <c r="I50" t="s">
        <v>23</v>
      </c>
      <c r="J50" t="s">
        <v>24</v>
      </c>
      <c r="K50" t="s">
        <v>20</v>
      </c>
      <c r="L50" t="s">
        <v>25</v>
      </c>
      <c r="M50">
        <v>45</v>
      </c>
      <c r="N50" t="s">
        <v>198</v>
      </c>
      <c r="O50" t="s">
        <v>199</v>
      </c>
      <c r="P50" t="s">
        <v>200</v>
      </c>
      <c r="Q50" t="s">
        <v>171</v>
      </c>
      <c r="R50" t="s">
        <v>48</v>
      </c>
      <c r="S50" t="str">
        <f>TEXT(Table2[[#This Row],[Date]],"dddd")</f>
        <v>Monday</v>
      </c>
    </row>
    <row r="51" spans="1:19" x14ac:dyDescent="0.5">
      <c r="A51" t="s">
        <v>178</v>
      </c>
      <c r="B51" s="1">
        <v>44304</v>
      </c>
      <c r="C51">
        <v>2021</v>
      </c>
      <c r="D51">
        <v>11</v>
      </c>
      <c r="E51" t="s">
        <v>674</v>
      </c>
      <c r="F51" t="s">
        <v>33</v>
      </c>
      <c r="G51" t="s">
        <v>386</v>
      </c>
      <c r="H51" t="s">
        <v>33</v>
      </c>
      <c r="I51" t="s">
        <v>23</v>
      </c>
      <c r="J51" t="s">
        <v>24</v>
      </c>
      <c r="K51" t="s">
        <v>33</v>
      </c>
      <c r="L51" t="s">
        <v>35</v>
      </c>
      <c r="M51">
        <v>6</v>
      </c>
      <c r="N51" t="s">
        <v>201</v>
      </c>
      <c r="O51" t="s">
        <v>202</v>
      </c>
      <c r="P51" t="s">
        <v>203</v>
      </c>
      <c r="Q51" t="s">
        <v>82</v>
      </c>
      <c r="R51" t="s">
        <v>171</v>
      </c>
      <c r="S51" t="str">
        <f>TEXT(Table2[[#This Row],[Date]],"dddd")</f>
        <v>Sunday</v>
      </c>
    </row>
    <row r="52" spans="1:19" x14ac:dyDescent="0.5">
      <c r="A52" t="s">
        <v>172</v>
      </c>
      <c r="B52" s="1">
        <v>44304</v>
      </c>
      <c r="C52">
        <v>2021</v>
      </c>
      <c r="D52">
        <v>10</v>
      </c>
      <c r="E52" t="s">
        <v>42</v>
      </c>
      <c r="F52" t="s">
        <v>21</v>
      </c>
      <c r="G52" t="s">
        <v>382</v>
      </c>
      <c r="H52" t="s">
        <v>42</v>
      </c>
      <c r="I52" t="s">
        <v>43</v>
      </c>
      <c r="J52" t="s">
        <v>24</v>
      </c>
      <c r="K52" t="s">
        <v>42</v>
      </c>
      <c r="L52" t="s">
        <v>25</v>
      </c>
      <c r="M52">
        <v>38</v>
      </c>
      <c r="N52" t="s">
        <v>165</v>
      </c>
      <c r="O52" t="s">
        <v>204</v>
      </c>
      <c r="P52" t="s">
        <v>205</v>
      </c>
      <c r="Q52" t="s">
        <v>150</v>
      </c>
      <c r="R52" t="s">
        <v>29</v>
      </c>
      <c r="S52" t="str">
        <f>TEXT(Table2[[#This Row],[Date]],"dddd")</f>
        <v>Sunday</v>
      </c>
    </row>
    <row r="53" spans="1:19" x14ac:dyDescent="0.5">
      <c r="A53" t="s">
        <v>172</v>
      </c>
      <c r="B53" s="1">
        <v>44303</v>
      </c>
      <c r="C53">
        <v>2021</v>
      </c>
      <c r="D53">
        <v>9</v>
      </c>
      <c r="E53" t="s">
        <v>54</v>
      </c>
      <c r="F53" t="s">
        <v>55</v>
      </c>
      <c r="G53" t="s">
        <v>382</v>
      </c>
      <c r="H53" t="s">
        <v>54</v>
      </c>
      <c r="I53" t="s">
        <v>43</v>
      </c>
      <c r="J53" t="s">
        <v>24</v>
      </c>
      <c r="K53" t="s">
        <v>54</v>
      </c>
      <c r="L53" t="s">
        <v>25</v>
      </c>
      <c r="M53">
        <v>13</v>
      </c>
      <c r="N53" t="s">
        <v>109</v>
      </c>
      <c r="O53" t="s">
        <v>206</v>
      </c>
      <c r="P53" t="s">
        <v>207</v>
      </c>
      <c r="Q53" t="s">
        <v>47</v>
      </c>
      <c r="R53" t="s">
        <v>73</v>
      </c>
      <c r="S53" t="str">
        <f>TEXT(Table2[[#This Row],[Date]],"dddd")</f>
        <v>Saturday</v>
      </c>
    </row>
    <row r="54" spans="1:19" x14ac:dyDescent="0.5">
      <c r="A54" t="s">
        <v>178</v>
      </c>
      <c r="B54" s="1">
        <v>44302</v>
      </c>
      <c r="C54">
        <v>2021</v>
      </c>
      <c r="D54">
        <v>8</v>
      </c>
      <c r="E54" t="s">
        <v>674</v>
      </c>
      <c r="F54" t="s">
        <v>20</v>
      </c>
      <c r="G54" t="s">
        <v>386</v>
      </c>
      <c r="H54" t="s">
        <v>20</v>
      </c>
      <c r="I54" t="s">
        <v>23</v>
      </c>
      <c r="J54" t="s">
        <v>24</v>
      </c>
      <c r="K54" t="s">
        <v>20</v>
      </c>
      <c r="L54" t="s">
        <v>35</v>
      </c>
      <c r="M54">
        <v>6</v>
      </c>
      <c r="N54" t="s">
        <v>208</v>
      </c>
      <c r="O54" t="s">
        <v>209</v>
      </c>
      <c r="P54" t="s">
        <v>210</v>
      </c>
      <c r="Q54" t="s">
        <v>82</v>
      </c>
      <c r="R54" t="s">
        <v>106</v>
      </c>
      <c r="S54" t="str">
        <f>TEXT(Table2[[#This Row],[Date]],"dddd")</f>
        <v>Friday</v>
      </c>
    </row>
    <row r="55" spans="1:19" x14ac:dyDescent="0.5">
      <c r="A55" t="s">
        <v>178</v>
      </c>
      <c r="B55" s="1">
        <v>44301</v>
      </c>
      <c r="C55">
        <v>2021</v>
      </c>
      <c r="D55">
        <v>7</v>
      </c>
      <c r="E55" t="s">
        <v>33</v>
      </c>
      <c r="F55" t="s">
        <v>64</v>
      </c>
      <c r="G55" t="s">
        <v>386</v>
      </c>
      <c r="H55" t="s">
        <v>64</v>
      </c>
      <c r="I55" t="s">
        <v>23</v>
      </c>
      <c r="J55" t="s">
        <v>24</v>
      </c>
      <c r="K55" t="s">
        <v>64</v>
      </c>
      <c r="L55" t="s">
        <v>35</v>
      </c>
      <c r="M55">
        <v>3</v>
      </c>
      <c r="N55" t="s">
        <v>211</v>
      </c>
      <c r="O55" t="s">
        <v>212</v>
      </c>
      <c r="P55" t="s">
        <v>200</v>
      </c>
      <c r="Q55" t="s">
        <v>77</v>
      </c>
      <c r="R55" t="s">
        <v>48</v>
      </c>
      <c r="S55" t="str">
        <f>TEXT(Table2[[#This Row],[Date]],"dddd")</f>
        <v>Thursday</v>
      </c>
    </row>
    <row r="56" spans="1:19" x14ac:dyDescent="0.5">
      <c r="A56" t="s">
        <v>172</v>
      </c>
      <c r="B56" s="1">
        <v>44300</v>
      </c>
      <c r="C56">
        <v>2021</v>
      </c>
      <c r="D56">
        <v>6</v>
      </c>
      <c r="E56" t="s">
        <v>42</v>
      </c>
      <c r="F56" t="s">
        <v>55</v>
      </c>
      <c r="G56" t="s">
        <v>382</v>
      </c>
      <c r="H56" t="s">
        <v>55</v>
      </c>
      <c r="I56" t="s">
        <v>23</v>
      </c>
      <c r="J56" t="s">
        <v>24</v>
      </c>
      <c r="K56" t="s">
        <v>42</v>
      </c>
      <c r="L56" t="s">
        <v>25</v>
      </c>
      <c r="M56">
        <v>6</v>
      </c>
      <c r="N56" t="s">
        <v>90</v>
      </c>
      <c r="O56" t="s">
        <v>213</v>
      </c>
      <c r="P56" t="s">
        <v>214</v>
      </c>
      <c r="Q56" t="s">
        <v>29</v>
      </c>
      <c r="R56" t="s">
        <v>78</v>
      </c>
      <c r="S56" t="str">
        <f>TEXT(Table2[[#This Row],[Date]],"dddd")</f>
        <v>Wednesday</v>
      </c>
    </row>
    <row r="57" spans="1:19" x14ac:dyDescent="0.5">
      <c r="A57" t="s">
        <v>172</v>
      </c>
      <c r="B57" s="1">
        <v>44299</v>
      </c>
      <c r="C57">
        <v>2021</v>
      </c>
      <c r="D57">
        <v>5</v>
      </c>
      <c r="E57" t="s">
        <v>54</v>
      </c>
      <c r="F57" t="s">
        <v>21</v>
      </c>
      <c r="G57" t="s">
        <v>382</v>
      </c>
      <c r="H57" t="s">
        <v>21</v>
      </c>
      <c r="I57" t="s">
        <v>23</v>
      </c>
      <c r="J57" t="s">
        <v>24</v>
      </c>
      <c r="K57" t="s">
        <v>54</v>
      </c>
      <c r="L57" t="s">
        <v>25</v>
      </c>
      <c r="M57">
        <v>10</v>
      </c>
      <c r="N57" t="s">
        <v>215</v>
      </c>
      <c r="O57" t="s">
        <v>216</v>
      </c>
      <c r="P57" t="s">
        <v>217</v>
      </c>
      <c r="Q57" t="s">
        <v>150</v>
      </c>
      <c r="R57" t="s">
        <v>47</v>
      </c>
      <c r="S57" t="str">
        <f>TEXT(Table2[[#This Row],[Date]],"dddd")</f>
        <v>Tuesday</v>
      </c>
    </row>
    <row r="58" spans="1:19" x14ac:dyDescent="0.5">
      <c r="A58" t="s">
        <v>178</v>
      </c>
      <c r="B58" s="1">
        <v>44298</v>
      </c>
      <c r="C58">
        <v>2021</v>
      </c>
      <c r="D58">
        <v>4</v>
      </c>
      <c r="E58" t="s">
        <v>674</v>
      </c>
      <c r="F58" t="s">
        <v>64</v>
      </c>
      <c r="G58" t="s">
        <v>386</v>
      </c>
      <c r="H58" t="s">
        <v>64</v>
      </c>
      <c r="I58" t="s">
        <v>23</v>
      </c>
      <c r="J58" t="s">
        <v>24</v>
      </c>
      <c r="K58" t="s">
        <v>674</v>
      </c>
      <c r="L58" t="s">
        <v>25</v>
      </c>
      <c r="M58">
        <v>4</v>
      </c>
      <c r="N58" t="s">
        <v>218</v>
      </c>
      <c r="O58" t="s">
        <v>209</v>
      </c>
      <c r="P58" t="s">
        <v>219</v>
      </c>
      <c r="Q58" t="s">
        <v>82</v>
      </c>
      <c r="R58" t="s">
        <v>77</v>
      </c>
      <c r="S58" t="str">
        <f>TEXT(Table2[[#This Row],[Date]],"dddd")</f>
        <v>Monday</v>
      </c>
    </row>
    <row r="59" spans="1:19" x14ac:dyDescent="0.5">
      <c r="A59" t="s">
        <v>172</v>
      </c>
      <c r="B59" s="1">
        <v>44297</v>
      </c>
      <c r="C59">
        <v>2021</v>
      </c>
      <c r="D59">
        <v>3</v>
      </c>
      <c r="E59" t="s">
        <v>21</v>
      </c>
      <c r="F59" t="s">
        <v>55</v>
      </c>
      <c r="G59" t="s">
        <v>382</v>
      </c>
      <c r="H59" t="s">
        <v>55</v>
      </c>
      <c r="I59" t="s">
        <v>23</v>
      </c>
      <c r="J59" t="s">
        <v>24</v>
      </c>
      <c r="K59" t="s">
        <v>21</v>
      </c>
      <c r="L59" t="s">
        <v>25</v>
      </c>
      <c r="M59">
        <v>10</v>
      </c>
      <c r="N59" t="s">
        <v>220</v>
      </c>
      <c r="O59" t="s">
        <v>221</v>
      </c>
      <c r="P59" t="s">
        <v>222</v>
      </c>
      <c r="Q59" t="s">
        <v>39</v>
      </c>
      <c r="R59" t="s">
        <v>29</v>
      </c>
      <c r="S59" t="str">
        <f>TEXT(Table2[[#This Row],[Date]],"dddd")</f>
        <v>Sunday</v>
      </c>
    </row>
    <row r="60" spans="1:19" x14ac:dyDescent="0.5">
      <c r="A60" t="s">
        <v>178</v>
      </c>
      <c r="B60" s="1">
        <v>44296</v>
      </c>
      <c r="C60">
        <v>2021</v>
      </c>
      <c r="D60">
        <v>2</v>
      </c>
      <c r="E60" t="s">
        <v>20</v>
      </c>
      <c r="F60" t="s">
        <v>33</v>
      </c>
      <c r="G60" t="s">
        <v>386</v>
      </c>
      <c r="H60" t="s">
        <v>33</v>
      </c>
      <c r="I60" t="s">
        <v>23</v>
      </c>
      <c r="J60" t="s">
        <v>24</v>
      </c>
      <c r="K60" t="s">
        <v>33</v>
      </c>
      <c r="L60" t="s">
        <v>35</v>
      </c>
      <c r="M60">
        <v>7</v>
      </c>
      <c r="N60" t="s">
        <v>201</v>
      </c>
      <c r="O60" t="s">
        <v>199</v>
      </c>
      <c r="P60" t="s">
        <v>223</v>
      </c>
      <c r="Q60" t="s">
        <v>82</v>
      </c>
      <c r="R60" t="s">
        <v>48</v>
      </c>
      <c r="S60" t="str">
        <f>TEXT(Table2[[#This Row],[Date]],"dddd")</f>
        <v>Saturday</v>
      </c>
    </row>
    <row r="61" spans="1:19" x14ac:dyDescent="0.5">
      <c r="A61" t="s">
        <v>172</v>
      </c>
      <c r="B61" s="1">
        <v>44295</v>
      </c>
      <c r="C61">
        <v>2021</v>
      </c>
      <c r="D61">
        <v>1</v>
      </c>
      <c r="E61" t="s">
        <v>54</v>
      </c>
      <c r="F61" t="s">
        <v>42</v>
      </c>
      <c r="G61" t="s">
        <v>382</v>
      </c>
      <c r="H61" t="s">
        <v>42</v>
      </c>
      <c r="I61" t="s">
        <v>23</v>
      </c>
      <c r="J61" t="s">
        <v>24</v>
      </c>
      <c r="K61" t="s">
        <v>42</v>
      </c>
      <c r="L61" t="s">
        <v>35</v>
      </c>
      <c r="M61">
        <v>2</v>
      </c>
      <c r="N61" t="s">
        <v>224</v>
      </c>
      <c r="O61" t="s">
        <v>225</v>
      </c>
      <c r="P61" t="s">
        <v>226</v>
      </c>
      <c r="Q61" t="s">
        <v>39</v>
      </c>
      <c r="R61" t="s">
        <v>29</v>
      </c>
      <c r="S61" t="str">
        <f>TEXT(Table2[[#This Row],[Date]],"dddd")</f>
        <v>Friday</v>
      </c>
    </row>
    <row r="62" spans="1:19" x14ac:dyDescent="0.5">
      <c r="A62" t="s">
        <v>175</v>
      </c>
      <c r="B62" s="1">
        <v>44145</v>
      </c>
      <c r="C62" t="s">
        <v>227</v>
      </c>
      <c r="D62" t="s">
        <v>19</v>
      </c>
      <c r="E62" t="s">
        <v>33</v>
      </c>
      <c r="F62" t="s">
        <v>54</v>
      </c>
      <c r="G62" t="s">
        <v>22</v>
      </c>
      <c r="H62" t="s">
        <v>33</v>
      </c>
      <c r="I62" t="s">
        <v>43</v>
      </c>
      <c r="J62" t="s">
        <v>24</v>
      </c>
      <c r="K62" t="s">
        <v>54</v>
      </c>
      <c r="L62" t="s">
        <v>35</v>
      </c>
      <c r="M62">
        <v>5</v>
      </c>
      <c r="N62" t="s">
        <v>228</v>
      </c>
      <c r="O62" t="s">
        <v>229</v>
      </c>
      <c r="P62" t="s">
        <v>230</v>
      </c>
      <c r="Q62" t="s">
        <v>47</v>
      </c>
      <c r="R62" t="s">
        <v>29</v>
      </c>
      <c r="S62" t="str">
        <f>TEXT(Table2[[#This Row],[Date]],"dddd")</f>
        <v>Tuesday</v>
      </c>
    </row>
    <row r="63" spans="1:19" x14ac:dyDescent="0.5">
      <c r="A63" t="s">
        <v>53</v>
      </c>
      <c r="B63" s="1">
        <v>44143</v>
      </c>
      <c r="C63" t="s">
        <v>227</v>
      </c>
      <c r="D63" t="s">
        <v>32</v>
      </c>
      <c r="E63" t="s">
        <v>33</v>
      </c>
      <c r="F63" t="s">
        <v>55</v>
      </c>
      <c r="G63" t="s">
        <v>231</v>
      </c>
      <c r="H63" t="s">
        <v>33</v>
      </c>
      <c r="I63" t="s">
        <v>43</v>
      </c>
      <c r="J63" t="s">
        <v>24</v>
      </c>
      <c r="K63" t="s">
        <v>33</v>
      </c>
      <c r="L63" t="s">
        <v>25</v>
      </c>
      <c r="M63">
        <v>17</v>
      </c>
      <c r="N63" t="s">
        <v>232</v>
      </c>
      <c r="O63" t="s">
        <v>233</v>
      </c>
      <c r="P63" t="s">
        <v>234</v>
      </c>
      <c r="Q63" t="s">
        <v>171</v>
      </c>
      <c r="R63" t="s">
        <v>77</v>
      </c>
      <c r="S63" t="str">
        <f>TEXT(Table2[[#This Row],[Date]],"dddd")</f>
        <v>Sunday</v>
      </c>
    </row>
    <row r="64" spans="1:19" x14ac:dyDescent="0.5">
      <c r="A64" t="s">
        <v>53</v>
      </c>
      <c r="B64" s="1">
        <v>44141</v>
      </c>
      <c r="C64" t="s">
        <v>227</v>
      </c>
      <c r="D64" t="s">
        <v>41</v>
      </c>
      <c r="E64" t="s">
        <v>42</v>
      </c>
      <c r="F64" t="s">
        <v>55</v>
      </c>
      <c r="G64" t="s">
        <v>231</v>
      </c>
      <c r="H64" t="s">
        <v>55</v>
      </c>
      <c r="I64" t="s">
        <v>23</v>
      </c>
      <c r="J64" t="s">
        <v>24</v>
      </c>
      <c r="K64" t="s">
        <v>55</v>
      </c>
      <c r="L64" t="s">
        <v>35</v>
      </c>
      <c r="M64">
        <v>6</v>
      </c>
      <c r="N64" t="s">
        <v>74</v>
      </c>
      <c r="O64" t="s">
        <v>235</v>
      </c>
      <c r="P64" t="s">
        <v>236</v>
      </c>
      <c r="Q64" t="s">
        <v>171</v>
      </c>
      <c r="R64" t="s">
        <v>77</v>
      </c>
      <c r="S64" t="str">
        <f>TEXT(Table2[[#This Row],[Date]],"dddd")</f>
        <v>Friday</v>
      </c>
    </row>
    <row r="65" spans="1:19" x14ac:dyDescent="0.5">
      <c r="A65" t="s">
        <v>175</v>
      </c>
      <c r="B65" s="1">
        <v>44140</v>
      </c>
      <c r="C65" t="s">
        <v>227</v>
      </c>
      <c r="D65" t="s">
        <v>49</v>
      </c>
      <c r="E65" t="s">
        <v>54</v>
      </c>
      <c r="F65" t="s">
        <v>33</v>
      </c>
      <c r="G65" t="s">
        <v>22</v>
      </c>
      <c r="H65" t="s">
        <v>33</v>
      </c>
      <c r="I65" t="s">
        <v>23</v>
      </c>
      <c r="J65" t="s">
        <v>24</v>
      </c>
      <c r="K65" t="s">
        <v>54</v>
      </c>
      <c r="L65" t="s">
        <v>25</v>
      </c>
      <c r="M65">
        <v>57</v>
      </c>
      <c r="N65" t="s">
        <v>237</v>
      </c>
      <c r="O65" t="s">
        <v>238</v>
      </c>
      <c r="P65" t="s">
        <v>239</v>
      </c>
      <c r="Q65" t="s">
        <v>47</v>
      </c>
      <c r="R65" t="s">
        <v>29</v>
      </c>
      <c r="S65" t="str">
        <f>TEXT(Table2[[#This Row],[Date]],"dddd")</f>
        <v>Thursday</v>
      </c>
    </row>
    <row r="66" spans="1:19" x14ac:dyDescent="0.5">
      <c r="A66" t="s">
        <v>175</v>
      </c>
      <c r="B66" s="1">
        <v>44138</v>
      </c>
      <c r="C66" t="s">
        <v>227</v>
      </c>
      <c r="D66">
        <v>56</v>
      </c>
      <c r="E66" t="s">
        <v>54</v>
      </c>
      <c r="F66" t="s">
        <v>55</v>
      </c>
      <c r="G66" t="s">
        <v>34</v>
      </c>
      <c r="H66" t="s">
        <v>55</v>
      </c>
      <c r="I66" t="s">
        <v>23</v>
      </c>
      <c r="J66" t="s">
        <v>24</v>
      </c>
      <c r="K66" t="s">
        <v>55</v>
      </c>
      <c r="L66" t="s">
        <v>35</v>
      </c>
      <c r="M66">
        <v>10</v>
      </c>
      <c r="N66" t="s">
        <v>240</v>
      </c>
      <c r="O66" t="s">
        <v>241</v>
      </c>
      <c r="P66" t="s">
        <v>242</v>
      </c>
      <c r="Q66" t="s">
        <v>150</v>
      </c>
      <c r="R66" t="s">
        <v>30</v>
      </c>
      <c r="S66" t="str">
        <f>TEXT(Table2[[#This Row],[Date]],"dddd")</f>
        <v>Tuesday</v>
      </c>
    </row>
    <row r="67" spans="1:19" x14ac:dyDescent="0.5">
      <c r="A67" t="s">
        <v>53</v>
      </c>
      <c r="B67" s="1">
        <v>44137</v>
      </c>
      <c r="C67" t="s">
        <v>227</v>
      </c>
      <c r="D67">
        <v>55</v>
      </c>
      <c r="E67" t="s">
        <v>42</v>
      </c>
      <c r="F67" t="s">
        <v>33</v>
      </c>
      <c r="G67" t="s">
        <v>231</v>
      </c>
      <c r="H67" t="s">
        <v>33</v>
      </c>
      <c r="I67" t="s">
        <v>23</v>
      </c>
      <c r="J67" t="s">
        <v>24</v>
      </c>
      <c r="K67" t="s">
        <v>33</v>
      </c>
      <c r="L67" t="s">
        <v>35</v>
      </c>
      <c r="M67">
        <v>6</v>
      </c>
      <c r="N67" t="s">
        <v>131</v>
      </c>
      <c r="O67" t="s">
        <v>243</v>
      </c>
      <c r="P67" t="s">
        <v>244</v>
      </c>
      <c r="Q67" t="s">
        <v>47</v>
      </c>
      <c r="R67" t="s">
        <v>77</v>
      </c>
      <c r="S67" t="str">
        <f>TEXT(Table2[[#This Row],[Date]],"dddd")</f>
        <v>Monday</v>
      </c>
    </row>
    <row r="68" spans="1:19" x14ac:dyDescent="0.5">
      <c r="A68" t="s">
        <v>175</v>
      </c>
      <c r="B68" s="1">
        <v>44136</v>
      </c>
      <c r="C68" t="s">
        <v>227</v>
      </c>
      <c r="D68">
        <v>54</v>
      </c>
      <c r="E68" t="s">
        <v>21</v>
      </c>
      <c r="F68" t="s">
        <v>64</v>
      </c>
      <c r="G68" t="s">
        <v>22</v>
      </c>
      <c r="H68" t="s">
        <v>64</v>
      </c>
      <c r="I68" t="s">
        <v>23</v>
      </c>
      <c r="J68" t="s">
        <v>24</v>
      </c>
      <c r="K68" t="s">
        <v>21</v>
      </c>
      <c r="L68" t="s">
        <v>25</v>
      </c>
      <c r="M68">
        <v>60</v>
      </c>
      <c r="N68" t="s">
        <v>245</v>
      </c>
      <c r="O68" t="s">
        <v>246</v>
      </c>
      <c r="P68" t="s">
        <v>247</v>
      </c>
      <c r="Q68" t="s">
        <v>29</v>
      </c>
      <c r="R68" t="s">
        <v>171</v>
      </c>
      <c r="S68" t="str">
        <f>TEXT(Table2[[#This Row],[Date]],"dddd")</f>
        <v>Sunday</v>
      </c>
    </row>
    <row r="69" spans="1:19" x14ac:dyDescent="0.5">
      <c r="A69" t="s">
        <v>53</v>
      </c>
      <c r="B69" s="1">
        <v>44136</v>
      </c>
      <c r="C69" t="s">
        <v>227</v>
      </c>
      <c r="D69">
        <v>53</v>
      </c>
      <c r="E69" t="s">
        <v>674</v>
      </c>
      <c r="F69" t="s">
        <v>20</v>
      </c>
      <c r="G69" t="s">
        <v>231</v>
      </c>
      <c r="H69" t="s">
        <v>20</v>
      </c>
      <c r="I69" t="s">
        <v>23</v>
      </c>
      <c r="J69" t="s">
        <v>24</v>
      </c>
      <c r="K69" t="s">
        <v>20</v>
      </c>
      <c r="L69" t="s">
        <v>35</v>
      </c>
      <c r="M69">
        <v>9</v>
      </c>
      <c r="N69" t="s">
        <v>50</v>
      </c>
      <c r="O69" t="s">
        <v>249</v>
      </c>
      <c r="P69" t="s">
        <v>250</v>
      </c>
      <c r="Q69" t="s">
        <v>251</v>
      </c>
      <c r="R69" t="s">
        <v>48</v>
      </c>
      <c r="S69" t="str">
        <f>TEXT(Table2[[#This Row],[Date]],"dddd")</f>
        <v>Sunday</v>
      </c>
    </row>
    <row r="70" spans="1:19" x14ac:dyDescent="0.5">
      <c r="A70" t="s">
        <v>175</v>
      </c>
      <c r="B70" s="1">
        <v>44135</v>
      </c>
      <c r="C70" t="s">
        <v>227</v>
      </c>
      <c r="D70">
        <v>52</v>
      </c>
      <c r="E70" t="s">
        <v>42</v>
      </c>
      <c r="F70" t="s">
        <v>55</v>
      </c>
      <c r="G70" t="s">
        <v>34</v>
      </c>
      <c r="H70" t="s">
        <v>55</v>
      </c>
      <c r="I70" t="s">
        <v>23</v>
      </c>
      <c r="J70" t="s">
        <v>24</v>
      </c>
      <c r="K70" t="s">
        <v>55</v>
      </c>
      <c r="L70" t="s">
        <v>35</v>
      </c>
      <c r="M70">
        <v>5</v>
      </c>
      <c r="N70" t="s">
        <v>252</v>
      </c>
      <c r="O70" t="s">
        <v>253</v>
      </c>
      <c r="P70" t="s">
        <v>254</v>
      </c>
      <c r="Q70" t="s">
        <v>39</v>
      </c>
      <c r="R70" t="s">
        <v>73</v>
      </c>
      <c r="S70" t="str">
        <f>TEXT(Table2[[#This Row],[Date]],"dddd")</f>
        <v>Saturday</v>
      </c>
    </row>
    <row r="71" spans="1:19" x14ac:dyDescent="0.5">
      <c r="A71" t="s">
        <v>175</v>
      </c>
      <c r="B71" s="1">
        <v>44135</v>
      </c>
      <c r="C71" t="s">
        <v>227</v>
      </c>
      <c r="D71">
        <v>51</v>
      </c>
      <c r="E71" t="s">
        <v>33</v>
      </c>
      <c r="F71" t="s">
        <v>54</v>
      </c>
      <c r="G71" t="s">
        <v>22</v>
      </c>
      <c r="H71" t="s">
        <v>54</v>
      </c>
      <c r="I71" t="s">
        <v>23</v>
      </c>
      <c r="J71" t="s">
        <v>24</v>
      </c>
      <c r="K71" t="s">
        <v>54</v>
      </c>
      <c r="L71" t="s">
        <v>35</v>
      </c>
      <c r="M71">
        <v>9</v>
      </c>
      <c r="N71" t="s">
        <v>57</v>
      </c>
      <c r="O71" t="s">
        <v>255</v>
      </c>
      <c r="P71" t="s">
        <v>256</v>
      </c>
      <c r="Q71" t="s">
        <v>102</v>
      </c>
      <c r="R71" t="s">
        <v>171</v>
      </c>
      <c r="S71" t="str">
        <f>TEXT(Table2[[#This Row],[Date]],"dddd")</f>
        <v>Saturday</v>
      </c>
    </row>
    <row r="72" spans="1:19" x14ac:dyDescent="0.5">
      <c r="A72" t="s">
        <v>53</v>
      </c>
      <c r="B72" s="1">
        <v>44134</v>
      </c>
      <c r="C72" t="s">
        <v>227</v>
      </c>
      <c r="D72">
        <v>50</v>
      </c>
      <c r="E72" t="s">
        <v>674</v>
      </c>
      <c r="F72" t="s">
        <v>64</v>
      </c>
      <c r="G72" t="s">
        <v>231</v>
      </c>
      <c r="H72" t="s">
        <v>64</v>
      </c>
      <c r="I72" t="s">
        <v>23</v>
      </c>
      <c r="J72" t="s">
        <v>24</v>
      </c>
      <c r="K72" t="s">
        <v>64</v>
      </c>
      <c r="L72" t="s">
        <v>35</v>
      </c>
      <c r="M72">
        <v>7</v>
      </c>
      <c r="N72" t="s">
        <v>257</v>
      </c>
      <c r="O72" t="s">
        <v>258</v>
      </c>
      <c r="P72" t="s">
        <v>259</v>
      </c>
      <c r="Q72" t="s">
        <v>47</v>
      </c>
      <c r="R72" t="s">
        <v>77</v>
      </c>
      <c r="S72" t="str">
        <f>TEXT(Table2[[#This Row],[Date]],"dddd")</f>
        <v>Friday</v>
      </c>
    </row>
    <row r="73" spans="1:19" x14ac:dyDescent="0.5">
      <c r="A73" t="s">
        <v>175</v>
      </c>
      <c r="B73" s="1">
        <v>44133</v>
      </c>
      <c r="C73" t="s">
        <v>227</v>
      </c>
      <c r="D73">
        <v>49</v>
      </c>
      <c r="E73" t="s">
        <v>21</v>
      </c>
      <c r="F73" t="s">
        <v>20</v>
      </c>
      <c r="G73" t="s">
        <v>22</v>
      </c>
      <c r="H73" t="s">
        <v>20</v>
      </c>
      <c r="I73" t="s">
        <v>23</v>
      </c>
      <c r="J73" t="s">
        <v>24</v>
      </c>
      <c r="K73" t="s">
        <v>20</v>
      </c>
      <c r="L73" t="s">
        <v>35</v>
      </c>
      <c r="M73">
        <v>6</v>
      </c>
      <c r="N73" t="s">
        <v>50</v>
      </c>
      <c r="O73" t="s">
        <v>260</v>
      </c>
      <c r="P73" t="s">
        <v>261</v>
      </c>
      <c r="Q73" t="s">
        <v>150</v>
      </c>
      <c r="R73" t="s">
        <v>30</v>
      </c>
      <c r="S73" t="str">
        <f>TEXT(Table2[[#This Row],[Date]],"dddd")</f>
        <v>Thursday</v>
      </c>
    </row>
    <row r="74" spans="1:19" x14ac:dyDescent="0.5">
      <c r="A74" t="s">
        <v>53</v>
      </c>
      <c r="B74" s="1">
        <v>44132</v>
      </c>
      <c r="C74" t="s">
        <v>227</v>
      </c>
      <c r="D74">
        <v>48</v>
      </c>
      <c r="E74" t="s">
        <v>42</v>
      </c>
      <c r="F74" t="s">
        <v>54</v>
      </c>
      <c r="G74" t="s">
        <v>231</v>
      </c>
      <c r="H74" t="s">
        <v>54</v>
      </c>
      <c r="I74" t="s">
        <v>23</v>
      </c>
      <c r="J74" t="s">
        <v>24</v>
      </c>
      <c r="K74" t="s">
        <v>54</v>
      </c>
      <c r="L74" t="s">
        <v>35</v>
      </c>
      <c r="M74">
        <v>5</v>
      </c>
      <c r="N74" t="s">
        <v>262</v>
      </c>
      <c r="O74" t="s">
        <v>263</v>
      </c>
      <c r="P74" t="s">
        <v>264</v>
      </c>
      <c r="Q74" t="s">
        <v>78</v>
      </c>
      <c r="R74" t="s">
        <v>47</v>
      </c>
      <c r="S74" t="str">
        <f>TEXT(Table2[[#This Row],[Date]],"dddd")</f>
        <v>Wednesday</v>
      </c>
    </row>
    <row r="75" spans="1:19" x14ac:dyDescent="0.5">
      <c r="A75" t="s">
        <v>175</v>
      </c>
      <c r="B75" s="1">
        <v>44131</v>
      </c>
      <c r="C75" t="s">
        <v>227</v>
      </c>
      <c r="D75">
        <v>47</v>
      </c>
      <c r="E75" t="s">
        <v>55</v>
      </c>
      <c r="F75" t="s">
        <v>33</v>
      </c>
      <c r="G75" t="s">
        <v>22</v>
      </c>
      <c r="H75" t="s">
        <v>33</v>
      </c>
      <c r="I75" t="s">
        <v>23</v>
      </c>
      <c r="J75" t="s">
        <v>24</v>
      </c>
      <c r="K75" t="s">
        <v>55</v>
      </c>
      <c r="L75" t="s">
        <v>25</v>
      </c>
      <c r="M75">
        <v>88</v>
      </c>
      <c r="N75" t="s">
        <v>265</v>
      </c>
      <c r="O75" t="s">
        <v>266</v>
      </c>
      <c r="P75" t="s">
        <v>267</v>
      </c>
      <c r="Q75" t="s">
        <v>82</v>
      </c>
      <c r="R75" t="s">
        <v>29</v>
      </c>
      <c r="S75" t="str">
        <f>TEXT(Table2[[#This Row],[Date]],"dddd")</f>
        <v>Tuesday</v>
      </c>
    </row>
    <row r="76" spans="1:19" x14ac:dyDescent="0.5">
      <c r="A76" t="s">
        <v>175</v>
      </c>
      <c r="B76" s="1">
        <v>44130</v>
      </c>
      <c r="C76" t="s">
        <v>227</v>
      </c>
      <c r="D76">
        <v>46</v>
      </c>
      <c r="E76" t="s">
        <v>21</v>
      </c>
      <c r="F76" t="s">
        <v>674</v>
      </c>
      <c r="G76" t="s">
        <v>34</v>
      </c>
      <c r="H76" t="s">
        <v>674</v>
      </c>
      <c r="I76" t="s">
        <v>23</v>
      </c>
      <c r="J76" t="s">
        <v>24</v>
      </c>
      <c r="K76" t="s">
        <v>674</v>
      </c>
      <c r="L76" t="s">
        <v>35</v>
      </c>
      <c r="M76">
        <v>8</v>
      </c>
      <c r="N76" t="s">
        <v>268</v>
      </c>
      <c r="O76" t="s">
        <v>269</v>
      </c>
      <c r="P76" t="s">
        <v>258</v>
      </c>
      <c r="Q76" t="s">
        <v>39</v>
      </c>
      <c r="R76" t="s">
        <v>30</v>
      </c>
      <c r="S76" t="str">
        <f>TEXT(Table2[[#This Row],[Date]],"dddd")</f>
        <v>Monday</v>
      </c>
    </row>
    <row r="77" spans="1:19" x14ac:dyDescent="0.5">
      <c r="A77" t="s">
        <v>53</v>
      </c>
      <c r="B77" s="1">
        <v>44129</v>
      </c>
      <c r="C77" t="s">
        <v>227</v>
      </c>
      <c r="D77">
        <v>45</v>
      </c>
      <c r="E77" t="s">
        <v>54</v>
      </c>
      <c r="F77" t="s">
        <v>64</v>
      </c>
      <c r="G77" t="s">
        <v>231</v>
      </c>
      <c r="H77" t="s">
        <v>54</v>
      </c>
      <c r="I77" t="s">
        <v>43</v>
      </c>
      <c r="J77" t="s">
        <v>24</v>
      </c>
      <c r="K77" t="s">
        <v>64</v>
      </c>
      <c r="L77" t="s">
        <v>35</v>
      </c>
      <c r="M77">
        <v>8</v>
      </c>
      <c r="N77" t="s">
        <v>257</v>
      </c>
      <c r="O77" t="s">
        <v>270</v>
      </c>
      <c r="P77" t="s">
        <v>271</v>
      </c>
      <c r="Q77" t="s">
        <v>78</v>
      </c>
      <c r="R77" t="s">
        <v>48</v>
      </c>
      <c r="S77" t="str">
        <f>TEXT(Table2[[#This Row],[Date]],"dddd")</f>
        <v>Sunday</v>
      </c>
    </row>
    <row r="78" spans="1:19" x14ac:dyDescent="0.5">
      <c r="A78" t="s">
        <v>175</v>
      </c>
      <c r="B78" s="1">
        <v>44129</v>
      </c>
      <c r="C78" t="s">
        <v>227</v>
      </c>
      <c r="D78">
        <v>44</v>
      </c>
      <c r="E78" t="s">
        <v>42</v>
      </c>
      <c r="F78" t="s">
        <v>20</v>
      </c>
      <c r="G78" t="s">
        <v>22</v>
      </c>
      <c r="H78" t="s">
        <v>42</v>
      </c>
      <c r="I78" t="s">
        <v>43</v>
      </c>
      <c r="J78" t="s">
        <v>24</v>
      </c>
      <c r="K78" t="s">
        <v>20</v>
      </c>
      <c r="L78" t="s">
        <v>35</v>
      </c>
      <c r="M78">
        <v>8</v>
      </c>
      <c r="N78" t="s">
        <v>50</v>
      </c>
      <c r="O78" t="s">
        <v>272</v>
      </c>
      <c r="P78" t="s">
        <v>273</v>
      </c>
      <c r="Q78" t="s">
        <v>150</v>
      </c>
      <c r="R78" t="s">
        <v>30</v>
      </c>
      <c r="S78" t="str">
        <f>TEXT(Table2[[#This Row],[Date]],"dddd")</f>
        <v>Sunday</v>
      </c>
    </row>
    <row r="79" spans="1:19" x14ac:dyDescent="0.5">
      <c r="A79" t="s">
        <v>53</v>
      </c>
      <c r="B79" s="1">
        <v>44128</v>
      </c>
      <c r="C79" t="s">
        <v>227</v>
      </c>
      <c r="D79">
        <v>42</v>
      </c>
      <c r="E79" t="s">
        <v>21</v>
      </c>
      <c r="F79" t="s">
        <v>33</v>
      </c>
      <c r="G79" t="s">
        <v>231</v>
      </c>
      <c r="H79" t="s">
        <v>33</v>
      </c>
      <c r="I79" t="s">
        <v>23</v>
      </c>
      <c r="J79" t="s">
        <v>24</v>
      </c>
      <c r="K79" t="s">
        <v>21</v>
      </c>
      <c r="L79" t="s">
        <v>25</v>
      </c>
      <c r="M79">
        <v>59</v>
      </c>
      <c r="N79" t="s">
        <v>136</v>
      </c>
      <c r="O79" t="s">
        <v>274</v>
      </c>
      <c r="P79" t="s">
        <v>275</v>
      </c>
      <c r="Q79" t="s">
        <v>47</v>
      </c>
      <c r="R79" t="s">
        <v>251</v>
      </c>
      <c r="S79" t="str">
        <f>TEXT(Table2[[#This Row],[Date]],"dddd")</f>
        <v>Saturday</v>
      </c>
    </row>
    <row r="80" spans="1:19" x14ac:dyDescent="0.5">
      <c r="A80" t="s">
        <v>175</v>
      </c>
      <c r="B80" s="1">
        <v>44128</v>
      </c>
      <c r="C80" t="s">
        <v>227</v>
      </c>
      <c r="D80">
        <v>43</v>
      </c>
      <c r="E80" t="s">
        <v>674</v>
      </c>
      <c r="F80" t="s">
        <v>55</v>
      </c>
      <c r="G80" t="s">
        <v>22</v>
      </c>
      <c r="H80" t="s">
        <v>55</v>
      </c>
      <c r="I80" t="s">
        <v>23</v>
      </c>
      <c r="J80" t="s">
        <v>24</v>
      </c>
      <c r="K80" t="s">
        <v>674</v>
      </c>
      <c r="L80" t="s">
        <v>25</v>
      </c>
      <c r="M80">
        <v>12</v>
      </c>
      <c r="N80" t="s">
        <v>276</v>
      </c>
      <c r="O80" t="s">
        <v>258</v>
      </c>
      <c r="P80" t="s">
        <v>277</v>
      </c>
      <c r="Q80" t="s">
        <v>106</v>
      </c>
      <c r="R80" t="s">
        <v>171</v>
      </c>
      <c r="S80" t="str">
        <f>TEXT(Table2[[#This Row],[Date]],"dddd")</f>
        <v>Saturday</v>
      </c>
    </row>
    <row r="81" spans="1:19" x14ac:dyDescent="0.5">
      <c r="A81" t="s">
        <v>175</v>
      </c>
      <c r="B81" s="1">
        <v>44127</v>
      </c>
      <c r="C81" t="s">
        <v>227</v>
      </c>
      <c r="D81">
        <v>41</v>
      </c>
      <c r="E81" t="s">
        <v>20</v>
      </c>
      <c r="F81" t="s">
        <v>54</v>
      </c>
      <c r="G81" t="s">
        <v>34</v>
      </c>
      <c r="H81" t="s">
        <v>54</v>
      </c>
      <c r="I81" t="s">
        <v>23</v>
      </c>
      <c r="J81" t="s">
        <v>24</v>
      </c>
      <c r="K81" t="s">
        <v>54</v>
      </c>
      <c r="L81" t="s">
        <v>35</v>
      </c>
      <c r="M81">
        <v>10</v>
      </c>
      <c r="N81" t="s">
        <v>228</v>
      </c>
      <c r="O81" t="s">
        <v>278</v>
      </c>
      <c r="P81" t="s">
        <v>279</v>
      </c>
      <c r="Q81" t="s">
        <v>150</v>
      </c>
      <c r="R81" t="s">
        <v>280</v>
      </c>
      <c r="S81" t="str">
        <f>TEXT(Table2[[#This Row],[Date]],"dddd")</f>
        <v>Friday</v>
      </c>
    </row>
    <row r="82" spans="1:19" x14ac:dyDescent="0.5">
      <c r="A82" t="s">
        <v>175</v>
      </c>
      <c r="B82" s="1">
        <v>44126</v>
      </c>
      <c r="C82" t="s">
        <v>227</v>
      </c>
      <c r="D82">
        <v>40</v>
      </c>
      <c r="E82" t="s">
        <v>64</v>
      </c>
      <c r="F82" t="s">
        <v>55</v>
      </c>
      <c r="G82" t="s">
        <v>22</v>
      </c>
      <c r="H82" t="s">
        <v>55</v>
      </c>
      <c r="I82" t="s">
        <v>23</v>
      </c>
      <c r="J82" t="s">
        <v>24</v>
      </c>
      <c r="K82" t="s">
        <v>55</v>
      </c>
      <c r="L82" t="s">
        <v>35</v>
      </c>
      <c r="M82">
        <v>8</v>
      </c>
      <c r="N82" t="s">
        <v>281</v>
      </c>
      <c r="O82" t="s">
        <v>282</v>
      </c>
      <c r="P82" t="s">
        <v>283</v>
      </c>
      <c r="Q82" t="s">
        <v>29</v>
      </c>
      <c r="R82" t="s">
        <v>171</v>
      </c>
      <c r="S82" t="str">
        <f>TEXT(Table2[[#This Row],[Date]],"dddd")</f>
        <v>Thursday</v>
      </c>
    </row>
    <row r="83" spans="1:19" x14ac:dyDescent="0.5">
      <c r="A83" t="s">
        <v>53</v>
      </c>
      <c r="B83" s="1">
        <v>44125</v>
      </c>
      <c r="C83" t="s">
        <v>227</v>
      </c>
      <c r="D83">
        <v>39</v>
      </c>
      <c r="E83" t="s">
        <v>21</v>
      </c>
      <c r="F83" t="s">
        <v>42</v>
      </c>
      <c r="G83" t="s">
        <v>231</v>
      </c>
      <c r="H83" t="s">
        <v>21</v>
      </c>
      <c r="I83" t="s">
        <v>43</v>
      </c>
      <c r="J83" t="s">
        <v>24</v>
      </c>
      <c r="K83" t="s">
        <v>42</v>
      </c>
      <c r="L83" t="s">
        <v>35</v>
      </c>
      <c r="M83">
        <v>8</v>
      </c>
      <c r="N83" t="s">
        <v>284</v>
      </c>
      <c r="O83" t="s">
        <v>285</v>
      </c>
      <c r="P83" t="s">
        <v>286</v>
      </c>
      <c r="Q83" t="s">
        <v>48</v>
      </c>
      <c r="R83" t="s">
        <v>77</v>
      </c>
      <c r="S83" t="str">
        <f>TEXT(Table2[[#This Row],[Date]],"dddd")</f>
        <v>Wednesday</v>
      </c>
    </row>
    <row r="84" spans="1:19" x14ac:dyDescent="0.5">
      <c r="A84" t="s">
        <v>175</v>
      </c>
      <c r="B84" s="1">
        <v>44124</v>
      </c>
      <c r="C84" t="s">
        <v>227</v>
      </c>
      <c r="D84">
        <v>38</v>
      </c>
      <c r="E84" t="s">
        <v>33</v>
      </c>
      <c r="F84" t="s">
        <v>674</v>
      </c>
      <c r="G84" t="s">
        <v>22</v>
      </c>
      <c r="H84" t="s">
        <v>33</v>
      </c>
      <c r="I84" t="s">
        <v>43</v>
      </c>
      <c r="J84" t="s">
        <v>24</v>
      </c>
      <c r="K84" t="s">
        <v>674</v>
      </c>
      <c r="L84" t="s">
        <v>35</v>
      </c>
      <c r="M84">
        <v>5</v>
      </c>
      <c r="N84" t="s">
        <v>201</v>
      </c>
      <c r="O84" t="s">
        <v>287</v>
      </c>
      <c r="P84" t="s">
        <v>288</v>
      </c>
      <c r="Q84" t="s">
        <v>150</v>
      </c>
      <c r="R84" t="s">
        <v>30</v>
      </c>
      <c r="S84" t="str">
        <f>TEXT(Table2[[#This Row],[Date]],"dddd")</f>
        <v>Tuesday</v>
      </c>
    </row>
    <row r="85" spans="1:19" x14ac:dyDescent="0.5">
      <c r="A85" t="s">
        <v>53</v>
      </c>
      <c r="B85" s="1">
        <v>44123</v>
      </c>
      <c r="C85" t="s">
        <v>227</v>
      </c>
      <c r="D85">
        <v>37</v>
      </c>
      <c r="E85" t="s">
        <v>20</v>
      </c>
      <c r="F85" t="s">
        <v>64</v>
      </c>
      <c r="G85" t="s">
        <v>231</v>
      </c>
      <c r="H85" t="s">
        <v>20</v>
      </c>
      <c r="I85" t="s">
        <v>43</v>
      </c>
      <c r="J85" t="s">
        <v>24</v>
      </c>
      <c r="K85" t="s">
        <v>64</v>
      </c>
      <c r="L85" t="s">
        <v>35</v>
      </c>
      <c r="M85">
        <v>7</v>
      </c>
      <c r="N85" t="s">
        <v>147</v>
      </c>
      <c r="O85" t="s">
        <v>289</v>
      </c>
      <c r="P85" t="s">
        <v>290</v>
      </c>
      <c r="Q85" t="s">
        <v>47</v>
      </c>
      <c r="R85" t="s">
        <v>48</v>
      </c>
      <c r="S85" t="str">
        <f>TEXT(Table2[[#This Row],[Date]],"dddd")</f>
        <v>Monday</v>
      </c>
    </row>
    <row r="86" spans="1:19" x14ac:dyDescent="0.5">
      <c r="A86" t="s">
        <v>53</v>
      </c>
      <c r="B86" s="1">
        <v>44122</v>
      </c>
      <c r="C86" t="s">
        <v>227</v>
      </c>
      <c r="D86">
        <v>35</v>
      </c>
      <c r="E86" t="s">
        <v>21</v>
      </c>
      <c r="F86" t="s">
        <v>55</v>
      </c>
      <c r="G86" t="s">
        <v>231</v>
      </c>
      <c r="H86" t="s">
        <v>55</v>
      </c>
      <c r="I86" t="s">
        <v>23</v>
      </c>
      <c r="J86" t="s">
        <v>174</v>
      </c>
      <c r="K86" t="s">
        <v>21</v>
      </c>
      <c r="L86" t="s">
        <v>9</v>
      </c>
      <c r="M86" t="s">
        <v>175</v>
      </c>
      <c r="N86" t="s">
        <v>291</v>
      </c>
      <c r="O86" t="s">
        <v>292</v>
      </c>
      <c r="P86" t="s">
        <v>293</v>
      </c>
      <c r="Q86" t="s">
        <v>251</v>
      </c>
      <c r="R86" t="s">
        <v>77</v>
      </c>
      <c r="S86" t="str">
        <f>TEXT(Table2[[#This Row],[Date]],"dddd")</f>
        <v>Sunday</v>
      </c>
    </row>
    <row r="87" spans="1:19" x14ac:dyDescent="0.5">
      <c r="A87" t="s">
        <v>175</v>
      </c>
      <c r="B87" s="1">
        <v>44122</v>
      </c>
      <c r="C87" t="s">
        <v>227</v>
      </c>
      <c r="D87">
        <v>36</v>
      </c>
      <c r="E87" t="s">
        <v>54</v>
      </c>
      <c r="F87" t="s">
        <v>674</v>
      </c>
      <c r="G87" t="s">
        <v>22</v>
      </c>
      <c r="H87" t="s">
        <v>54</v>
      </c>
      <c r="I87" t="s">
        <v>43</v>
      </c>
      <c r="J87" t="s">
        <v>174</v>
      </c>
      <c r="K87" t="s">
        <v>674</v>
      </c>
      <c r="L87" t="s">
        <v>9</v>
      </c>
      <c r="M87" t="s">
        <v>175</v>
      </c>
      <c r="N87" t="s">
        <v>70</v>
      </c>
      <c r="O87" t="s">
        <v>294</v>
      </c>
      <c r="P87" t="s">
        <v>295</v>
      </c>
      <c r="Q87" t="s">
        <v>29</v>
      </c>
      <c r="R87" t="s">
        <v>171</v>
      </c>
      <c r="S87" t="str">
        <f>TEXT(Table2[[#This Row],[Date]],"dddd")</f>
        <v>Sunday</v>
      </c>
    </row>
    <row r="88" spans="1:19" x14ac:dyDescent="0.5">
      <c r="A88" t="s">
        <v>175</v>
      </c>
      <c r="B88" s="1">
        <v>44121</v>
      </c>
      <c r="C88" t="s">
        <v>227</v>
      </c>
      <c r="D88">
        <v>33</v>
      </c>
      <c r="E88" t="s">
        <v>64</v>
      </c>
      <c r="F88" t="s">
        <v>42</v>
      </c>
      <c r="G88" t="s">
        <v>22</v>
      </c>
      <c r="H88" t="s">
        <v>64</v>
      </c>
      <c r="I88" t="s">
        <v>43</v>
      </c>
      <c r="J88" t="s">
        <v>24</v>
      </c>
      <c r="K88" t="s">
        <v>42</v>
      </c>
      <c r="L88" t="s">
        <v>35</v>
      </c>
      <c r="M88">
        <v>7</v>
      </c>
      <c r="N88" t="s">
        <v>165</v>
      </c>
      <c r="O88" t="s">
        <v>296</v>
      </c>
      <c r="P88" t="s">
        <v>297</v>
      </c>
      <c r="Q88" t="s">
        <v>82</v>
      </c>
      <c r="R88" t="s">
        <v>29</v>
      </c>
      <c r="S88" t="str">
        <f>TEXT(Table2[[#This Row],[Date]],"dddd")</f>
        <v>Saturday</v>
      </c>
    </row>
    <row r="89" spans="1:19" x14ac:dyDescent="0.5">
      <c r="A89" t="s">
        <v>175</v>
      </c>
      <c r="B89" s="1">
        <v>44121</v>
      </c>
      <c r="C89" t="s">
        <v>227</v>
      </c>
      <c r="D89">
        <v>34</v>
      </c>
      <c r="E89" t="s">
        <v>20</v>
      </c>
      <c r="F89" t="s">
        <v>33</v>
      </c>
      <c r="G89" t="s">
        <v>34</v>
      </c>
      <c r="H89" t="s">
        <v>20</v>
      </c>
      <c r="I89" t="s">
        <v>43</v>
      </c>
      <c r="J89" t="s">
        <v>24</v>
      </c>
      <c r="K89" t="s">
        <v>33</v>
      </c>
      <c r="L89" t="s">
        <v>35</v>
      </c>
      <c r="M89">
        <v>5</v>
      </c>
      <c r="N89" t="s">
        <v>201</v>
      </c>
      <c r="O89" t="s">
        <v>298</v>
      </c>
      <c r="P89" t="s">
        <v>299</v>
      </c>
      <c r="Q89" t="s">
        <v>39</v>
      </c>
      <c r="R89" t="s">
        <v>30</v>
      </c>
      <c r="S89" t="str">
        <f>TEXT(Table2[[#This Row],[Date]],"dddd")</f>
        <v>Saturday</v>
      </c>
    </row>
    <row r="90" spans="1:19" x14ac:dyDescent="0.5">
      <c r="A90" t="s">
        <v>53</v>
      </c>
      <c r="B90" s="1">
        <v>44120</v>
      </c>
      <c r="C90" t="s">
        <v>227</v>
      </c>
      <c r="D90">
        <v>32</v>
      </c>
      <c r="E90" t="s">
        <v>21</v>
      </c>
      <c r="F90" t="s">
        <v>54</v>
      </c>
      <c r="G90" t="s">
        <v>231</v>
      </c>
      <c r="H90" t="s">
        <v>21</v>
      </c>
      <c r="I90" t="s">
        <v>43</v>
      </c>
      <c r="J90" t="s">
        <v>24</v>
      </c>
      <c r="K90" t="s">
        <v>54</v>
      </c>
      <c r="L90" t="s">
        <v>35</v>
      </c>
      <c r="M90">
        <v>8</v>
      </c>
      <c r="N90" t="s">
        <v>157</v>
      </c>
      <c r="O90" t="s">
        <v>300</v>
      </c>
      <c r="P90" t="s">
        <v>301</v>
      </c>
      <c r="Q90" t="s">
        <v>47</v>
      </c>
      <c r="R90" t="s">
        <v>48</v>
      </c>
      <c r="S90" t="str">
        <f>TEXT(Table2[[#This Row],[Date]],"dddd")</f>
        <v>Friday</v>
      </c>
    </row>
    <row r="91" spans="1:19" x14ac:dyDescent="0.5">
      <c r="A91" t="s">
        <v>175</v>
      </c>
      <c r="B91" s="1">
        <v>44119</v>
      </c>
      <c r="C91" t="s">
        <v>227</v>
      </c>
      <c r="D91">
        <v>31</v>
      </c>
      <c r="E91" t="s">
        <v>42</v>
      </c>
      <c r="F91" t="s">
        <v>674</v>
      </c>
      <c r="G91" t="s">
        <v>34</v>
      </c>
      <c r="H91" t="s">
        <v>42</v>
      </c>
      <c r="I91" t="s">
        <v>43</v>
      </c>
      <c r="J91" t="s">
        <v>24</v>
      </c>
      <c r="K91" t="s">
        <v>674</v>
      </c>
      <c r="L91" t="s">
        <v>35</v>
      </c>
      <c r="M91">
        <v>8</v>
      </c>
      <c r="N91" t="s">
        <v>70</v>
      </c>
      <c r="O91" t="s">
        <v>302</v>
      </c>
      <c r="P91" t="s">
        <v>295</v>
      </c>
      <c r="Q91" t="s">
        <v>39</v>
      </c>
      <c r="R91" t="s">
        <v>150</v>
      </c>
      <c r="S91" t="str">
        <f>TEXT(Table2[[#This Row],[Date]],"dddd")</f>
        <v>Thursday</v>
      </c>
    </row>
    <row r="92" spans="1:19" x14ac:dyDescent="0.5">
      <c r="A92" t="s">
        <v>175</v>
      </c>
      <c r="B92" s="1">
        <v>44118</v>
      </c>
      <c r="C92" t="s">
        <v>227</v>
      </c>
      <c r="D92">
        <v>30</v>
      </c>
      <c r="E92" t="s">
        <v>33</v>
      </c>
      <c r="F92" t="s">
        <v>64</v>
      </c>
      <c r="G92" t="s">
        <v>22</v>
      </c>
      <c r="H92" t="s">
        <v>33</v>
      </c>
      <c r="I92" t="s">
        <v>43</v>
      </c>
      <c r="J92" t="s">
        <v>24</v>
      </c>
      <c r="K92" t="s">
        <v>33</v>
      </c>
      <c r="L92" t="s">
        <v>25</v>
      </c>
      <c r="M92">
        <v>13</v>
      </c>
      <c r="N92" t="s">
        <v>131</v>
      </c>
      <c r="O92" t="s">
        <v>299</v>
      </c>
      <c r="P92" t="s">
        <v>303</v>
      </c>
      <c r="Q92" t="s">
        <v>82</v>
      </c>
      <c r="R92" t="s">
        <v>29</v>
      </c>
      <c r="S92" t="str">
        <f>TEXT(Table2[[#This Row],[Date]],"dddd")</f>
        <v>Wednesday</v>
      </c>
    </row>
    <row r="93" spans="1:19" x14ac:dyDescent="0.5">
      <c r="A93" t="s">
        <v>175</v>
      </c>
      <c r="B93" s="1">
        <v>44117</v>
      </c>
      <c r="C93" t="s">
        <v>227</v>
      </c>
      <c r="D93">
        <v>29</v>
      </c>
      <c r="E93" t="s">
        <v>20</v>
      </c>
      <c r="F93" t="s">
        <v>55</v>
      </c>
      <c r="G93" t="s">
        <v>22</v>
      </c>
      <c r="H93" t="s">
        <v>20</v>
      </c>
      <c r="I93" t="s">
        <v>43</v>
      </c>
      <c r="J93" t="s">
        <v>24</v>
      </c>
      <c r="K93" t="s">
        <v>20</v>
      </c>
      <c r="L93" t="s">
        <v>25</v>
      </c>
      <c r="M93">
        <v>20</v>
      </c>
      <c r="N93" t="s">
        <v>118</v>
      </c>
      <c r="O93" t="s">
        <v>304</v>
      </c>
      <c r="P93" t="s">
        <v>305</v>
      </c>
      <c r="Q93" t="s">
        <v>82</v>
      </c>
      <c r="R93" t="s">
        <v>171</v>
      </c>
      <c r="S93" t="str">
        <f>TEXT(Table2[[#This Row],[Date]],"dddd")</f>
        <v>Tuesday</v>
      </c>
    </row>
    <row r="94" spans="1:19" x14ac:dyDescent="0.5">
      <c r="A94" t="s">
        <v>175</v>
      </c>
      <c r="B94" s="1">
        <v>44116</v>
      </c>
      <c r="C94" t="s">
        <v>227</v>
      </c>
      <c r="D94">
        <v>28</v>
      </c>
      <c r="E94" t="s">
        <v>42</v>
      </c>
      <c r="F94" t="s">
        <v>21</v>
      </c>
      <c r="G94" t="s">
        <v>34</v>
      </c>
      <c r="H94" t="s">
        <v>42</v>
      </c>
      <c r="I94" t="s">
        <v>43</v>
      </c>
      <c r="J94" t="s">
        <v>24</v>
      </c>
      <c r="K94" t="s">
        <v>42</v>
      </c>
      <c r="L94" t="s">
        <v>25</v>
      </c>
      <c r="M94">
        <v>82</v>
      </c>
      <c r="N94" t="s">
        <v>165</v>
      </c>
      <c r="O94" t="s">
        <v>306</v>
      </c>
      <c r="P94" t="s">
        <v>307</v>
      </c>
      <c r="Q94" t="s">
        <v>30</v>
      </c>
      <c r="R94" t="s">
        <v>73</v>
      </c>
      <c r="S94" t="str">
        <f>TEXT(Table2[[#This Row],[Date]],"dddd")</f>
        <v>Monday</v>
      </c>
    </row>
    <row r="95" spans="1:19" x14ac:dyDescent="0.5">
      <c r="A95" t="s">
        <v>53</v>
      </c>
      <c r="B95" s="1">
        <v>44115</v>
      </c>
      <c r="C95" t="s">
        <v>227</v>
      </c>
      <c r="D95">
        <v>27</v>
      </c>
      <c r="E95" t="s">
        <v>33</v>
      </c>
      <c r="F95" t="s">
        <v>54</v>
      </c>
      <c r="G95" t="s">
        <v>231</v>
      </c>
      <c r="H95" t="s">
        <v>33</v>
      </c>
      <c r="I95" t="s">
        <v>43</v>
      </c>
      <c r="J95" t="s">
        <v>24</v>
      </c>
      <c r="K95" t="s">
        <v>54</v>
      </c>
      <c r="L95" t="s">
        <v>35</v>
      </c>
      <c r="M95">
        <v>5</v>
      </c>
      <c r="N95" t="s">
        <v>157</v>
      </c>
      <c r="O95" t="s">
        <v>308</v>
      </c>
      <c r="P95" t="s">
        <v>309</v>
      </c>
      <c r="Q95" t="s">
        <v>47</v>
      </c>
      <c r="R95" t="s">
        <v>77</v>
      </c>
      <c r="S95" t="str">
        <f>TEXT(Table2[[#This Row],[Date]],"dddd")</f>
        <v>Sunday</v>
      </c>
    </row>
    <row r="96" spans="1:19" x14ac:dyDescent="0.5">
      <c r="A96" t="s">
        <v>175</v>
      </c>
      <c r="B96" s="1">
        <v>44115</v>
      </c>
      <c r="C96" t="s">
        <v>227</v>
      </c>
      <c r="D96">
        <v>26</v>
      </c>
      <c r="E96" t="s">
        <v>55</v>
      </c>
      <c r="F96" t="s">
        <v>64</v>
      </c>
      <c r="G96" t="s">
        <v>22</v>
      </c>
      <c r="H96" t="s">
        <v>55</v>
      </c>
      <c r="I96" t="s">
        <v>43</v>
      </c>
      <c r="J96" t="s">
        <v>24</v>
      </c>
      <c r="K96" t="s">
        <v>64</v>
      </c>
      <c r="L96" t="s">
        <v>35</v>
      </c>
      <c r="M96">
        <v>5</v>
      </c>
      <c r="N96" t="s">
        <v>310</v>
      </c>
      <c r="O96" t="s">
        <v>311</v>
      </c>
      <c r="P96" t="s">
        <v>303</v>
      </c>
      <c r="Q96" t="s">
        <v>102</v>
      </c>
      <c r="R96" t="s">
        <v>171</v>
      </c>
      <c r="S96" t="str">
        <f>TEXT(Table2[[#This Row],[Date]],"dddd")</f>
        <v>Sunday</v>
      </c>
    </row>
    <row r="97" spans="1:19" x14ac:dyDescent="0.5">
      <c r="A97" t="s">
        <v>175</v>
      </c>
      <c r="B97" s="1">
        <v>44114</v>
      </c>
      <c r="C97" t="s">
        <v>227</v>
      </c>
      <c r="D97">
        <v>25</v>
      </c>
      <c r="E97" t="s">
        <v>42</v>
      </c>
      <c r="F97" t="s">
        <v>20</v>
      </c>
      <c r="G97" t="s">
        <v>22</v>
      </c>
      <c r="H97" t="s">
        <v>42</v>
      </c>
      <c r="I97" t="s">
        <v>43</v>
      </c>
      <c r="J97" t="s">
        <v>24</v>
      </c>
      <c r="K97" t="s">
        <v>42</v>
      </c>
      <c r="L97" t="s">
        <v>25</v>
      </c>
      <c r="M97">
        <v>37</v>
      </c>
      <c r="N97" t="s">
        <v>312</v>
      </c>
      <c r="O97" t="s">
        <v>313</v>
      </c>
      <c r="P97" t="s">
        <v>314</v>
      </c>
      <c r="Q97" t="s">
        <v>82</v>
      </c>
      <c r="R97" t="s">
        <v>171</v>
      </c>
      <c r="S97" t="str">
        <f>TEXT(Table2[[#This Row],[Date]],"dddd")</f>
        <v>Saturday</v>
      </c>
    </row>
    <row r="98" spans="1:19" x14ac:dyDescent="0.5">
      <c r="A98" t="s">
        <v>53</v>
      </c>
      <c r="B98" s="1">
        <v>44114</v>
      </c>
      <c r="C98" t="s">
        <v>227</v>
      </c>
      <c r="D98">
        <v>24</v>
      </c>
      <c r="E98" t="s">
        <v>21</v>
      </c>
      <c r="F98" t="s">
        <v>674</v>
      </c>
      <c r="G98" t="s">
        <v>231</v>
      </c>
      <c r="H98" t="s">
        <v>21</v>
      </c>
      <c r="I98" t="s">
        <v>43</v>
      </c>
      <c r="J98" t="s">
        <v>24</v>
      </c>
      <c r="K98" t="s">
        <v>21</v>
      </c>
      <c r="L98" t="s">
        <v>25</v>
      </c>
      <c r="M98">
        <v>2</v>
      </c>
      <c r="N98" t="s">
        <v>315</v>
      </c>
      <c r="O98" t="s">
        <v>316</v>
      </c>
      <c r="P98" t="s">
        <v>317</v>
      </c>
      <c r="Q98" t="s">
        <v>78</v>
      </c>
      <c r="R98" t="s">
        <v>47</v>
      </c>
      <c r="S98" t="str">
        <f>TEXT(Table2[[#This Row],[Date]],"dddd")</f>
        <v>Saturday</v>
      </c>
    </row>
    <row r="99" spans="1:19" x14ac:dyDescent="0.5">
      <c r="A99" t="s">
        <v>175</v>
      </c>
      <c r="B99" s="1">
        <v>44113</v>
      </c>
      <c r="C99" t="s">
        <v>227</v>
      </c>
      <c r="D99">
        <v>23</v>
      </c>
      <c r="E99" t="s">
        <v>33</v>
      </c>
      <c r="F99" t="s">
        <v>64</v>
      </c>
      <c r="G99" t="s">
        <v>34</v>
      </c>
      <c r="H99" t="s">
        <v>64</v>
      </c>
      <c r="I99" t="s">
        <v>23</v>
      </c>
      <c r="J99" t="s">
        <v>24</v>
      </c>
      <c r="K99" t="s">
        <v>33</v>
      </c>
      <c r="L99" t="s">
        <v>25</v>
      </c>
      <c r="M99">
        <v>46</v>
      </c>
      <c r="N99" t="s">
        <v>318</v>
      </c>
      <c r="O99" t="s">
        <v>319</v>
      </c>
      <c r="P99" t="s">
        <v>320</v>
      </c>
      <c r="Q99" t="s">
        <v>39</v>
      </c>
      <c r="R99" t="s">
        <v>150</v>
      </c>
      <c r="S99" t="str">
        <f>TEXT(Table2[[#This Row],[Date]],"dddd")</f>
        <v>Friday</v>
      </c>
    </row>
    <row r="100" spans="1:19" x14ac:dyDescent="0.5">
      <c r="A100" t="s">
        <v>175</v>
      </c>
      <c r="B100" s="1">
        <v>44112</v>
      </c>
      <c r="C100" t="s">
        <v>227</v>
      </c>
      <c r="D100">
        <v>22</v>
      </c>
      <c r="E100" t="s">
        <v>55</v>
      </c>
      <c r="F100" t="s">
        <v>674</v>
      </c>
      <c r="G100" t="s">
        <v>22</v>
      </c>
      <c r="H100" t="s">
        <v>55</v>
      </c>
      <c r="I100" t="s">
        <v>43</v>
      </c>
      <c r="J100" t="s">
        <v>24</v>
      </c>
      <c r="K100" t="s">
        <v>55</v>
      </c>
      <c r="L100" t="s">
        <v>25</v>
      </c>
      <c r="M100">
        <v>69</v>
      </c>
      <c r="N100" t="s">
        <v>192</v>
      </c>
      <c r="O100" t="s">
        <v>321</v>
      </c>
      <c r="P100" t="s">
        <v>322</v>
      </c>
      <c r="Q100" t="s">
        <v>82</v>
      </c>
      <c r="R100" t="s">
        <v>29</v>
      </c>
      <c r="S100" t="str">
        <f>TEXT(Table2[[#This Row],[Date]],"dddd")</f>
        <v>Thursday</v>
      </c>
    </row>
    <row r="101" spans="1:19" x14ac:dyDescent="0.5">
      <c r="A101" t="s">
        <v>53</v>
      </c>
      <c r="B101" s="1">
        <v>44111</v>
      </c>
      <c r="C101" t="s">
        <v>227</v>
      </c>
      <c r="D101">
        <v>21</v>
      </c>
      <c r="E101" t="s">
        <v>21</v>
      </c>
      <c r="F101" t="s">
        <v>20</v>
      </c>
      <c r="G101" t="s">
        <v>231</v>
      </c>
      <c r="H101" t="s">
        <v>21</v>
      </c>
      <c r="I101" t="s">
        <v>43</v>
      </c>
      <c r="J101" t="s">
        <v>24</v>
      </c>
      <c r="K101" t="s">
        <v>21</v>
      </c>
      <c r="L101" t="s">
        <v>25</v>
      </c>
      <c r="M101">
        <v>10</v>
      </c>
      <c r="N101" t="s">
        <v>323</v>
      </c>
      <c r="O101" t="s">
        <v>324</v>
      </c>
      <c r="P101" t="s">
        <v>325</v>
      </c>
      <c r="Q101" t="s">
        <v>39</v>
      </c>
      <c r="R101" t="s">
        <v>30</v>
      </c>
      <c r="S101" t="str">
        <f>TEXT(Table2[[#This Row],[Date]],"dddd")</f>
        <v>Wednesday</v>
      </c>
    </row>
    <row r="102" spans="1:19" x14ac:dyDescent="0.5">
      <c r="A102" t="s">
        <v>53</v>
      </c>
      <c r="B102" s="1">
        <v>44110</v>
      </c>
      <c r="C102" t="s">
        <v>227</v>
      </c>
      <c r="D102">
        <v>20</v>
      </c>
      <c r="E102" t="s">
        <v>54</v>
      </c>
      <c r="F102" t="s">
        <v>64</v>
      </c>
      <c r="G102" t="s">
        <v>231</v>
      </c>
      <c r="H102" t="s">
        <v>54</v>
      </c>
      <c r="I102" t="s">
        <v>43</v>
      </c>
      <c r="J102" t="s">
        <v>24</v>
      </c>
      <c r="K102" t="s">
        <v>54</v>
      </c>
      <c r="L102" t="s">
        <v>25</v>
      </c>
      <c r="M102">
        <v>57</v>
      </c>
      <c r="N102" t="s">
        <v>262</v>
      </c>
      <c r="O102" t="s">
        <v>326</v>
      </c>
      <c r="P102" t="s">
        <v>327</v>
      </c>
      <c r="Q102" t="s">
        <v>48</v>
      </c>
      <c r="R102" t="s">
        <v>77</v>
      </c>
      <c r="S102" t="str">
        <f>TEXT(Table2[[#This Row],[Date]],"dddd")</f>
        <v>Tuesday</v>
      </c>
    </row>
    <row r="103" spans="1:19" x14ac:dyDescent="0.5">
      <c r="A103" t="s">
        <v>175</v>
      </c>
      <c r="B103" s="1">
        <v>44109</v>
      </c>
      <c r="C103" t="s">
        <v>227</v>
      </c>
      <c r="D103">
        <v>19</v>
      </c>
      <c r="E103" t="s">
        <v>33</v>
      </c>
      <c r="F103" t="s">
        <v>42</v>
      </c>
      <c r="G103" t="s">
        <v>22</v>
      </c>
      <c r="H103" t="s">
        <v>42</v>
      </c>
      <c r="I103" t="s">
        <v>23</v>
      </c>
      <c r="J103" t="s">
        <v>24</v>
      </c>
      <c r="K103" t="s">
        <v>33</v>
      </c>
      <c r="L103" t="s">
        <v>25</v>
      </c>
      <c r="M103">
        <v>59</v>
      </c>
      <c r="N103" t="s">
        <v>83</v>
      </c>
      <c r="O103" t="s">
        <v>328</v>
      </c>
      <c r="P103" t="s">
        <v>329</v>
      </c>
      <c r="Q103" t="s">
        <v>29</v>
      </c>
      <c r="R103" t="s">
        <v>102</v>
      </c>
      <c r="S103" t="str">
        <f>TEXT(Table2[[#This Row],[Date]],"dddd")</f>
        <v>Monday</v>
      </c>
    </row>
    <row r="104" spans="1:19" x14ac:dyDescent="0.5">
      <c r="A104" t="s">
        <v>175</v>
      </c>
      <c r="B104" s="1">
        <v>44108</v>
      </c>
      <c r="C104" t="s">
        <v>227</v>
      </c>
      <c r="D104">
        <v>17</v>
      </c>
      <c r="E104" t="s">
        <v>54</v>
      </c>
      <c r="F104" t="s">
        <v>55</v>
      </c>
      <c r="G104" t="s">
        <v>34</v>
      </c>
      <c r="H104" t="s">
        <v>54</v>
      </c>
      <c r="I104" t="s">
        <v>43</v>
      </c>
      <c r="J104" t="s">
        <v>24</v>
      </c>
      <c r="K104" t="s">
        <v>54</v>
      </c>
      <c r="L104" t="s">
        <v>25</v>
      </c>
      <c r="M104">
        <v>34</v>
      </c>
      <c r="N104" t="s">
        <v>228</v>
      </c>
      <c r="O104" t="s">
        <v>309</v>
      </c>
      <c r="P104" t="s">
        <v>330</v>
      </c>
      <c r="Q104" t="s">
        <v>39</v>
      </c>
      <c r="R104" t="s">
        <v>30</v>
      </c>
      <c r="S104" t="str">
        <f>TEXT(Table2[[#This Row],[Date]],"dddd")</f>
        <v>Sunday</v>
      </c>
    </row>
    <row r="105" spans="1:19" x14ac:dyDescent="0.5">
      <c r="A105" t="s">
        <v>175</v>
      </c>
      <c r="B105" s="1">
        <v>44108</v>
      </c>
      <c r="C105" t="s">
        <v>227</v>
      </c>
      <c r="D105">
        <v>18</v>
      </c>
      <c r="E105" t="s">
        <v>674</v>
      </c>
      <c r="F105" t="s">
        <v>20</v>
      </c>
      <c r="G105" t="s">
        <v>22</v>
      </c>
      <c r="H105" t="s">
        <v>674</v>
      </c>
      <c r="I105" t="s">
        <v>43</v>
      </c>
      <c r="J105" t="s">
        <v>24</v>
      </c>
      <c r="K105" t="s">
        <v>20</v>
      </c>
      <c r="L105" t="s">
        <v>35</v>
      </c>
      <c r="M105">
        <v>10</v>
      </c>
      <c r="N105" t="s">
        <v>331</v>
      </c>
      <c r="O105" t="s">
        <v>332</v>
      </c>
      <c r="P105" t="s">
        <v>333</v>
      </c>
      <c r="Q105" t="s">
        <v>106</v>
      </c>
      <c r="R105" t="s">
        <v>29</v>
      </c>
      <c r="S105" t="str">
        <f>TEXT(Table2[[#This Row],[Date]],"dddd")</f>
        <v>Sunday</v>
      </c>
    </row>
    <row r="106" spans="1:19" x14ac:dyDescent="0.5">
      <c r="A106" t="s">
        <v>53</v>
      </c>
      <c r="B106" s="1">
        <v>44107</v>
      </c>
      <c r="C106" t="s">
        <v>227</v>
      </c>
      <c r="D106">
        <v>15</v>
      </c>
      <c r="E106" t="s">
        <v>64</v>
      </c>
      <c r="F106" t="s">
        <v>42</v>
      </c>
      <c r="G106" t="s">
        <v>231</v>
      </c>
      <c r="H106" t="s">
        <v>64</v>
      </c>
      <c r="I106" t="s">
        <v>43</v>
      </c>
      <c r="J106" t="s">
        <v>24</v>
      </c>
      <c r="K106" t="s">
        <v>42</v>
      </c>
      <c r="L106" t="s">
        <v>35</v>
      </c>
      <c r="M106">
        <v>8</v>
      </c>
      <c r="N106" t="s">
        <v>103</v>
      </c>
      <c r="O106" t="s">
        <v>334</v>
      </c>
      <c r="P106" t="s">
        <v>335</v>
      </c>
      <c r="Q106" t="s">
        <v>47</v>
      </c>
      <c r="R106" t="s">
        <v>77</v>
      </c>
      <c r="S106" t="str">
        <f>TEXT(Table2[[#This Row],[Date]],"dddd")</f>
        <v>Saturday</v>
      </c>
    </row>
    <row r="107" spans="1:19" x14ac:dyDescent="0.5">
      <c r="A107" t="s">
        <v>175</v>
      </c>
      <c r="B107" s="1">
        <v>44107</v>
      </c>
      <c r="C107" t="s">
        <v>227</v>
      </c>
      <c r="D107">
        <v>16</v>
      </c>
      <c r="E107" t="s">
        <v>33</v>
      </c>
      <c r="F107" t="s">
        <v>21</v>
      </c>
      <c r="G107" t="s">
        <v>34</v>
      </c>
      <c r="H107" t="s">
        <v>21</v>
      </c>
      <c r="I107" t="s">
        <v>23</v>
      </c>
      <c r="J107" t="s">
        <v>24</v>
      </c>
      <c r="K107" t="s">
        <v>33</v>
      </c>
      <c r="L107" t="s">
        <v>25</v>
      </c>
      <c r="M107">
        <v>18</v>
      </c>
      <c r="N107" t="s">
        <v>124</v>
      </c>
      <c r="O107" t="s">
        <v>336</v>
      </c>
      <c r="P107" t="s">
        <v>337</v>
      </c>
      <c r="Q107" t="s">
        <v>280</v>
      </c>
      <c r="R107" t="s">
        <v>30</v>
      </c>
      <c r="S107" t="str">
        <f>TEXT(Table2[[#This Row],[Date]],"dddd")</f>
        <v>Saturday</v>
      </c>
    </row>
    <row r="108" spans="1:19" x14ac:dyDescent="0.5">
      <c r="A108" t="s">
        <v>175</v>
      </c>
      <c r="B108" s="1">
        <v>44106</v>
      </c>
      <c r="C108" t="s">
        <v>227</v>
      </c>
      <c r="D108">
        <v>14</v>
      </c>
      <c r="E108" t="s">
        <v>55</v>
      </c>
      <c r="F108" t="s">
        <v>20</v>
      </c>
      <c r="G108" t="s">
        <v>22</v>
      </c>
      <c r="H108" t="s">
        <v>55</v>
      </c>
      <c r="I108" t="s">
        <v>43</v>
      </c>
      <c r="J108" t="s">
        <v>24</v>
      </c>
      <c r="K108" t="s">
        <v>55</v>
      </c>
      <c r="L108" t="s">
        <v>25</v>
      </c>
      <c r="M108">
        <v>7</v>
      </c>
      <c r="N108" t="s">
        <v>338</v>
      </c>
      <c r="O108" t="s">
        <v>339</v>
      </c>
      <c r="P108" t="s">
        <v>340</v>
      </c>
      <c r="Q108" t="s">
        <v>82</v>
      </c>
      <c r="R108" t="s">
        <v>171</v>
      </c>
      <c r="S108" t="str">
        <f>TEXT(Table2[[#This Row],[Date]],"dddd")</f>
        <v>Friday</v>
      </c>
    </row>
    <row r="109" spans="1:19" x14ac:dyDescent="0.5">
      <c r="A109" t="s">
        <v>53</v>
      </c>
      <c r="B109" s="1">
        <v>44105</v>
      </c>
      <c r="C109" t="s">
        <v>227</v>
      </c>
      <c r="D109">
        <v>13</v>
      </c>
      <c r="E109" t="s">
        <v>54</v>
      </c>
      <c r="F109" t="s">
        <v>674</v>
      </c>
      <c r="G109" t="s">
        <v>231</v>
      </c>
      <c r="H109" t="s">
        <v>674</v>
      </c>
      <c r="I109" t="s">
        <v>23</v>
      </c>
      <c r="J109" t="s">
        <v>24</v>
      </c>
      <c r="K109" t="s">
        <v>54</v>
      </c>
      <c r="L109" t="s">
        <v>25</v>
      </c>
      <c r="M109">
        <v>48</v>
      </c>
      <c r="N109" t="s">
        <v>109</v>
      </c>
      <c r="O109" t="s">
        <v>341</v>
      </c>
      <c r="P109" t="s">
        <v>342</v>
      </c>
      <c r="Q109" t="s">
        <v>48</v>
      </c>
      <c r="R109" t="s">
        <v>77</v>
      </c>
      <c r="S109" t="str">
        <f>TEXT(Table2[[#This Row],[Date]],"dddd")</f>
        <v>Thursday</v>
      </c>
    </row>
    <row r="110" spans="1:19" x14ac:dyDescent="0.5">
      <c r="A110" t="s">
        <v>175</v>
      </c>
      <c r="B110" s="1">
        <v>44104</v>
      </c>
      <c r="C110" t="s">
        <v>227</v>
      </c>
      <c r="D110">
        <v>12</v>
      </c>
      <c r="E110" t="s">
        <v>21</v>
      </c>
      <c r="F110" t="s">
        <v>64</v>
      </c>
      <c r="G110" t="s">
        <v>22</v>
      </c>
      <c r="H110" t="s">
        <v>64</v>
      </c>
      <c r="I110" t="s">
        <v>23</v>
      </c>
      <c r="J110" t="s">
        <v>24</v>
      </c>
      <c r="K110" t="s">
        <v>21</v>
      </c>
      <c r="L110" t="s">
        <v>25</v>
      </c>
      <c r="M110">
        <v>37</v>
      </c>
      <c r="N110" t="s">
        <v>65</v>
      </c>
      <c r="O110" t="s">
        <v>343</v>
      </c>
      <c r="P110" t="s">
        <v>344</v>
      </c>
      <c r="Q110" t="s">
        <v>39</v>
      </c>
      <c r="R110" t="s">
        <v>150</v>
      </c>
      <c r="S110" t="str">
        <f>TEXT(Table2[[#This Row],[Date]],"dddd")</f>
        <v>Wednesday</v>
      </c>
    </row>
    <row r="111" spans="1:19" x14ac:dyDescent="0.5">
      <c r="A111" t="s">
        <v>53</v>
      </c>
      <c r="B111" s="1">
        <v>44103</v>
      </c>
      <c r="C111" t="s">
        <v>227</v>
      </c>
      <c r="D111">
        <v>11</v>
      </c>
      <c r="E111" t="s">
        <v>55</v>
      </c>
      <c r="F111" t="s">
        <v>33</v>
      </c>
      <c r="G111" t="s">
        <v>231</v>
      </c>
      <c r="H111" t="s">
        <v>33</v>
      </c>
      <c r="I111" t="s">
        <v>23</v>
      </c>
      <c r="J111" t="s">
        <v>24</v>
      </c>
      <c r="K111" t="s">
        <v>55</v>
      </c>
      <c r="L111" t="s">
        <v>25</v>
      </c>
      <c r="M111">
        <v>15</v>
      </c>
      <c r="N111" t="s">
        <v>345</v>
      </c>
      <c r="O111" t="s">
        <v>346</v>
      </c>
      <c r="P111" t="s">
        <v>347</v>
      </c>
      <c r="Q111" t="s">
        <v>48</v>
      </c>
      <c r="R111" t="s">
        <v>77</v>
      </c>
      <c r="S111" t="str">
        <f>TEXT(Table2[[#This Row],[Date]],"dddd")</f>
        <v>Tuesday</v>
      </c>
    </row>
    <row r="112" spans="1:19" x14ac:dyDescent="0.5">
      <c r="A112" t="s">
        <v>175</v>
      </c>
      <c r="B112" s="1">
        <v>44102</v>
      </c>
      <c r="C112" t="s">
        <v>227</v>
      </c>
      <c r="D112">
        <v>10</v>
      </c>
      <c r="E112" t="s">
        <v>42</v>
      </c>
      <c r="F112" t="s">
        <v>54</v>
      </c>
      <c r="G112" t="s">
        <v>22</v>
      </c>
      <c r="H112" t="s">
        <v>54</v>
      </c>
      <c r="I112" t="s">
        <v>23</v>
      </c>
      <c r="J112" t="s">
        <v>174</v>
      </c>
      <c r="K112" t="s">
        <v>42</v>
      </c>
      <c r="L112" t="s">
        <v>9</v>
      </c>
      <c r="M112" t="s">
        <v>175</v>
      </c>
      <c r="N112" t="s">
        <v>165</v>
      </c>
      <c r="O112" t="s">
        <v>335</v>
      </c>
      <c r="P112" t="s">
        <v>309</v>
      </c>
      <c r="Q112" t="s">
        <v>29</v>
      </c>
      <c r="R112" t="s">
        <v>171</v>
      </c>
      <c r="S112" t="str">
        <f>TEXT(Table2[[#This Row],[Date]],"dddd")</f>
        <v>Monday</v>
      </c>
    </row>
    <row r="113" spans="1:19" x14ac:dyDescent="0.5">
      <c r="A113" t="s">
        <v>175</v>
      </c>
      <c r="B113" s="1">
        <v>44101</v>
      </c>
      <c r="C113" t="s">
        <v>227</v>
      </c>
      <c r="D113">
        <v>9</v>
      </c>
      <c r="E113" t="s">
        <v>674</v>
      </c>
      <c r="F113" t="s">
        <v>64</v>
      </c>
      <c r="G113" t="s">
        <v>34</v>
      </c>
      <c r="H113" t="s">
        <v>64</v>
      </c>
      <c r="I113" t="s">
        <v>23</v>
      </c>
      <c r="J113" t="s">
        <v>24</v>
      </c>
      <c r="K113" t="s">
        <v>64</v>
      </c>
      <c r="L113" t="s">
        <v>35</v>
      </c>
      <c r="M113">
        <v>4</v>
      </c>
      <c r="N113" t="s">
        <v>218</v>
      </c>
      <c r="O113" t="s">
        <v>348</v>
      </c>
      <c r="P113" t="s">
        <v>349</v>
      </c>
      <c r="Q113" t="s">
        <v>30</v>
      </c>
      <c r="R113" t="s">
        <v>73</v>
      </c>
      <c r="S113" t="str">
        <f>TEXT(Table2[[#This Row],[Date]],"dddd")</f>
        <v>Sunday</v>
      </c>
    </row>
    <row r="114" spans="1:19" x14ac:dyDescent="0.5">
      <c r="A114" t="s">
        <v>53</v>
      </c>
      <c r="B114" s="1">
        <v>44100</v>
      </c>
      <c r="C114" t="s">
        <v>227</v>
      </c>
      <c r="D114">
        <v>8</v>
      </c>
      <c r="E114" t="s">
        <v>55</v>
      </c>
      <c r="F114" t="s">
        <v>21</v>
      </c>
      <c r="G114" t="s">
        <v>231</v>
      </c>
      <c r="H114" t="s">
        <v>55</v>
      </c>
      <c r="I114" t="s">
        <v>43</v>
      </c>
      <c r="J114" t="s">
        <v>24</v>
      </c>
      <c r="K114" t="s">
        <v>21</v>
      </c>
      <c r="L114" t="s">
        <v>35</v>
      </c>
      <c r="M114">
        <v>7</v>
      </c>
      <c r="N114" t="s">
        <v>86</v>
      </c>
      <c r="O114" t="s">
        <v>350</v>
      </c>
      <c r="P114" t="s">
        <v>351</v>
      </c>
      <c r="Q114" t="s">
        <v>47</v>
      </c>
      <c r="R114" t="s">
        <v>48</v>
      </c>
      <c r="S114" t="str">
        <f>TEXT(Table2[[#This Row],[Date]],"dddd")</f>
        <v>Saturday</v>
      </c>
    </row>
    <row r="115" spans="1:19" x14ac:dyDescent="0.5">
      <c r="A115" t="s">
        <v>175</v>
      </c>
      <c r="B115" s="1">
        <v>44099</v>
      </c>
      <c r="C115" t="s">
        <v>227</v>
      </c>
      <c r="D115">
        <v>7</v>
      </c>
      <c r="E115" t="s">
        <v>33</v>
      </c>
      <c r="F115" t="s">
        <v>20</v>
      </c>
      <c r="G115" t="s">
        <v>22</v>
      </c>
      <c r="H115" t="s">
        <v>20</v>
      </c>
      <c r="I115" t="s">
        <v>23</v>
      </c>
      <c r="J115" t="s">
        <v>24</v>
      </c>
      <c r="K115" t="s">
        <v>33</v>
      </c>
      <c r="L115" t="s">
        <v>25</v>
      </c>
      <c r="M115">
        <v>44</v>
      </c>
      <c r="N115" t="s">
        <v>160</v>
      </c>
      <c r="O115" t="s">
        <v>352</v>
      </c>
      <c r="P115" t="s">
        <v>353</v>
      </c>
      <c r="Q115" t="s">
        <v>39</v>
      </c>
      <c r="R115" t="s">
        <v>30</v>
      </c>
      <c r="S115" t="str">
        <f>TEXT(Table2[[#This Row],[Date]],"dddd")</f>
        <v>Friday</v>
      </c>
    </row>
    <row r="116" spans="1:19" x14ac:dyDescent="0.5">
      <c r="A116" t="s">
        <v>175</v>
      </c>
      <c r="B116" s="1">
        <v>44098</v>
      </c>
      <c r="C116" t="s">
        <v>227</v>
      </c>
      <c r="D116">
        <v>6</v>
      </c>
      <c r="E116" t="s">
        <v>674</v>
      </c>
      <c r="F116" t="s">
        <v>42</v>
      </c>
      <c r="G116" t="s">
        <v>22</v>
      </c>
      <c r="H116" t="s">
        <v>42</v>
      </c>
      <c r="I116" t="s">
        <v>23</v>
      </c>
      <c r="J116" t="s">
        <v>24</v>
      </c>
      <c r="K116" t="s">
        <v>674</v>
      </c>
      <c r="L116" t="s">
        <v>25</v>
      </c>
      <c r="M116">
        <v>97</v>
      </c>
      <c r="N116" t="s">
        <v>70</v>
      </c>
      <c r="O116" t="s">
        <v>354</v>
      </c>
      <c r="P116" t="s">
        <v>355</v>
      </c>
      <c r="Q116" t="s">
        <v>82</v>
      </c>
      <c r="R116" t="s">
        <v>171</v>
      </c>
      <c r="S116" t="str">
        <f>TEXT(Table2[[#This Row],[Date]],"dddd")</f>
        <v>Thursday</v>
      </c>
    </row>
    <row r="117" spans="1:19" x14ac:dyDescent="0.5">
      <c r="A117" t="s">
        <v>53</v>
      </c>
      <c r="B117" s="1">
        <v>44097</v>
      </c>
      <c r="C117" t="s">
        <v>227</v>
      </c>
      <c r="D117">
        <v>5</v>
      </c>
      <c r="E117" t="s">
        <v>54</v>
      </c>
      <c r="F117" t="s">
        <v>21</v>
      </c>
      <c r="G117" t="s">
        <v>231</v>
      </c>
      <c r="H117" t="s">
        <v>21</v>
      </c>
      <c r="I117" t="s">
        <v>23</v>
      </c>
      <c r="J117" t="s">
        <v>24</v>
      </c>
      <c r="K117" t="s">
        <v>54</v>
      </c>
      <c r="L117" t="s">
        <v>25</v>
      </c>
      <c r="M117">
        <v>49</v>
      </c>
      <c r="N117" t="s">
        <v>356</v>
      </c>
      <c r="O117" t="s">
        <v>357</v>
      </c>
      <c r="P117" t="s">
        <v>358</v>
      </c>
      <c r="Q117" t="s">
        <v>47</v>
      </c>
      <c r="R117" t="s">
        <v>77</v>
      </c>
      <c r="S117" t="str">
        <f>TEXT(Table2[[#This Row],[Date]],"dddd")</f>
        <v>Wednesday</v>
      </c>
    </row>
    <row r="118" spans="1:19" x14ac:dyDescent="0.5">
      <c r="A118" t="s">
        <v>175</v>
      </c>
      <c r="B118" s="1">
        <v>44096</v>
      </c>
      <c r="C118" t="s">
        <v>227</v>
      </c>
      <c r="D118">
        <v>4</v>
      </c>
      <c r="E118" t="s">
        <v>64</v>
      </c>
      <c r="F118" t="s">
        <v>20</v>
      </c>
      <c r="G118" t="s">
        <v>34</v>
      </c>
      <c r="H118" t="s">
        <v>20</v>
      </c>
      <c r="I118" t="s">
        <v>23</v>
      </c>
      <c r="J118" t="s">
        <v>24</v>
      </c>
      <c r="K118" t="s">
        <v>64</v>
      </c>
      <c r="L118" t="s">
        <v>25</v>
      </c>
      <c r="M118">
        <v>16</v>
      </c>
      <c r="N118" t="s">
        <v>218</v>
      </c>
      <c r="O118" t="s">
        <v>359</v>
      </c>
      <c r="P118" t="s">
        <v>360</v>
      </c>
      <c r="Q118" t="s">
        <v>150</v>
      </c>
      <c r="R118" t="s">
        <v>280</v>
      </c>
      <c r="S118" t="str">
        <f>TEXT(Table2[[#This Row],[Date]],"dddd")</f>
        <v>Tuesday</v>
      </c>
    </row>
    <row r="119" spans="1:19" x14ac:dyDescent="0.5">
      <c r="A119" t="s">
        <v>175</v>
      </c>
      <c r="B119" s="1">
        <v>44095</v>
      </c>
      <c r="C119" t="s">
        <v>227</v>
      </c>
      <c r="D119">
        <v>3</v>
      </c>
      <c r="E119" t="s">
        <v>42</v>
      </c>
      <c r="F119" t="s">
        <v>55</v>
      </c>
      <c r="G119" t="s">
        <v>22</v>
      </c>
      <c r="H119" t="s">
        <v>55</v>
      </c>
      <c r="I119" t="s">
        <v>23</v>
      </c>
      <c r="J119" t="s">
        <v>24</v>
      </c>
      <c r="K119" t="s">
        <v>42</v>
      </c>
      <c r="L119" t="s">
        <v>25</v>
      </c>
      <c r="M119">
        <v>10</v>
      </c>
      <c r="N119" t="s">
        <v>103</v>
      </c>
      <c r="O119" t="s">
        <v>361</v>
      </c>
      <c r="P119" t="s">
        <v>362</v>
      </c>
      <c r="Q119" t="s">
        <v>106</v>
      </c>
      <c r="R119" t="s">
        <v>29</v>
      </c>
      <c r="S119" t="str">
        <f>TEXT(Table2[[#This Row],[Date]],"dddd")</f>
        <v>Monday</v>
      </c>
    </row>
    <row r="120" spans="1:19" x14ac:dyDescent="0.5">
      <c r="A120" t="s">
        <v>175</v>
      </c>
      <c r="B120" s="1">
        <v>44094</v>
      </c>
      <c r="C120" t="s">
        <v>227</v>
      </c>
      <c r="D120">
        <v>2</v>
      </c>
      <c r="E120" t="s">
        <v>33</v>
      </c>
      <c r="F120" t="s">
        <v>674</v>
      </c>
      <c r="G120" t="s">
        <v>22</v>
      </c>
      <c r="H120" t="s">
        <v>674</v>
      </c>
      <c r="I120" t="s">
        <v>23</v>
      </c>
      <c r="J120" t="s">
        <v>174</v>
      </c>
      <c r="K120" t="s">
        <v>33</v>
      </c>
      <c r="L120" t="s">
        <v>9</v>
      </c>
      <c r="M120" t="s">
        <v>175</v>
      </c>
      <c r="N120" t="s">
        <v>232</v>
      </c>
      <c r="O120" t="s">
        <v>363</v>
      </c>
      <c r="P120" t="s">
        <v>364</v>
      </c>
      <c r="Q120" t="s">
        <v>82</v>
      </c>
      <c r="R120" t="s">
        <v>29</v>
      </c>
      <c r="S120" t="str">
        <f>TEXT(Table2[[#This Row],[Date]],"dddd")</f>
        <v>Sunday</v>
      </c>
    </row>
    <row r="121" spans="1:19" x14ac:dyDescent="0.5">
      <c r="A121" t="s">
        <v>53</v>
      </c>
      <c r="B121" s="1">
        <v>44093</v>
      </c>
      <c r="C121" t="s">
        <v>227</v>
      </c>
      <c r="D121">
        <v>1</v>
      </c>
      <c r="E121" t="s">
        <v>54</v>
      </c>
      <c r="F121" t="s">
        <v>20</v>
      </c>
      <c r="G121" t="s">
        <v>231</v>
      </c>
      <c r="H121" t="s">
        <v>20</v>
      </c>
      <c r="I121" t="s">
        <v>23</v>
      </c>
      <c r="J121" t="s">
        <v>24</v>
      </c>
      <c r="K121" t="s">
        <v>20</v>
      </c>
      <c r="L121" t="s">
        <v>35</v>
      </c>
      <c r="M121">
        <v>5</v>
      </c>
      <c r="N121" t="s">
        <v>365</v>
      </c>
      <c r="O121" t="s">
        <v>366</v>
      </c>
      <c r="P121" t="s">
        <v>367</v>
      </c>
      <c r="Q121" t="s">
        <v>47</v>
      </c>
      <c r="R121" t="s">
        <v>48</v>
      </c>
      <c r="S121" t="str">
        <f>TEXT(Table2[[#This Row],[Date]],"dddd")</f>
        <v>Saturday</v>
      </c>
    </row>
    <row r="122" spans="1:19" x14ac:dyDescent="0.5">
      <c r="A122" t="s">
        <v>368</v>
      </c>
      <c r="B122" s="1">
        <v>43597</v>
      </c>
      <c r="C122">
        <v>2019</v>
      </c>
      <c r="D122" t="s">
        <v>19</v>
      </c>
      <c r="E122" t="s">
        <v>54</v>
      </c>
      <c r="F122" t="s">
        <v>20</v>
      </c>
      <c r="G122" t="s">
        <v>369</v>
      </c>
      <c r="H122" t="s">
        <v>54</v>
      </c>
      <c r="I122" t="s">
        <v>43</v>
      </c>
      <c r="J122" t="s">
        <v>24</v>
      </c>
      <c r="K122" t="s">
        <v>54</v>
      </c>
      <c r="L122" t="s">
        <v>25</v>
      </c>
      <c r="M122">
        <v>1</v>
      </c>
      <c r="N122" t="s">
        <v>237</v>
      </c>
      <c r="O122" t="s">
        <v>370</v>
      </c>
      <c r="P122" t="s">
        <v>371</v>
      </c>
      <c r="Q122" t="s">
        <v>372</v>
      </c>
      <c r="R122" t="s">
        <v>29</v>
      </c>
      <c r="S122" t="str">
        <f>TEXT(Table2[[#This Row],[Date]],"dddd")</f>
        <v>Sunday</v>
      </c>
    </row>
    <row r="123" spans="1:19" x14ac:dyDescent="0.5">
      <c r="A123" t="s">
        <v>373</v>
      </c>
      <c r="B123" s="1">
        <v>43595</v>
      </c>
      <c r="C123">
        <v>2019</v>
      </c>
      <c r="D123" t="s">
        <v>374</v>
      </c>
      <c r="E123" t="s">
        <v>33</v>
      </c>
      <c r="F123" t="s">
        <v>20</v>
      </c>
      <c r="G123" t="s">
        <v>375</v>
      </c>
      <c r="H123" t="s">
        <v>20</v>
      </c>
      <c r="I123" t="s">
        <v>23</v>
      </c>
      <c r="J123" t="s">
        <v>24</v>
      </c>
      <c r="K123" t="s">
        <v>20</v>
      </c>
      <c r="L123" t="s">
        <v>35</v>
      </c>
      <c r="M123">
        <v>6</v>
      </c>
      <c r="N123" t="s">
        <v>26</v>
      </c>
      <c r="O123" t="s">
        <v>376</v>
      </c>
      <c r="P123" t="s">
        <v>377</v>
      </c>
      <c r="Q123" t="s">
        <v>378</v>
      </c>
      <c r="R123" t="s">
        <v>77</v>
      </c>
      <c r="S123" t="str">
        <f>TEXT(Table2[[#This Row],[Date]],"dddd")</f>
        <v>Friday</v>
      </c>
    </row>
    <row r="124" spans="1:19" x14ac:dyDescent="0.5">
      <c r="A124" t="s">
        <v>373</v>
      </c>
      <c r="B124" s="1">
        <v>43593</v>
      </c>
      <c r="C124">
        <v>2019</v>
      </c>
      <c r="D124" t="s">
        <v>41</v>
      </c>
      <c r="E124" t="s">
        <v>55</v>
      </c>
      <c r="F124" t="s">
        <v>33</v>
      </c>
      <c r="G124" t="s">
        <v>375</v>
      </c>
      <c r="H124" t="s">
        <v>33</v>
      </c>
      <c r="I124" t="s">
        <v>23</v>
      </c>
      <c r="J124" t="s">
        <v>24</v>
      </c>
      <c r="K124" t="s">
        <v>33</v>
      </c>
      <c r="L124" t="s">
        <v>35</v>
      </c>
      <c r="M124">
        <v>2</v>
      </c>
      <c r="N124" t="s">
        <v>379</v>
      </c>
      <c r="O124" t="s">
        <v>380</v>
      </c>
      <c r="P124" t="s">
        <v>381</v>
      </c>
      <c r="Q124" t="s">
        <v>378</v>
      </c>
      <c r="R124" t="s">
        <v>77</v>
      </c>
      <c r="S124" t="str">
        <f>TEXT(Table2[[#This Row],[Date]],"dddd")</f>
        <v>Wednesday</v>
      </c>
    </row>
    <row r="125" spans="1:19" x14ac:dyDescent="0.5">
      <c r="A125" t="s">
        <v>172</v>
      </c>
      <c r="B125" s="1">
        <v>43592</v>
      </c>
      <c r="C125">
        <v>2019</v>
      </c>
      <c r="D125" t="s">
        <v>374</v>
      </c>
      <c r="E125" t="s">
        <v>20</v>
      </c>
      <c r="F125" t="s">
        <v>54</v>
      </c>
      <c r="G125" t="s">
        <v>382</v>
      </c>
      <c r="H125" t="s">
        <v>20</v>
      </c>
      <c r="I125" t="s">
        <v>43</v>
      </c>
      <c r="J125" t="s">
        <v>24</v>
      </c>
      <c r="K125" t="s">
        <v>54</v>
      </c>
      <c r="L125" t="s">
        <v>35</v>
      </c>
      <c r="M125">
        <v>6</v>
      </c>
      <c r="N125" t="s">
        <v>262</v>
      </c>
      <c r="O125" t="s">
        <v>383</v>
      </c>
      <c r="P125" t="s">
        <v>384</v>
      </c>
      <c r="Q125" t="s">
        <v>385</v>
      </c>
      <c r="R125" t="s">
        <v>29</v>
      </c>
      <c r="S125" t="str">
        <f>TEXT(Table2[[#This Row],[Date]],"dddd")</f>
        <v>Tuesday</v>
      </c>
    </row>
    <row r="126" spans="1:19" x14ac:dyDescent="0.5">
      <c r="A126" t="s">
        <v>178</v>
      </c>
      <c r="B126" s="1">
        <v>43590</v>
      </c>
      <c r="C126">
        <v>2019</v>
      </c>
      <c r="D126">
        <v>56</v>
      </c>
      <c r="E126" t="s">
        <v>21</v>
      </c>
      <c r="F126" t="s">
        <v>54</v>
      </c>
      <c r="G126" t="s">
        <v>386</v>
      </c>
      <c r="H126" t="s">
        <v>54</v>
      </c>
      <c r="I126" t="s">
        <v>23</v>
      </c>
      <c r="J126" t="s">
        <v>24</v>
      </c>
      <c r="K126" t="s">
        <v>54</v>
      </c>
      <c r="L126" t="s">
        <v>35</v>
      </c>
      <c r="M126">
        <v>9</v>
      </c>
      <c r="N126" t="s">
        <v>387</v>
      </c>
      <c r="O126" t="s">
        <v>388</v>
      </c>
      <c r="P126" t="s">
        <v>389</v>
      </c>
      <c r="Q126" t="s">
        <v>390</v>
      </c>
      <c r="R126" t="s">
        <v>153</v>
      </c>
      <c r="S126" t="str">
        <f>TEXT(Table2[[#This Row],[Date]],"dddd")</f>
        <v>Sunday</v>
      </c>
    </row>
    <row r="127" spans="1:19" x14ac:dyDescent="0.5">
      <c r="A127" t="s">
        <v>391</v>
      </c>
      <c r="B127" s="1">
        <v>43590</v>
      </c>
      <c r="C127">
        <v>2019</v>
      </c>
      <c r="D127">
        <v>55</v>
      </c>
      <c r="E127" t="s">
        <v>20</v>
      </c>
      <c r="F127" t="s">
        <v>674</v>
      </c>
      <c r="G127" t="s">
        <v>392</v>
      </c>
      <c r="H127" t="s">
        <v>674</v>
      </c>
      <c r="I127" t="s">
        <v>23</v>
      </c>
      <c r="J127" t="s">
        <v>24</v>
      </c>
      <c r="K127" t="s">
        <v>674</v>
      </c>
      <c r="L127" t="s">
        <v>35</v>
      </c>
      <c r="M127">
        <v>6</v>
      </c>
      <c r="N127" t="s">
        <v>70</v>
      </c>
      <c r="O127" t="s">
        <v>393</v>
      </c>
      <c r="P127" t="s">
        <v>394</v>
      </c>
      <c r="Q127" t="s">
        <v>150</v>
      </c>
      <c r="R127" t="s">
        <v>39</v>
      </c>
      <c r="S127" t="str">
        <f>TEXT(Table2[[#This Row],[Date]],"dddd")</f>
        <v>Sunday</v>
      </c>
    </row>
    <row r="128" spans="1:19" x14ac:dyDescent="0.5">
      <c r="A128" t="s">
        <v>395</v>
      </c>
      <c r="B128" s="1">
        <v>43589</v>
      </c>
      <c r="C128">
        <v>2019</v>
      </c>
      <c r="D128">
        <v>54</v>
      </c>
      <c r="E128" t="s">
        <v>55</v>
      </c>
      <c r="F128" t="s">
        <v>42</v>
      </c>
      <c r="G128" t="s">
        <v>396</v>
      </c>
      <c r="H128" t="s">
        <v>42</v>
      </c>
      <c r="I128" t="s">
        <v>23</v>
      </c>
      <c r="J128" t="s">
        <v>24</v>
      </c>
      <c r="K128" t="s">
        <v>42</v>
      </c>
      <c r="L128" t="s">
        <v>35</v>
      </c>
      <c r="M128">
        <v>4</v>
      </c>
      <c r="N128" t="s">
        <v>397</v>
      </c>
      <c r="O128" t="s">
        <v>398</v>
      </c>
      <c r="P128" t="s">
        <v>399</v>
      </c>
      <c r="Q128" t="s">
        <v>82</v>
      </c>
      <c r="R128" t="s">
        <v>385</v>
      </c>
      <c r="S128" t="str">
        <f>TEXT(Table2[[#This Row],[Date]],"dddd")</f>
        <v>Saturday</v>
      </c>
    </row>
    <row r="129" spans="1:19" x14ac:dyDescent="0.5">
      <c r="A129" t="s">
        <v>145</v>
      </c>
      <c r="B129" s="1">
        <v>43589</v>
      </c>
      <c r="C129">
        <v>2019</v>
      </c>
      <c r="D129">
        <v>53</v>
      </c>
      <c r="E129" t="s">
        <v>64</v>
      </c>
      <c r="F129" t="s">
        <v>33</v>
      </c>
      <c r="G129" t="s">
        <v>400</v>
      </c>
      <c r="H129" t="s">
        <v>64</v>
      </c>
      <c r="I129" t="s">
        <v>43</v>
      </c>
      <c r="J129" t="s">
        <v>24</v>
      </c>
      <c r="K129" t="s">
        <v>33</v>
      </c>
      <c r="L129" t="s">
        <v>35</v>
      </c>
      <c r="M129">
        <v>5</v>
      </c>
      <c r="N129" t="s">
        <v>195</v>
      </c>
      <c r="O129" t="s">
        <v>401</v>
      </c>
      <c r="P129" t="s">
        <v>402</v>
      </c>
      <c r="Q129" t="s">
        <v>106</v>
      </c>
      <c r="R129" t="s">
        <v>372</v>
      </c>
      <c r="S129" t="str">
        <f>TEXT(Table2[[#This Row],[Date]],"dddd")</f>
        <v>Saturday</v>
      </c>
    </row>
    <row r="130" spans="1:19" x14ac:dyDescent="0.5">
      <c r="A130" t="s">
        <v>391</v>
      </c>
      <c r="B130" s="1">
        <v>43588</v>
      </c>
      <c r="C130">
        <v>2019</v>
      </c>
      <c r="D130">
        <v>52</v>
      </c>
      <c r="E130" t="s">
        <v>674</v>
      </c>
      <c r="F130" t="s">
        <v>21</v>
      </c>
      <c r="G130" t="s">
        <v>392</v>
      </c>
      <c r="H130" t="s">
        <v>21</v>
      </c>
      <c r="I130" t="s">
        <v>23</v>
      </c>
      <c r="J130" t="s">
        <v>24</v>
      </c>
      <c r="K130" t="s">
        <v>21</v>
      </c>
      <c r="L130" t="s">
        <v>35</v>
      </c>
      <c r="M130">
        <v>7</v>
      </c>
      <c r="N130" t="s">
        <v>86</v>
      </c>
      <c r="O130" t="s">
        <v>403</v>
      </c>
      <c r="P130" t="s">
        <v>404</v>
      </c>
      <c r="Q130" t="s">
        <v>378</v>
      </c>
      <c r="R130" t="s">
        <v>150</v>
      </c>
      <c r="S130" t="str">
        <f>TEXT(Table2[[#This Row],[Date]],"dddd")</f>
        <v>Friday</v>
      </c>
    </row>
    <row r="131" spans="1:19" x14ac:dyDescent="0.5">
      <c r="A131" t="s">
        <v>178</v>
      </c>
      <c r="B131" s="1">
        <v>43587</v>
      </c>
      <c r="C131">
        <v>2019</v>
      </c>
      <c r="D131">
        <v>51</v>
      </c>
      <c r="E131" t="s">
        <v>54</v>
      </c>
      <c r="F131" t="s">
        <v>55</v>
      </c>
      <c r="G131" t="s">
        <v>386</v>
      </c>
      <c r="H131" t="s">
        <v>54</v>
      </c>
      <c r="I131" t="s">
        <v>43</v>
      </c>
      <c r="J131" t="s">
        <v>174</v>
      </c>
      <c r="K131" t="s">
        <v>54</v>
      </c>
      <c r="L131" t="s">
        <v>9</v>
      </c>
      <c r="M131" t="s">
        <v>175</v>
      </c>
      <c r="N131" t="s">
        <v>237</v>
      </c>
      <c r="O131" t="s">
        <v>405</v>
      </c>
      <c r="P131" t="s">
        <v>406</v>
      </c>
      <c r="Q131" t="s">
        <v>153</v>
      </c>
      <c r="R131" t="s">
        <v>77</v>
      </c>
      <c r="S131" t="str">
        <f>TEXT(Table2[[#This Row],[Date]],"dddd")</f>
        <v>Thursday</v>
      </c>
    </row>
    <row r="132" spans="1:19" x14ac:dyDescent="0.5">
      <c r="A132" t="s">
        <v>172</v>
      </c>
      <c r="B132" s="1">
        <v>43586</v>
      </c>
      <c r="C132">
        <v>2019</v>
      </c>
      <c r="D132">
        <v>50</v>
      </c>
      <c r="E132" t="s">
        <v>20</v>
      </c>
      <c r="F132" t="s">
        <v>33</v>
      </c>
      <c r="G132" t="s">
        <v>382</v>
      </c>
      <c r="H132" t="s">
        <v>33</v>
      </c>
      <c r="I132" t="s">
        <v>23</v>
      </c>
      <c r="J132" t="s">
        <v>24</v>
      </c>
      <c r="K132" t="s">
        <v>20</v>
      </c>
      <c r="L132" t="s">
        <v>25</v>
      </c>
      <c r="M132">
        <v>80</v>
      </c>
      <c r="N132" t="s">
        <v>407</v>
      </c>
      <c r="O132" t="s">
        <v>408</v>
      </c>
      <c r="P132" t="s">
        <v>409</v>
      </c>
      <c r="Q132" t="s">
        <v>106</v>
      </c>
      <c r="R132" t="s">
        <v>29</v>
      </c>
      <c r="S132" t="str">
        <f>TEXT(Table2[[#This Row],[Date]],"dddd")</f>
        <v>Wednesday</v>
      </c>
    </row>
    <row r="133" spans="1:19" x14ac:dyDescent="0.5">
      <c r="A133" t="s">
        <v>395</v>
      </c>
      <c r="B133" s="1">
        <v>43585</v>
      </c>
      <c r="C133">
        <v>2019</v>
      </c>
      <c r="D133">
        <v>49</v>
      </c>
      <c r="E133" t="s">
        <v>42</v>
      </c>
      <c r="F133" t="s">
        <v>64</v>
      </c>
      <c r="G133" t="s">
        <v>396</v>
      </c>
      <c r="H133" t="s">
        <v>64</v>
      </c>
      <c r="I133" t="s">
        <v>23</v>
      </c>
      <c r="J133" t="s">
        <v>175</v>
      </c>
      <c r="K133" t="s">
        <v>175</v>
      </c>
      <c r="L133" t="s">
        <v>410</v>
      </c>
      <c r="M133" t="s">
        <v>175</v>
      </c>
      <c r="N133" t="s">
        <v>175</v>
      </c>
      <c r="O133" t="s">
        <v>411</v>
      </c>
      <c r="P133" t="s">
        <v>412</v>
      </c>
      <c r="Q133" t="s">
        <v>385</v>
      </c>
      <c r="R133" t="s">
        <v>78</v>
      </c>
      <c r="S133" t="str">
        <f>TEXT(Table2[[#This Row],[Date]],"dddd")</f>
        <v>Tuesday</v>
      </c>
    </row>
    <row r="134" spans="1:19" x14ac:dyDescent="0.5">
      <c r="A134" t="s">
        <v>368</v>
      </c>
      <c r="B134" s="1">
        <v>43584</v>
      </c>
      <c r="C134">
        <v>2019</v>
      </c>
      <c r="D134">
        <v>48</v>
      </c>
      <c r="E134" t="s">
        <v>55</v>
      </c>
      <c r="F134" t="s">
        <v>674</v>
      </c>
      <c r="G134" t="s">
        <v>369</v>
      </c>
      <c r="H134" t="s">
        <v>674</v>
      </c>
      <c r="I134" t="s">
        <v>23</v>
      </c>
      <c r="J134" t="s">
        <v>24</v>
      </c>
      <c r="K134" t="s">
        <v>55</v>
      </c>
      <c r="L134" t="s">
        <v>25</v>
      </c>
      <c r="M134">
        <v>45</v>
      </c>
      <c r="N134" t="s">
        <v>413</v>
      </c>
      <c r="O134" t="s">
        <v>414</v>
      </c>
      <c r="P134" t="s">
        <v>415</v>
      </c>
      <c r="Q134" t="s">
        <v>153</v>
      </c>
      <c r="R134" t="s">
        <v>77</v>
      </c>
      <c r="S134" t="str">
        <f>TEXT(Table2[[#This Row],[Date]],"dddd")</f>
        <v>Monday</v>
      </c>
    </row>
    <row r="135" spans="1:19" x14ac:dyDescent="0.5">
      <c r="A135" t="s">
        <v>416</v>
      </c>
      <c r="B135" s="1">
        <v>43583</v>
      </c>
      <c r="C135">
        <v>2019</v>
      </c>
      <c r="D135">
        <v>47</v>
      </c>
      <c r="E135" t="s">
        <v>21</v>
      </c>
      <c r="F135" t="s">
        <v>54</v>
      </c>
      <c r="G135" t="s">
        <v>417</v>
      </c>
      <c r="H135" t="s">
        <v>54</v>
      </c>
      <c r="I135" t="s">
        <v>23</v>
      </c>
      <c r="J135" t="s">
        <v>24</v>
      </c>
      <c r="K135" t="s">
        <v>21</v>
      </c>
      <c r="L135" t="s">
        <v>25</v>
      </c>
      <c r="M135">
        <v>34</v>
      </c>
      <c r="N135" t="s">
        <v>418</v>
      </c>
      <c r="O135" t="s">
        <v>419</v>
      </c>
      <c r="P135" t="s">
        <v>420</v>
      </c>
      <c r="Q135" t="s">
        <v>372</v>
      </c>
      <c r="R135" t="s">
        <v>29</v>
      </c>
      <c r="S135" t="str">
        <f>TEXT(Table2[[#This Row],[Date]],"dddd")</f>
        <v>Sunday</v>
      </c>
    </row>
    <row r="136" spans="1:19" x14ac:dyDescent="0.5">
      <c r="A136" t="s">
        <v>145</v>
      </c>
      <c r="B136" s="1">
        <v>43583</v>
      </c>
      <c r="C136">
        <v>2019</v>
      </c>
      <c r="D136">
        <v>46</v>
      </c>
      <c r="E136" t="s">
        <v>33</v>
      </c>
      <c r="F136" t="s">
        <v>42</v>
      </c>
      <c r="G136" t="s">
        <v>400</v>
      </c>
      <c r="H136" t="s">
        <v>33</v>
      </c>
      <c r="I136" t="s">
        <v>43</v>
      </c>
      <c r="J136" t="s">
        <v>24</v>
      </c>
      <c r="K136" t="s">
        <v>33</v>
      </c>
      <c r="L136" t="s">
        <v>25</v>
      </c>
      <c r="M136">
        <v>16</v>
      </c>
      <c r="N136" t="s">
        <v>201</v>
      </c>
      <c r="O136" t="s">
        <v>421</v>
      </c>
      <c r="P136" t="s">
        <v>422</v>
      </c>
      <c r="Q136" t="s">
        <v>378</v>
      </c>
      <c r="R136" t="s">
        <v>39</v>
      </c>
      <c r="S136" t="str">
        <f>TEXT(Table2[[#This Row],[Date]],"dddd")</f>
        <v>Sunday</v>
      </c>
    </row>
    <row r="137" spans="1:19" x14ac:dyDescent="0.5">
      <c r="A137" t="s">
        <v>423</v>
      </c>
      <c r="B137" s="1">
        <v>43582</v>
      </c>
      <c r="C137">
        <v>2019</v>
      </c>
      <c r="D137">
        <v>45</v>
      </c>
      <c r="E137" t="s">
        <v>55</v>
      </c>
      <c r="F137" t="s">
        <v>64</v>
      </c>
      <c r="G137" t="s">
        <v>424</v>
      </c>
      <c r="H137" t="s">
        <v>64</v>
      </c>
      <c r="I137" t="s">
        <v>23</v>
      </c>
      <c r="J137" t="s">
        <v>24</v>
      </c>
      <c r="K137" t="s">
        <v>64</v>
      </c>
      <c r="L137" t="s">
        <v>35</v>
      </c>
      <c r="M137">
        <v>7</v>
      </c>
      <c r="N137" t="s">
        <v>211</v>
      </c>
      <c r="O137" t="s">
        <v>425</v>
      </c>
      <c r="P137" t="s">
        <v>426</v>
      </c>
      <c r="Q137" t="s">
        <v>390</v>
      </c>
      <c r="R137" t="s">
        <v>102</v>
      </c>
      <c r="S137" t="str">
        <f>TEXT(Table2[[#This Row],[Date]],"dddd")</f>
        <v>Saturday</v>
      </c>
    </row>
    <row r="138" spans="1:19" x14ac:dyDescent="0.5">
      <c r="A138" t="s">
        <v>172</v>
      </c>
      <c r="B138" s="1">
        <v>43581</v>
      </c>
      <c r="C138">
        <v>2019</v>
      </c>
      <c r="D138">
        <v>44</v>
      </c>
      <c r="E138" t="s">
        <v>54</v>
      </c>
      <c r="F138" t="s">
        <v>20</v>
      </c>
      <c r="G138" t="s">
        <v>382</v>
      </c>
      <c r="H138" t="s">
        <v>20</v>
      </c>
      <c r="I138" t="s">
        <v>23</v>
      </c>
      <c r="J138" t="s">
        <v>24</v>
      </c>
      <c r="K138" t="s">
        <v>54</v>
      </c>
      <c r="L138" t="s">
        <v>25</v>
      </c>
      <c r="M138">
        <v>46</v>
      </c>
      <c r="N138" t="s">
        <v>356</v>
      </c>
      <c r="O138" t="s">
        <v>427</v>
      </c>
      <c r="P138" t="s">
        <v>428</v>
      </c>
      <c r="Q138" t="s">
        <v>82</v>
      </c>
      <c r="R138" t="s">
        <v>385</v>
      </c>
      <c r="S138" t="str">
        <f>TEXT(Table2[[#This Row],[Date]],"dddd")</f>
        <v>Friday</v>
      </c>
    </row>
    <row r="139" spans="1:19" x14ac:dyDescent="0.5">
      <c r="A139" t="s">
        <v>416</v>
      </c>
      <c r="B139" s="1">
        <v>43580</v>
      </c>
      <c r="C139">
        <v>2019</v>
      </c>
      <c r="D139">
        <v>43</v>
      </c>
      <c r="E139" t="s">
        <v>21</v>
      </c>
      <c r="F139" t="s">
        <v>64</v>
      </c>
      <c r="G139" t="s">
        <v>417</v>
      </c>
      <c r="H139" t="s">
        <v>64</v>
      </c>
      <c r="I139" t="s">
        <v>23</v>
      </c>
      <c r="J139" t="s">
        <v>24</v>
      </c>
      <c r="K139" t="s">
        <v>64</v>
      </c>
      <c r="L139" t="s">
        <v>35</v>
      </c>
      <c r="M139">
        <v>3</v>
      </c>
      <c r="N139" t="s">
        <v>429</v>
      </c>
      <c r="O139" t="s">
        <v>430</v>
      </c>
      <c r="P139" t="s">
        <v>431</v>
      </c>
      <c r="Q139" t="s">
        <v>106</v>
      </c>
      <c r="R139" t="s">
        <v>372</v>
      </c>
      <c r="S139" t="str">
        <f>TEXT(Table2[[#This Row],[Date]],"dddd")</f>
        <v>Thursday</v>
      </c>
    </row>
    <row r="140" spans="1:19" x14ac:dyDescent="0.5">
      <c r="A140" t="s">
        <v>395</v>
      </c>
      <c r="B140" s="1">
        <v>43579</v>
      </c>
      <c r="C140">
        <v>2019</v>
      </c>
      <c r="D140">
        <v>42</v>
      </c>
      <c r="E140" t="s">
        <v>42</v>
      </c>
      <c r="F140" t="s">
        <v>674</v>
      </c>
      <c r="G140" t="s">
        <v>396</v>
      </c>
      <c r="H140" t="s">
        <v>674</v>
      </c>
      <c r="I140" t="s">
        <v>23</v>
      </c>
      <c r="J140" t="s">
        <v>24</v>
      </c>
      <c r="K140" t="s">
        <v>42</v>
      </c>
      <c r="L140" t="s">
        <v>25</v>
      </c>
      <c r="M140">
        <v>17</v>
      </c>
      <c r="N140" t="s">
        <v>165</v>
      </c>
      <c r="O140" t="s">
        <v>432</v>
      </c>
      <c r="P140" t="s">
        <v>433</v>
      </c>
      <c r="Q140" t="s">
        <v>378</v>
      </c>
      <c r="R140" t="s">
        <v>150</v>
      </c>
      <c r="S140" t="str">
        <f>TEXT(Table2[[#This Row],[Date]],"dddd")</f>
        <v>Wednesday</v>
      </c>
    </row>
    <row r="141" spans="1:19" x14ac:dyDescent="0.5">
      <c r="A141" t="s">
        <v>172</v>
      </c>
      <c r="B141" s="1">
        <v>43578</v>
      </c>
      <c r="C141">
        <v>2019</v>
      </c>
      <c r="D141">
        <v>41</v>
      </c>
      <c r="E141" t="s">
        <v>55</v>
      </c>
      <c r="F141" t="s">
        <v>20</v>
      </c>
      <c r="G141" t="s">
        <v>382</v>
      </c>
      <c r="H141" t="s">
        <v>20</v>
      </c>
      <c r="I141" t="s">
        <v>23</v>
      </c>
      <c r="J141" t="s">
        <v>24</v>
      </c>
      <c r="K141" t="s">
        <v>20</v>
      </c>
      <c r="L141" t="s">
        <v>35</v>
      </c>
      <c r="M141">
        <v>6</v>
      </c>
      <c r="N141" t="s">
        <v>331</v>
      </c>
      <c r="O141" t="s">
        <v>434</v>
      </c>
      <c r="P141" t="s">
        <v>435</v>
      </c>
      <c r="Q141" t="s">
        <v>82</v>
      </c>
      <c r="R141" t="s">
        <v>385</v>
      </c>
      <c r="S141" t="str">
        <f>TEXT(Table2[[#This Row],[Date]],"dddd")</f>
        <v>Tuesday</v>
      </c>
    </row>
    <row r="142" spans="1:19" x14ac:dyDescent="0.5">
      <c r="A142" t="s">
        <v>423</v>
      </c>
      <c r="B142" s="1">
        <v>43577</v>
      </c>
      <c r="C142">
        <v>2019</v>
      </c>
      <c r="D142">
        <v>40</v>
      </c>
      <c r="E142" t="s">
        <v>64</v>
      </c>
      <c r="F142" t="s">
        <v>33</v>
      </c>
      <c r="G142" t="s">
        <v>424</v>
      </c>
      <c r="H142" t="s">
        <v>33</v>
      </c>
      <c r="I142" t="s">
        <v>23</v>
      </c>
      <c r="J142" t="s">
        <v>24</v>
      </c>
      <c r="K142" t="s">
        <v>33</v>
      </c>
      <c r="L142" t="s">
        <v>35</v>
      </c>
      <c r="M142">
        <v>6</v>
      </c>
      <c r="N142" t="s">
        <v>379</v>
      </c>
      <c r="O142" t="s">
        <v>436</v>
      </c>
      <c r="P142" t="s">
        <v>437</v>
      </c>
      <c r="Q142" t="s">
        <v>390</v>
      </c>
      <c r="R142" t="s">
        <v>77</v>
      </c>
      <c r="S142" t="str">
        <f>TEXT(Table2[[#This Row],[Date]],"dddd")</f>
        <v>Monday</v>
      </c>
    </row>
    <row r="143" spans="1:19" x14ac:dyDescent="0.5">
      <c r="A143" t="s">
        <v>395</v>
      </c>
      <c r="B143" s="1">
        <v>43576</v>
      </c>
      <c r="C143">
        <v>2019</v>
      </c>
      <c r="D143">
        <v>39</v>
      </c>
      <c r="E143" t="s">
        <v>42</v>
      </c>
      <c r="F143" t="s">
        <v>20</v>
      </c>
      <c r="G143" t="s">
        <v>396</v>
      </c>
      <c r="H143" t="s">
        <v>20</v>
      </c>
      <c r="I143" t="s">
        <v>23</v>
      </c>
      <c r="J143" t="s">
        <v>24</v>
      </c>
      <c r="K143" t="s">
        <v>42</v>
      </c>
      <c r="L143" t="s">
        <v>25</v>
      </c>
      <c r="M143">
        <v>1</v>
      </c>
      <c r="N143" t="s">
        <v>438</v>
      </c>
      <c r="O143" t="s">
        <v>439</v>
      </c>
      <c r="P143" t="s">
        <v>440</v>
      </c>
      <c r="Q143" t="s">
        <v>441</v>
      </c>
      <c r="R143" t="s">
        <v>280</v>
      </c>
      <c r="S143" t="str">
        <f>TEXT(Table2[[#This Row],[Date]],"dddd")</f>
        <v>Sunday</v>
      </c>
    </row>
    <row r="144" spans="1:19" x14ac:dyDescent="0.5">
      <c r="A144" t="s">
        <v>368</v>
      </c>
      <c r="B144" s="1">
        <v>43576</v>
      </c>
      <c r="C144">
        <v>2019</v>
      </c>
      <c r="D144">
        <v>38</v>
      </c>
      <c r="E144" t="s">
        <v>21</v>
      </c>
      <c r="F144" t="s">
        <v>55</v>
      </c>
      <c r="G144" t="s">
        <v>369</v>
      </c>
      <c r="H144" t="s">
        <v>55</v>
      </c>
      <c r="I144" t="s">
        <v>23</v>
      </c>
      <c r="J144" t="s">
        <v>24</v>
      </c>
      <c r="K144" t="s">
        <v>55</v>
      </c>
      <c r="L144" t="s">
        <v>35</v>
      </c>
      <c r="M144">
        <v>9</v>
      </c>
      <c r="N144" t="s">
        <v>442</v>
      </c>
      <c r="O144" t="s">
        <v>443</v>
      </c>
      <c r="P144" t="s">
        <v>444</v>
      </c>
      <c r="Q144" t="s">
        <v>385</v>
      </c>
      <c r="R144" t="s">
        <v>29</v>
      </c>
      <c r="S144" t="str">
        <f>TEXT(Table2[[#This Row],[Date]],"dddd")</f>
        <v>Sunday</v>
      </c>
    </row>
    <row r="145" spans="1:19" x14ac:dyDescent="0.5">
      <c r="A145" t="s">
        <v>145</v>
      </c>
      <c r="B145" s="1">
        <v>43575</v>
      </c>
      <c r="C145">
        <v>2019</v>
      </c>
      <c r="D145">
        <v>37</v>
      </c>
      <c r="E145" t="s">
        <v>674</v>
      </c>
      <c r="F145" t="s">
        <v>33</v>
      </c>
      <c r="G145" t="s">
        <v>400</v>
      </c>
      <c r="H145" t="s">
        <v>33</v>
      </c>
      <c r="I145" t="s">
        <v>23</v>
      </c>
      <c r="J145" t="s">
        <v>24</v>
      </c>
      <c r="K145" t="s">
        <v>33</v>
      </c>
      <c r="L145" t="s">
        <v>35</v>
      </c>
      <c r="M145">
        <v>5</v>
      </c>
      <c r="N145" t="s">
        <v>124</v>
      </c>
      <c r="O145" t="s">
        <v>445</v>
      </c>
      <c r="P145" t="s">
        <v>446</v>
      </c>
      <c r="Q145" t="s">
        <v>150</v>
      </c>
      <c r="R145" t="s">
        <v>78</v>
      </c>
      <c r="S145" t="str">
        <f>TEXT(Table2[[#This Row],[Date]],"dddd")</f>
        <v>Saturday</v>
      </c>
    </row>
    <row r="146" spans="1:19" x14ac:dyDescent="0.5">
      <c r="A146" t="s">
        <v>423</v>
      </c>
      <c r="B146" s="1">
        <v>43575</v>
      </c>
      <c r="C146">
        <v>2019</v>
      </c>
      <c r="D146">
        <v>36</v>
      </c>
      <c r="E146" t="s">
        <v>54</v>
      </c>
      <c r="F146" t="s">
        <v>64</v>
      </c>
      <c r="G146" t="s">
        <v>424</v>
      </c>
      <c r="H146" t="s">
        <v>64</v>
      </c>
      <c r="I146" t="s">
        <v>23</v>
      </c>
      <c r="J146" t="s">
        <v>24</v>
      </c>
      <c r="K146" t="s">
        <v>64</v>
      </c>
      <c r="L146" t="s">
        <v>35</v>
      </c>
      <c r="M146">
        <v>5</v>
      </c>
      <c r="N146" t="s">
        <v>447</v>
      </c>
      <c r="O146" t="s">
        <v>448</v>
      </c>
      <c r="P146" t="s">
        <v>449</v>
      </c>
      <c r="Q146" t="s">
        <v>77</v>
      </c>
      <c r="R146" t="s">
        <v>102</v>
      </c>
      <c r="S146" t="str">
        <f>TEXT(Table2[[#This Row],[Date]],"dddd")</f>
        <v>Saturday</v>
      </c>
    </row>
    <row r="147" spans="1:19" x14ac:dyDescent="0.5">
      <c r="A147" t="s">
        <v>416</v>
      </c>
      <c r="B147" s="1">
        <v>43574</v>
      </c>
      <c r="C147">
        <v>2019</v>
      </c>
      <c r="D147">
        <v>35</v>
      </c>
      <c r="E147" t="s">
        <v>42</v>
      </c>
      <c r="F147" t="s">
        <v>21</v>
      </c>
      <c r="G147" t="s">
        <v>417</v>
      </c>
      <c r="H147" t="s">
        <v>21</v>
      </c>
      <c r="I147" t="s">
        <v>23</v>
      </c>
      <c r="J147" t="s">
        <v>24</v>
      </c>
      <c r="K147" t="s">
        <v>42</v>
      </c>
      <c r="L147" t="s">
        <v>25</v>
      </c>
      <c r="M147">
        <v>10</v>
      </c>
      <c r="N147" t="s">
        <v>312</v>
      </c>
      <c r="O147" t="s">
        <v>450</v>
      </c>
      <c r="P147" t="s">
        <v>451</v>
      </c>
      <c r="Q147" t="s">
        <v>372</v>
      </c>
      <c r="R147" t="s">
        <v>29</v>
      </c>
      <c r="S147" t="str">
        <f>TEXT(Table2[[#This Row],[Date]],"dddd")</f>
        <v>Friday</v>
      </c>
    </row>
    <row r="148" spans="1:19" x14ac:dyDescent="0.5">
      <c r="A148" t="s">
        <v>145</v>
      </c>
      <c r="B148" s="1">
        <v>43573</v>
      </c>
      <c r="C148">
        <v>2019</v>
      </c>
      <c r="D148">
        <v>34</v>
      </c>
      <c r="E148" t="s">
        <v>54</v>
      </c>
      <c r="F148" t="s">
        <v>33</v>
      </c>
      <c r="G148" t="s">
        <v>400</v>
      </c>
      <c r="H148" t="s">
        <v>54</v>
      </c>
      <c r="I148" t="s">
        <v>43</v>
      </c>
      <c r="J148" t="s">
        <v>24</v>
      </c>
      <c r="K148" t="s">
        <v>54</v>
      </c>
      <c r="L148" t="s">
        <v>25</v>
      </c>
      <c r="M148">
        <v>40</v>
      </c>
      <c r="N148" t="s">
        <v>387</v>
      </c>
      <c r="O148" t="s">
        <v>452</v>
      </c>
      <c r="P148" t="s">
        <v>453</v>
      </c>
      <c r="Q148" t="s">
        <v>378</v>
      </c>
      <c r="R148" t="s">
        <v>385</v>
      </c>
      <c r="S148" t="str">
        <f>TEXT(Table2[[#This Row],[Date]],"dddd")</f>
        <v>Thursday</v>
      </c>
    </row>
    <row r="149" spans="1:19" x14ac:dyDescent="0.5">
      <c r="A149" t="s">
        <v>368</v>
      </c>
      <c r="B149" s="1">
        <v>43572</v>
      </c>
      <c r="C149">
        <v>2019</v>
      </c>
      <c r="D149">
        <v>33</v>
      </c>
      <c r="E149" t="s">
        <v>20</v>
      </c>
      <c r="F149" t="s">
        <v>55</v>
      </c>
      <c r="G149" t="s">
        <v>369</v>
      </c>
      <c r="H149" t="s">
        <v>20</v>
      </c>
      <c r="I149" t="s">
        <v>43</v>
      </c>
      <c r="J149" t="s">
        <v>24</v>
      </c>
      <c r="K149" t="s">
        <v>55</v>
      </c>
      <c r="L149" t="s">
        <v>35</v>
      </c>
      <c r="M149">
        <v>6</v>
      </c>
      <c r="N149" t="s">
        <v>413</v>
      </c>
      <c r="O149" t="s">
        <v>454</v>
      </c>
      <c r="P149" t="s">
        <v>455</v>
      </c>
      <c r="Q149" t="s">
        <v>372</v>
      </c>
      <c r="R149" t="s">
        <v>78</v>
      </c>
      <c r="S149" t="str">
        <f>TEXT(Table2[[#This Row],[Date]],"dddd")</f>
        <v>Wednesday</v>
      </c>
    </row>
    <row r="150" spans="1:19" x14ac:dyDescent="0.5">
      <c r="A150" t="s">
        <v>391</v>
      </c>
      <c r="B150" s="1">
        <v>43571</v>
      </c>
      <c r="C150">
        <v>2019</v>
      </c>
      <c r="D150">
        <v>32</v>
      </c>
      <c r="E150" t="s">
        <v>674</v>
      </c>
      <c r="F150" t="s">
        <v>64</v>
      </c>
      <c r="G150" t="s">
        <v>392</v>
      </c>
      <c r="H150" t="s">
        <v>64</v>
      </c>
      <c r="I150" t="s">
        <v>23</v>
      </c>
      <c r="J150" t="s">
        <v>24</v>
      </c>
      <c r="K150" t="s">
        <v>674</v>
      </c>
      <c r="L150" t="s">
        <v>25</v>
      </c>
      <c r="M150">
        <v>12</v>
      </c>
      <c r="N150" t="s">
        <v>318</v>
      </c>
      <c r="O150" t="s">
        <v>456</v>
      </c>
      <c r="P150" t="s">
        <v>457</v>
      </c>
      <c r="Q150" t="s">
        <v>82</v>
      </c>
      <c r="R150" t="s">
        <v>280</v>
      </c>
      <c r="S150" t="str">
        <f>TEXT(Table2[[#This Row],[Date]],"dddd")</f>
        <v>Tuesday</v>
      </c>
    </row>
    <row r="151" spans="1:19" x14ac:dyDescent="0.5">
      <c r="A151" t="s">
        <v>178</v>
      </c>
      <c r="B151" s="1">
        <v>43570</v>
      </c>
      <c r="C151">
        <v>2019</v>
      </c>
      <c r="D151">
        <v>31</v>
      </c>
      <c r="E151" t="s">
        <v>42</v>
      </c>
      <c r="F151" t="s">
        <v>54</v>
      </c>
      <c r="G151" t="s">
        <v>386</v>
      </c>
      <c r="H151" t="s">
        <v>54</v>
      </c>
      <c r="I151" t="s">
        <v>23</v>
      </c>
      <c r="J151" t="s">
        <v>24</v>
      </c>
      <c r="K151" t="s">
        <v>54</v>
      </c>
      <c r="L151" t="s">
        <v>35</v>
      </c>
      <c r="M151">
        <v>5</v>
      </c>
      <c r="N151" t="s">
        <v>458</v>
      </c>
      <c r="O151" t="s">
        <v>459</v>
      </c>
      <c r="P151" t="s">
        <v>460</v>
      </c>
      <c r="Q151" t="s">
        <v>461</v>
      </c>
      <c r="R151" t="s">
        <v>29</v>
      </c>
      <c r="S151" t="str">
        <f>TEXT(Table2[[#This Row],[Date]],"dddd")</f>
        <v>Monday</v>
      </c>
    </row>
    <row r="152" spans="1:19" x14ac:dyDescent="0.5">
      <c r="A152" t="s">
        <v>368</v>
      </c>
      <c r="B152" s="1">
        <v>43569</v>
      </c>
      <c r="C152">
        <v>2019</v>
      </c>
      <c r="D152">
        <v>30</v>
      </c>
      <c r="E152" t="s">
        <v>33</v>
      </c>
      <c r="F152" t="s">
        <v>55</v>
      </c>
      <c r="G152" t="s">
        <v>369</v>
      </c>
      <c r="H152" t="s">
        <v>55</v>
      </c>
      <c r="I152" t="s">
        <v>23</v>
      </c>
      <c r="J152" t="s">
        <v>24</v>
      </c>
      <c r="K152" t="s">
        <v>33</v>
      </c>
      <c r="L152" t="s">
        <v>25</v>
      </c>
      <c r="M152">
        <v>39</v>
      </c>
      <c r="N152" t="s">
        <v>462</v>
      </c>
      <c r="O152" t="s">
        <v>463</v>
      </c>
      <c r="P152" t="s">
        <v>464</v>
      </c>
      <c r="Q152" t="s">
        <v>82</v>
      </c>
      <c r="R152" t="s">
        <v>378</v>
      </c>
      <c r="S152" t="str">
        <f>TEXT(Table2[[#This Row],[Date]],"dddd")</f>
        <v>Sunday</v>
      </c>
    </row>
    <row r="153" spans="1:19" x14ac:dyDescent="0.5">
      <c r="A153" t="s">
        <v>416</v>
      </c>
      <c r="B153" s="1">
        <v>43569</v>
      </c>
      <c r="C153">
        <v>2019</v>
      </c>
      <c r="D153">
        <v>29</v>
      </c>
      <c r="E153" t="s">
        <v>21</v>
      </c>
      <c r="F153" t="s">
        <v>20</v>
      </c>
      <c r="G153" t="s">
        <v>417</v>
      </c>
      <c r="H153" t="s">
        <v>20</v>
      </c>
      <c r="I153" t="s">
        <v>23</v>
      </c>
      <c r="J153" t="s">
        <v>24</v>
      </c>
      <c r="K153" t="s">
        <v>20</v>
      </c>
      <c r="L153" t="s">
        <v>35</v>
      </c>
      <c r="M153">
        <v>5</v>
      </c>
      <c r="N153" t="s">
        <v>465</v>
      </c>
      <c r="O153" t="s">
        <v>466</v>
      </c>
      <c r="P153" t="s">
        <v>467</v>
      </c>
      <c r="Q153" t="s">
        <v>153</v>
      </c>
      <c r="R153" t="s">
        <v>441</v>
      </c>
      <c r="S153" t="str">
        <f>TEXT(Table2[[#This Row],[Date]],"dddd")</f>
        <v>Sunday</v>
      </c>
    </row>
    <row r="154" spans="1:19" x14ac:dyDescent="0.5">
      <c r="A154" t="s">
        <v>391</v>
      </c>
      <c r="B154" s="1">
        <v>43568</v>
      </c>
      <c r="C154">
        <v>2019</v>
      </c>
      <c r="D154">
        <v>28</v>
      </c>
      <c r="E154" t="s">
        <v>674</v>
      </c>
      <c r="F154" t="s">
        <v>42</v>
      </c>
      <c r="G154" t="s">
        <v>392</v>
      </c>
      <c r="H154" t="s">
        <v>42</v>
      </c>
      <c r="I154" t="s">
        <v>23</v>
      </c>
      <c r="J154" t="s">
        <v>24</v>
      </c>
      <c r="K154" t="s">
        <v>42</v>
      </c>
      <c r="L154" t="s">
        <v>35</v>
      </c>
      <c r="M154">
        <v>8</v>
      </c>
      <c r="N154" t="s">
        <v>165</v>
      </c>
      <c r="O154" t="s">
        <v>468</v>
      </c>
      <c r="P154" t="s">
        <v>469</v>
      </c>
      <c r="Q154" t="s">
        <v>77</v>
      </c>
      <c r="R154" t="s">
        <v>78</v>
      </c>
      <c r="S154" t="str">
        <f>TEXT(Table2[[#This Row],[Date]],"dddd")</f>
        <v>Saturday</v>
      </c>
    </row>
    <row r="155" spans="1:19" x14ac:dyDescent="0.5">
      <c r="A155" t="s">
        <v>178</v>
      </c>
      <c r="B155" s="1">
        <v>43568</v>
      </c>
      <c r="C155">
        <v>2019</v>
      </c>
      <c r="D155">
        <v>27</v>
      </c>
      <c r="E155" t="s">
        <v>54</v>
      </c>
      <c r="F155" t="s">
        <v>64</v>
      </c>
      <c r="G155" t="s">
        <v>386</v>
      </c>
      <c r="H155" t="s">
        <v>64</v>
      </c>
      <c r="I155" t="s">
        <v>23</v>
      </c>
      <c r="J155" t="s">
        <v>24</v>
      </c>
      <c r="K155" t="s">
        <v>64</v>
      </c>
      <c r="L155" t="s">
        <v>35</v>
      </c>
      <c r="M155">
        <v>4</v>
      </c>
      <c r="N155" t="s">
        <v>147</v>
      </c>
      <c r="O155" t="s">
        <v>470</v>
      </c>
      <c r="P155" t="s">
        <v>471</v>
      </c>
      <c r="Q155" t="s">
        <v>390</v>
      </c>
      <c r="R155" t="s">
        <v>29</v>
      </c>
      <c r="S155" t="str">
        <f>TEXT(Table2[[#This Row],[Date]],"dddd")</f>
        <v>Saturday</v>
      </c>
    </row>
    <row r="156" spans="1:19" x14ac:dyDescent="0.5">
      <c r="A156" t="s">
        <v>416</v>
      </c>
      <c r="B156" s="1">
        <v>43567</v>
      </c>
      <c r="C156">
        <v>2019</v>
      </c>
      <c r="D156">
        <v>26</v>
      </c>
      <c r="E156" t="s">
        <v>21</v>
      </c>
      <c r="F156" t="s">
        <v>33</v>
      </c>
      <c r="G156" t="s">
        <v>417</v>
      </c>
      <c r="H156" t="s">
        <v>33</v>
      </c>
      <c r="I156" t="s">
        <v>23</v>
      </c>
      <c r="J156" t="s">
        <v>24</v>
      </c>
      <c r="K156" t="s">
        <v>33</v>
      </c>
      <c r="L156" t="s">
        <v>35</v>
      </c>
      <c r="M156">
        <v>7</v>
      </c>
      <c r="N156" t="s">
        <v>201</v>
      </c>
      <c r="O156" t="s">
        <v>472</v>
      </c>
      <c r="P156" t="s">
        <v>473</v>
      </c>
      <c r="Q156" t="s">
        <v>153</v>
      </c>
      <c r="R156" t="s">
        <v>102</v>
      </c>
      <c r="S156" t="str">
        <f>TEXT(Table2[[#This Row],[Date]],"dddd")</f>
        <v>Friday</v>
      </c>
    </row>
    <row r="157" spans="1:19" x14ac:dyDescent="0.5">
      <c r="A157" t="s">
        <v>423</v>
      </c>
      <c r="B157" s="1">
        <v>43566</v>
      </c>
      <c r="C157">
        <v>2019</v>
      </c>
      <c r="D157">
        <v>25</v>
      </c>
      <c r="E157" t="s">
        <v>64</v>
      </c>
      <c r="F157" t="s">
        <v>20</v>
      </c>
      <c r="G157" t="s">
        <v>424</v>
      </c>
      <c r="H157" t="s">
        <v>20</v>
      </c>
      <c r="I157" t="s">
        <v>23</v>
      </c>
      <c r="J157" t="s">
        <v>24</v>
      </c>
      <c r="K157" t="s">
        <v>20</v>
      </c>
      <c r="L157" t="s">
        <v>35</v>
      </c>
      <c r="M157">
        <v>4</v>
      </c>
      <c r="N157" t="s">
        <v>407</v>
      </c>
      <c r="O157" t="s">
        <v>474</v>
      </c>
      <c r="P157" t="s">
        <v>475</v>
      </c>
      <c r="Q157" t="s">
        <v>378</v>
      </c>
      <c r="R157" t="s">
        <v>78</v>
      </c>
      <c r="S157" t="str">
        <f>TEXT(Table2[[#This Row],[Date]],"dddd")</f>
        <v>Thursday</v>
      </c>
    </row>
    <row r="158" spans="1:19" x14ac:dyDescent="0.5">
      <c r="A158" t="s">
        <v>178</v>
      </c>
      <c r="B158" s="1">
        <v>43565</v>
      </c>
      <c r="C158">
        <v>2019</v>
      </c>
      <c r="D158">
        <v>24</v>
      </c>
      <c r="E158" t="s">
        <v>674</v>
      </c>
      <c r="F158" t="s">
        <v>54</v>
      </c>
      <c r="G158" t="s">
        <v>386</v>
      </c>
      <c r="H158" t="s">
        <v>54</v>
      </c>
      <c r="I158" t="s">
        <v>23</v>
      </c>
      <c r="J158" t="s">
        <v>24</v>
      </c>
      <c r="K158" t="s">
        <v>54</v>
      </c>
      <c r="L158" t="s">
        <v>35</v>
      </c>
      <c r="M158">
        <v>3</v>
      </c>
      <c r="N158" t="s">
        <v>109</v>
      </c>
      <c r="O158" t="s">
        <v>476</v>
      </c>
      <c r="P158" t="s">
        <v>477</v>
      </c>
      <c r="Q158" t="s">
        <v>77</v>
      </c>
      <c r="R158" t="s">
        <v>102</v>
      </c>
      <c r="S158" t="str">
        <f>TEXT(Table2[[#This Row],[Date]],"dddd")</f>
        <v>Wednesday</v>
      </c>
    </row>
    <row r="159" spans="1:19" x14ac:dyDescent="0.5">
      <c r="A159" t="s">
        <v>172</v>
      </c>
      <c r="B159" s="1">
        <v>43564</v>
      </c>
      <c r="C159">
        <v>2019</v>
      </c>
      <c r="D159">
        <v>23</v>
      </c>
      <c r="E159" t="s">
        <v>21</v>
      </c>
      <c r="F159" t="s">
        <v>20</v>
      </c>
      <c r="G159" t="s">
        <v>382</v>
      </c>
      <c r="H159" t="s">
        <v>20</v>
      </c>
      <c r="I159" t="s">
        <v>23</v>
      </c>
      <c r="J159" t="s">
        <v>24</v>
      </c>
      <c r="K159" t="s">
        <v>20</v>
      </c>
      <c r="L159" t="s">
        <v>35</v>
      </c>
      <c r="M159">
        <v>7</v>
      </c>
      <c r="N159" t="s">
        <v>208</v>
      </c>
      <c r="O159" t="s">
        <v>478</v>
      </c>
      <c r="P159" t="s">
        <v>479</v>
      </c>
      <c r="Q159" t="s">
        <v>150</v>
      </c>
      <c r="R159" t="s">
        <v>441</v>
      </c>
      <c r="S159" t="str">
        <f>TEXT(Table2[[#This Row],[Date]],"dddd")</f>
        <v>Tuesday</v>
      </c>
    </row>
    <row r="160" spans="1:19" x14ac:dyDescent="0.5">
      <c r="A160" t="s">
        <v>391</v>
      </c>
      <c r="B160" s="1">
        <v>43563</v>
      </c>
      <c r="C160">
        <v>2019</v>
      </c>
      <c r="D160">
        <v>22</v>
      </c>
      <c r="E160" t="s">
        <v>55</v>
      </c>
      <c r="F160" t="s">
        <v>674</v>
      </c>
      <c r="G160" t="s">
        <v>392</v>
      </c>
      <c r="H160" t="s">
        <v>674</v>
      </c>
      <c r="I160" t="s">
        <v>23</v>
      </c>
      <c r="J160" t="s">
        <v>24</v>
      </c>
      <c r="K160" t="s">
        <v>674</v>
      </c>
      <c r="L160" t="s">
        <v>35</v>
      </c>
      <c r="M160">
        <v>6</v>
      </c>
      <c r="N160" t="s">
        <v>70</v>
      </c>
      <c r="O160" t="s">
        <v>480</v>
      </c>
      <c r="P160" t="s">
        <v>481</v>
      </c>
      <c r="Q160" t="s">
        <v>106</v>
      </c>
      <c r="R160" t="s">
        <v>461</v>
      </c>
      <c r="S160" t="str">
        <f>TEXT(Table2[[#This Row],[Date]],"dddd")</f>
        <v>Monday</v>
      </c>
    </row>
    <row r="161" spans="1:19" x14ac:dyDescent="0.5">
      <c r="A161" t="s">
        <v>423</v>
      </c>
      <c r="B161" s="1">
        <v>43562</v>
      </c>
      <c r="C161">
        <v>2019</v>
      </c>
      <c r="D161">
        <v>21</v>
      </c>
      <c r="E161" t="s">
        <v>64</v>
      </c>
      <c r="F161" t="s">
        <v>21</v>
      </c>
      <c r="G161" t="s">
        <v>424</v>
      </c>
      <c r="H161" t="s">
        <v>21</v>
      </c>
      <c r="I161" t="s">
        <v>23</v>
      </c>
      <c r="J161" t="s">
        <v>24</v>
      </c>
      <c r="K161" t="s">
        <v>21</v>
      </c>
      <c r="L161" t="s">
        <v>35</v>
      </c>
      <c r="M161">
        <v>8</v>
      </c>
      <c r="N161" t="s">
        <v>482</v>
      </c>
      <c r="O161" t="s">
        <v>483</v>
      </c>
      <c r="P161" t="s">
        <v>484</v>
      </c>
      <c r="Q161" t="s">
        <v>82</v>
      </c>
      <c r="R161" t="s">
        <v>47</v>
      </c>
      <c r="S161" t="str">
        <f>TEXT(Table2[[#This Row],[Date]],"dddd")</f>
        <v>Sunday</v>
      </c>
    </row>
    <row r="162" spans="1:19" x14ac:dyDescent="0.5">
      <c r="A162" t="s">
        <v>395</v>
      </c>
      <c r="B162" s="1">
        <v>43562</v>
      </c>
      <c r="C162">
        <v>2019</v>
      </c>
      <c r="D162">
        <v>20</v>
      </c>
      <c r="E162" t="s">
        <v>42</v>
      </c>
      <c r="F162" t="s">
        <v>33</v>
      </c>
      <c r="G162" t="s">
        <v>396</v>
      </c>
      <c r="H162" t="s">
        <v>33</v>
      </c>
      <c r="I162" t="s">
        <v>23</v>
      </c>
      <c r="J162" t="s">
        <v>24</v>
      </c>
      <c r="K162" t="s">
        <v>33</v>
      </c>
      <c r="L162" t="s">
        <v>35</v>
      </c>
      <c r="M162">
        <v>4</v>
      </c>
      <c r="N162" t="s">
        <v>485</v>
      </c>
      <c r="O162" t="s">
        <v>486</v>
      </c>
      <c r="P162" t="s">
        <v>487</v>
      </c>
      <c r="Q162" t="s">
        <v>77</v>
      </c>
      <c r="R162" t="s">
        <v>102</v>
      </c>
      <c r="S162" t="str">
        <f>TEXT(Table2[[#This Row],[Date]],"dddd")</f>
        <v>Sunday</v>
      </c>
    </row>
    <row r="163" spans="1:19" x14ac:dyDescent="0.5">
      <c r="A163" t="s">
        <v>368</v>
      </c>
      <c r="B163" s="1">
        <v>43561</v>
      </c>
      <c r="C163">
        <v>2019</v>
      </c>
      <c r="D163">
        <v>19</v>
      </c>
      <c r="E163" t="s">
        <v>54</v>
      </c>
      <c r="F163" t="s">
        <v>55</v>
      </c>
      <c r="G163" t="s">
        <v>369</v>
      </c>
      <c r="H163" t="s">
        <v>55</v>
      </c>
      <c r="I163" t="s">
        <v>23</v>
      </c>
      <c r="J163" t="s">
        <v>24</v>
      </c>
      <c r="K163" t="s">
        <v>54</v>
      </c>
      <c r="L163" t="s">
        <v>25</v>
      </c>
      <c r="M163">
        <v>40</v>
      </c>
      <c r="N163" t="s">
        <v>488</v>
      </c>
      <c r="O163" t="s">
        <v>489</v>
      </c>
      <c r="P163" t="s">
        <v>490</v>
      </c>
      <c r="Q163" t="s">
        <v>106</v>
      </c>
      <c r="R163" t="s">
        <v>29</v>
      </c>
      <c r="S163" t="str">
        <f>TEXT(Table2[[#This Row],[Date]],"dddd")</f>
        <v>Saturday</v>
      </c>
    </row>
    <row r="164" spans="1:19" x14ac:dyDescent="0.5">
      <c r="A164" t="s">
        <v>172</v>
      </c>
      <c r="B164" s="1">
        <v>43561</v>
      </c>
      <c r="C164">
        <v>2019</v>
      </c>
      <c r="D164">
        <v>18</v>
      </c>
      <c r="E164" t="s">
        <v>20</v>
      </c>
      <c r="F164" t="s">
        <v>674</v>
      </c>
      <c r="G164" t="s">
        <v>382</v>
      </c>
      <c r="H164" t="s">
        <v>20</v>
      </c>
      <c r="I164" t="s">
        <v>43</v>
      </c>
      <c r="J164" t="s">
        <v>24</v>
      </c>
      <c r="K164" t="s">
        <v>20</v>
      </c>
      <c r="L164" t="s">
        <v>25</v>
      </c>
      <c r="M164">
        <v>22</v>
      </c>
      <c r="N164" t="s">
        <v>491</v>
      </c>
      <c r="O164" t="s">
        <v>492</v>
      </c>
      <c r="P164" t="s">
        <v>493</v>
      </c>
      <c r="Q164" t="s">
        <v>39</v>
      </c>
      <c r="R164" t="s">
        <v>441</v>
      </c>
      <c r="S164" t="str">
        <f>TEXT(Table2[[#This Row],[Date]],"dddd")</f>
        <v>Saturday</v>
      </c>
    </row>
    <row r="165" spans="1:19" x14ac:dyDescent="0.5">
      <c r="A165" t="s">
        <v>395</v>
      </c>
      <c r="B165" s="1">
        <v>43560</v>
      </c>
      <c r="C165">
        <v>2019</v>
      </c>
      <c r="D165">
        <v>17</v>
      </c>
      <c r="E165" t="s">
        <v>42</v>
      </c>
      <c r="F165" t="s">
        <v>21</v>
      </c>
      <c r="G165" t="s">
        <v>396</v>
      </c>
      <c r="H165" t="s">
        <v>21</v>
      </c>
      <c r="I165" t="s">
        <v>23</v>
      </c>
      <c r="J165" t="s">
        <v>24</v>
      </c>
      <c r="K165" t="s">
        <v>21</v>
      </c>
      <c r="L165" t="s">
        <v>35</v>
      </c>
      <c r="M165">
        <v>5</v>
      </c>
      <c r="N165" t="s">
        <v>418</v>
      </c>
      <c r="O165" t="s">
        <v>494</v>
      </c>
      <c r="P165" t="s">
        <v>495</v>
      </c>
      <c r="Q165" t="s">
        <v>82</v>
      </c>
      <c r="R165" t="s">
        <v>47</v>
      </c>
      <c r="S165" t="str">
        <f>TEXT(Table2[[#This Row],[Date]],"dddd")</f>
        <v>Friday</v>
      </c>
    </row>
    <row r="166" spans="1:19" x14ac:dyDescent="0.5">
      <c r="A166" t="s">
        <v>145</v>
      </c>
      <c r="B166" s="1">
        <v>43559</v>
      </c>
      <c r="C166">
        <v>2019</v>
      </c>
      <c r="D166">
        <v>16</v>
      </c>
      <c r="E166" t="s">
        <v>33</v>
      </c>
      <c r="F166" t="s">
        <v>55</v>
      </c>
      <c r="G166" t="s">
        <v>400</v>
      </c>
      <c r="H166" t="s">
        <v>55</v>
      </c>
      <c r="I166" t="s">
        <v>23</v>
      </c>
      <c r="J166" t="s">
        <v>24</v>
      </c>
      <c r="K166" t="s">
        <v>55</v>
      </c>
      <c r="L166" t="s">
        <v>35</v>
      </c>
      <c r="M166">
        <v>5</v>
      </c>
      <c r="N166" t="s">
        <v>192</v>
      </c>
      <c r="O166" t="s">
        <v>496</v>
      </c>
      <c r="P166" t="s">
        <v>497</v>
      </c>
      <c r="Q166" t="s">
        <v>150</v>
      </c>
      <c r="R166" t="s">
        <v>39</v>
      </c>
      <c r="S166" t="str">
        <f>TEXT(Table2[[#This Row],[Date]],"dddd")</f>
        <v>Thursday</v>
      </c>
    </row>
    <row r="167" spans="1:19" x14ac:dyDescent="0.5">
      <c r="A167" t="s">
        <v>178</v>
      </c>
      <c r="B167" s="1">
        <v>43558</v>
      </c>
      <c r="C167">
        <v>2019</v>
      </c>
      <c r="D167">
        <v>15</v>
      </c>
      <c r="E167" t="s">
        <v>54</v>
      </c>
      <c r="F167" t="s">
        <v>20</v>
      </c>
      <c r="G167" t="s">
        <v>386</v>
      </c>
      <c r="H167" t="s">
        <v>20</v>
      </c>
      <c r="I167" t="s">
        <v>23</v>
      </c>
      <c r="J167" t="s">
        <v>24</v>
      </c>
      <c r="K167" t="s">
        <v>54</v>
      </c>
      <c r="L167" t="s">
        <v>25</v>
      </c>
      <c r="M167">
        <v>37</v>
      </c>
      <c r="N167" t="s">
        <v>387</v>
      </c>
      <c r="O167" t="s">
        <v>498</v>
      </c>
      <c r="P167" t="s">
        <v>499</v>
      </c>
      <c r="Q167" t="s">
        <v>378</v>
      </c>
      <c r="R167" t="s">
        <v>441</v>
      </c>
      <c r="S167" t="str">
        <f>TEXT(Table2[[#This Row],[Date]],"dddd")</f>
        <v>Wednesday</v>
      </c>
    </row>
    <row r="168" spans="1:19" x14ac:dyDescent="0.5">
      <c r="A168" t="s">
        <v>423</v>
      </c>
      <c r="B168" s="1">
        <v>43557</v>
      </c>
      <c r="C168">
        <v>2019</v>
      </c>
      <c r="D168">
        <v>14</v>
      </c>
      <c r="E168" t="s">
        <v>42</v>
      </c>
      <c r="F168" t="s">
        <v>64</v>
      </c>
      <c r="G168" t="s">
        <v>424</v>
      </c>
      <c r="H168" t="s">
        <v>64</v>
      </c>
      <c r="I168" t="s">
        <v>23</v>
      </c>
      <c r="J168" t="s">
        <v>24</v>
      </c>
      <c r="K168" t="s">
        <v>64</v>
      </c>
      <c r="L168" t="s">
        <v>35</v>
      </c>
      <c r="M168">
        <v>7</v>
      </c>
      <c r="N168" t="s">
        <v>500</v>
      </c>
      <c r="O168" t="s">
        <v>501</v>
      </c>
      <c r="P168" t="s">
        <v>502</v>
      </c>
      <c r="Q168" t="s">
        <v>106</v>
      </c>
      <c r="R168" t="s">
        <v>461</v>
      </c>
      <c r="S168" t="str">
        <f>TEXT(Table2[[#This Row],[Date]],"dddd")</f>
        <v>Tuesday</v>
      </c>
    </row>
    <row r="169" spans="1:19" x14ac:dyDescent="0.5">
      <c r="A169" t="s">
        <v>391</v>
      </c>
      <c r="B169" s="1">
        <v>43556</v>
      </c>
      <c r="C169">
        <v>2019</v>
      </c>
      <c r="D169">
        <v>13</v>
      </c>
      <c r="E169" t="s">
        <v>674</v>
      </c>
      <c r="F169" t="s">
        <v>33</v>
      </c>
      <c r="G169" t="s">
        <v>392</v>
      </c>
      <c r="H169" t="s">
        <v>33</v>
      </c>
      <c r="I169" t="s">
        <v>23</v>
      </c>
      <c r="J169" t="s">
        <v>24</v>
      </c>
      <c r="K169" t="s">
        <v>674</v>
      </c>
      <c r="L169" t="s">
        <v>25</v>
      </c>
      <c r="M169">
        <v>14</v>
      </c>
      <c r="N169" t="s">
        <v>503</v>
      </c>
      <c r="O169" t="s">
        <v>504</v>
      </c>
      <c r="P169" t="s">
        <v>505</v>
      </c>
      <c r="Q169" t="s">
        <v>82</v>
      </c>
      <c r="R169" t="s">
        <v>47</v>
      </c>
      <c r="S169" t="str">
        <f>TEXT(Table2[[#This Row],[Date]],"dddd")</f>
        <v>Monday</v>
      </c>
    </row>
    <row r="170" spans="1:19" x14ac:dyDescent="0.5">
      <c r="A170" t="s">
        <v>172</v>
      </c>
      <c r="B170" s="1">
        <v>43555</v>
      </c>
      <c r="C170">
        <v>2019</v>
      </c>
      <c r="D170">
        <v>12</v>
      </c>
      <c r="E170" t="s">
        <v>20</v>
      </c>
      <c r="F170" t="s">
        <v>64</v>
      </c>
      <c r="G170" t="s">
        <v>382</v>
      </c>
      <c r="H170" t="s">
        <v>64</v>
      </c>
      <c r="I170" t="s">
        <v>23</v>
      </c>
      <c r="J170" t="s">
        <v>24</v>
      </c>
      <c r="K170" t="s">
        <v>20</v>
      </c>
      <c r="L170" t="s">
        <v>25</v>
      </c>
      <c r="M170">
        <v>8</v>
      </c>
      <c r="N170" t="s">
        <v>407</v>
      </c>
      <c r="O170" t="s">
        <v>506</v>
      </c>
      <c r="P170" t="s">
        <v>507</v>
      </c>
      <c r="Q170" t="s">
        <v>153</v>
      </c>
      <c r="R170" t="s">
        <v>102</v>
      </c>
      <c r="S170" t="str">
        <f>TEXT(Table2[[#This Row],[Date]],"dddd")</f>
        <v>Sunday</v>
      </c>
    </row>
    <row r="171" spans="1:19" x14ac:dyDescent="0.5">
      <c r="A171" t="s">
        <v>368</v>
      </c>
      <c r="B171" s="1">
        <v>43555</v>
      </c>
      <c r="C171">
        <v>2019</v>
      </c>
      <c r="D171">
        <v>11</v>
      </c>
      <c r="E171" t="s">
        <v>55</v>
      </c>
      <c r="F171" t="s">
        <v>42</v>
      </c>
      <c r="G171" t="s">
        <v>369</v>
      </c>
      <c r="H171" t="s">
        <v>42</v>
      </c>
      <c r="I171" t="s">
        <v>23</v>
      </c>
      <c r="J171" t="s">
        <v>24</v>
      </c>
      <c r="K171" t="s">
        <v>55</v>
      </c>
      <c r="L171" t="s">
        <v>25</v>
      </c>
      <c r="M171">
        <v>118</v>
      </c>
      <c r="N171" t="s">
        <v>192</v>
      </c>
      <c r="O171" t="s">
        <v>508</v>
      </c>
      <c r="P171" t="s">
        <v>509</v>
      </c>
      <c r="Q171" t="s">
        <v>39</v>
      </c>
      <c r="R171" t="s">
        <v>77</v>
      </c>
      <c r="S171" t="str">
        <f>TEXT(Table2[[#This Row],[Date]],"dddd")</f>
        <v>Sunday</v>
      </c>
    </row>
    <row r="172" spans="1:19" x14ac:dyDescent="0.5">
      <c r="A172" t="s">
        <v>145</v>
      </c>
      <c r="B172" s="1">
        <v>43554</v>
      </c>
      <c r="C172">
        <v>2019</v>
      </c>
      <c r="D172">
        <v>10</v>
      </c>
      <c r="E172" t="s">
        <v>21</v>
      </c>
      <c r="F172" t="s">
        <v>33</v>
      </c>
      <c r="G172" t="s">
        <v>400</v>
      </c>
      <c r="H172" t="s">
        <v>33</v>
      </c>
      <c r="I172" t="s">
        <v>23</v>
      </c>
      <c r="J172" t="s">
        <v>174</v>
      </c>
      <c r="K172" t="s">
        <v>33</v>
      </c>
      <c r="L172" t="s">
        <v>9</v>
      </c>
      <c r="M172" t="s">
        <v>175</v>
      </c>
      <c r="N172" t="s">
        <v>160</v>
      </c>
      <c r="O172" t="s">
        <v>510</v>
      </c>
      <c r="P172" t="s">
        <v>511</v>
      </c>
      <c r="Q172" t="s">
        <v>106</v>
      </c>
      <c r="R172" t="s">
        <v>29</v>
      </c>
      <c r="S172" t="str">
        <f>TEXT(Table2[[#This Row],[Date]],"dddd")</f>
        <v>Saturday</v>
      </c>
    </row>
    <row r="173" spans="1:19" x14ac:dyDescent="0.5">
      <c r="A173" t="s">
        <v>391</v>
      </c>
      <c r="B173" s="1">
        <v>43554</v>
      </c>
      <c r="C173">
        <v>2019</v>
      </c>
      <c r="D173">
        <v>9</v>
      </c>
      <c r="E173" t="s">
        <v>54</v>
      </c>
      <c r="F173" t="s">
        <v>674</v>
      </c>
      <c r="G173" t="s">
        <v>392</v>
      </c>
      <c r="H173" t="s">
        <v>674</v>
      </c>
      <c r="I173" t="s">
        <v>23</v>
      </c>
      <c r="J173" t="s">
        <v>24</v>
      </c>
      <c r="K173" t="s">
        <v>674</v>
      </c>
      <c r="L173" t="s">
        <v>35</v>
      </c>
      <c r="M173">
        <v>8</v>
      </c>
      <c r="N173" t="s">
        <v>142</v>
      </c>
      <c r="O173" t="s">
        <v>512</v>
      </c>
      <c r="P173" t="s">
        <v>513</v>
      </c>
      <c r="Q173" t="s">
        <v>47</v>
      </c>
      <c r="R173" t="s">
        <v>280</v>
      </c>
      <c r="S173" t="str">
        <f>TEXT(Table2[[#This Row],[Date]],"dddd")</f>
        <v>Saturday</v>
      </c>
    </row>
    <row r="174" spans="1:19" x14ac:dyDescent="0.5">
      <c r="A174" t="s">
        <v>368</v>
      </c>
      <c r="B174" s="1">
        <v>43553</v>
      </c>
      <c r="C174">
        <v>2019</v>
      </c>
      <c r="D174">
        <v>8</v>
      </c>
      <c r="E174" t="s">
        <v>64</v>
      </c>
      <c r="F174" t="s">
        <v>55</v>
      </c>
      <c r="G174" t="s">
        <v>369</v>
      </c>
      <c r="H174" t="s">
        <v>64</v>
      </c>
      <c r="I174" t="s">
        <v>43</v>
      </c>
      <c r="J174" t="s">
        <v>24</v>
      </c>
      <c r="K174" t="s">
        <v>55</v>
      </c>
      <c r="L174" t="s">
        <v>35</v>
      </c>
      <c r="M174">
        <v>5</v>
      </c>
      <c r="N174" t="s">
        <v>345</v>
      </c>
      <c r="O174" t="s">
        <v>514</v>
      </c>
      <c r="P174" t="s">
        <v>515</v>
      </c>
      <c r="Q174" t="s">
        <v>378</v>
      </c>
      <c r="R174" t="s">
        <v>150</v>
      </c>
      <c r="S174" t="str">
        <f>TEXT(Table2[[#This Row],[Date]],"dddd")</f>
        <v>Friday</v>
      </c>
    </row>
    <row r="175" spans="1:19" x14ac:dyDescent="0.5">
      <c r="A175" t="s">
        <v>395</v>
      </c>
      <c r="B175" s="1">
        <v>43552</v>
      </c>
      <c r="C175">
        <v>2019</v>
      </c>
      <c r="D175">
        <v>7</v>
      </c>
      <c r="E175" t="s">
        <v>54</v>
      </c>
      <c r="F175" t="s">
        <v>42</v>
      </c>
      <c r="G175" t="s">
        <v>396</v>
      </c>
      <c r="H175" t="s">
        <v>42</v>
      </c>
      <c r="I175" t="s">
        <v>23</v>
      </c>
      <c r="J175" t="s">
        <v>24</v>
      </c>
      <c r="K175" t="s">
        <v>54</v>
      </c>
      <c r="L175" t="s">
        <v>25</v>
      </c>
      <c r="M175">
        <v>6</v>
      </c>
      <c r="N175" t="s">
        <v>237</v>
      </c>
      <c r="O175" t="s">
        <v>516</v>
      </c>
      <c r="P175" t="s">
        <v>517</v>
      </c>
      <c r="Q175" t="s">
        <v>153</v>
      </c>
      <c r="R175" t="s">
        <v>77</v>
      </c>
      <c r="S175" t="str">
        <f>TEXT(Table2[[#This Row],[Date]],"dddd")</f>
        <v>Thursday</v>
      </c>
    </row>
    <row r="176" spans="1:19" x14ac:dyDescent="0.5">
      <c r="A176" t="s">
        <v>416</v>
      </c>
      <c r="B176" s="1">
        <v>43551</v>
      </c>
      <c r="C176">
        <v>2019</v>
      </c>
      <c r="D176">
        <v>6</v>
      </c>
      <c r="E176" t="s">
        <v>21</v>
      </c>
      <c r="F176" t="s">
        <v>674</v>
      </c>
      <c r="G176" t="s">
        <v>417</v>
      </c>
      <c r="H176" t="s">
        <v>674</v>
      </c>
      <c r="I176" t="s">
        <v>23</v>
      </c>
      <c r="J176" t="s">
        <v>24</v>
      </c>
      <c r="K176" t="s">
        <v>21</v>
      </c>
      <c r="L176" t="s">
        <v>25</v>
      </c>
      <c r="M176">
        <v>28</v>
      </c>
      <c r="N176" t="s">
        <v>418</v>
      </c>
      <c r="O176" t="s">
        <v>518</v>
      </c>
      <c r="P176" t="s">
        <v>519</v>
      </c>
      <c r="Q176" t="s">
        <v>82</v>
      </c>
      <c r="R176" t="s">
        <v>280</v>
      </c>
      <c r="S176" t="str">
        <f>TEXT(Table2[[#This Row],[Date]],"dddd")</f>
        <v>Wednesday</v>
      </c>
    </row>
    <row r="177" spans="1:19" x14ac:dyDescent="0.5">
      <c r="A177" t="s">
        <v>145</v>
      </c>
      <c r="B177" s="1">
        <v>43550</v>
      </c>
      <c r="C177">
        <v>2019</v>
      </c>
      <c r="D177">
        <v>5</v>
      </c>
      <c r="E177" t="s">
        <v>33</v>
      </c>
      <c r="F177" t="s">
        <v>20</v>
      </c>
      <c r="G177" t="s">
        <v>400</v>
      </c>
      <c r="H177" t="s">
        <v>33</v>
      </c>
      <c r="I177" t="s">
        <v>43</v>
      </c>
      <c r="J177" t="s">
        <v>24</v>
      </c>
      <c r="K177" t="s">
        <v>20</v>
      </c>
      <c r="L177" t="s">
        <v>35</v>
      </c>
      <c r="M177">
        <v>6</v>
      </c>
      <c r="N177" t="s">
        <v>331</v>
      </c>
      <c r="O177" t="s">
        <v>520</v>
      </c>
      <c r="P177" t="s">
        <v>521</v>
      </c>
      <c r="Q177" t="s">
        <v>461</v>
      </c>
      <c r="R177" t="s">
        <v>29</v>
      </c>
      <c r="S177" t="str">
        <f>TEXT(Table2[[#This Row],[Date]],"dddd")</f>
        <v>Tuesday</v>
      </c>
    </row>
    <row r="178" spans="1:19" x14ac:dyDescent="0.5">
      <c r="A178" t="s">
        <v>423</v>
      </c>
      <c r="B178" s="1">
        <v>43549</v>
      </c>
      <c r="C178">
        <v>2019</v>
      </c>
      <c r="D178">
        <v>4</v>
      </c>
      <c r="E178" t="s">
        <v>674</v>
      </c>
      <c r="F178" t="s">
        <v>64</v>
      </c>
      <c r="G178" t="s">
        <v>424</v>
      </c>
      <c r="H178" t="s">
        <v>64</v>
      </c>
      <c r="I178" t="s">
        <v>23</v>
      </c>
      <c r="J178" t="s">
        <v>24</v>
      </c>
      <c r="K178" t="s">
        <v>674</v>
      </c>
      <c r="L178" t="s">
        <v>25</v>
      </c>
      <c r="M178">
        <v>14</v>
      </c>
      <c r="N178" t="s">
        <v>268</v>
      </c>
      <c r="O178" t="s">
        <v>522</v>
      </c>
      <c r="P178" t="s">
        <v>523</v>
      </c>
      <c r="Q178" t="s">
        <v>150</v>
      </c>
      <c r="R178" t="s">
        <v>39</v>
      </c>
      <c r="S178" t="str">
        <f>TEXT(Table2[[#This Row],[Date]],"dddd")</f>
        <v>Monday</v>
      </c>
    </row>
    <row r="179" spans="1:19" x14ac:dyDescent="0.5">
      <c r="A179" t="s">
        <v>178</v>
      </c>
      <c r="B179" s="1">
        <v>43548</v>
      </c>
      <c r="C179">
        <v>2019</v>
      </c>
      <c r="D179">
        <v>3</v>
      </c>
      <c r="E179" t="s">
        <v>33</v>
      </c>
      <c r="F179" t="s">
        <v>54</v>
      </c>
      <c r="G179" t="s">
        <v>386</v>
      </c>
      <c r="H179" t="s">
        <v>54</v>
      </c>
      <c r="I179" t="s">
        <v>23</v>
      </c>
      <c r="J179" t="s">
        <v>24</v>
      </c>
      <c r="K179" t="s">
        <v>33</v>
      </c>
      <c r="L179" t="s">
        <v>25</v>
      </c>
      <c r="M179">
        <v>37</v>
      </c>
      <c r="N179" t="s">
        <v>379</v>
      </c>
      <c r="O179" t="s">
        <v>524</v>
      </c>
      <c r="P179" t="s">
        <v>525</v>
      </c>
      <c r="Q179" t="s">
        <v>77</v>
      </c>
      <c r="R179" t="s">
        <v>102</v>
      </c>
      <c r="S179" t="str">
        <f>TEXT(Table2[[#This Row],[Date]],"dddd")</f>
        <v>Sunday</v>
      </c>
    </row>
    <row r="180" spans="1:19" x14ac:dyDescent="0.5">
      <c r="A180" t="s">
        <v>416</v>
      </c>
      <c r="B180" s="1">
        <v>43548</v>
      </c>
      <c r="C180">
        <v>2019</v>
      </c>
      <c r="D180">
        <v>2</v>
      </c>
      <c r="E180" t="s">
        <v>55</v>
      </c>
      <c r="F180" t="s">
        <v>21</v>
      </c>
      <c r="G180" t="s">
        <v>417</v>
      </c>
      <c r="H180" t="s">
        <v>21</v>
      </c>
      <c r="I180" t="s">
        <v>23</v>
      </c>
      <c r="J180" t="s">
        <v>24</v>
      </c>
      <c r="K180" t="s">
        <v>21</v>
      </c>
      <c r="L180" t="s">
        <v>35</v>
      </c>
      <c r="M180">
        <v>6</v>
      </c>
      <c r="N180" t="s">
        <v>418</v>
      </c>
      <c r="O180" t="s">
        <v>526</v>
      </c>
      <c r="P180" t="s">
        <v>527</v>
      </c>
      <c r="Q180" t="s">
        <v>82</v>
      </c>
      <c r="R180" t="s">
        <v>47</v>
      </c>
      <c r="S180" t="str">
        <f>TEXT(Table2[[#This Row],[Date]],"dddd")</f>
        <v>Sunday</v>
      </c>
    </row>
    <row r="181" spans="1:19" x14ac:dyDescent="0.5">
      <c r="A181" t="s">
        <v>172</v>
      </c>
      <c r="B181" s="1">
        <v>43547</v>
      </c>
      <c r="C181">
        <v>2019</v>
      </c>
      <c r="D181">
        <v>1</v>
      </c>
      <c r="E181" t="s">
        <v>42</v>
      </c>
      <c r="F181" t="s">
        <v>20</v>
      </c>
      <c r="G181" t="s">
        <v>382</v>
      </c>
      <c r="H181" t="s">
        <v>20</v>
      </c>
      <c r="I181" t="s">
        <v>23</v>
      </c>
      <c r="J181" t="s">
        <v>24</v>
      </c>
      <c r="K181" t="s">
        <v>20</v>
      </c>
      <c r="L181" t="s">
        <v>35</v>
      </c>
      <c r="M181">
        <v>7</v>
      </c>
      <c r="N181" t="s">
        <v>491</v>
      </c>
      <c r="O181" t="s">
        <v>528</v>
      </c>
      <c r="P181" t="s">
        <v>529</v>
      </c>
      <c r="Q181" t="s">
        <v>106</v>
      </c>
      <c r="R181" t="s">
        <v>378</v>
      </c>
      <c r="S181" t="str">
        <f>TEXT(Table2[[#This Row],[Date]],"dddd")</f>
        <v>Saturday</v>
      </c>
    </row>
    <row r="182" spans="1:19" x14ac:dyDescent="0.5">
      <c r="A182" t="s">
        <v>178</v>
      </c>
      <c r="B182" s="1">
        <v>43247</v>
      </c>
      <c r="C182">
        <v>2018</v>
      </c>
      <c r="D182" t="s">
        <v>19</v>
      </c>
      <c r="E182" t="s">
        <v>55</v>
      </c>
      <c r="F182" t="s">
        <v>20</v>
      </c>
      <c r="G182" t="s">
        <v>386</v>
      </c>
      <c r="H182" t="s">
        <v>20</v>
      </c>
      <c r="I182" t="s">
        <v>23</v>
      </c>
      <c r="J182" t="s">
        <v>24</v>
      </c>
      <c r="K182" t="s">
        <v>20</v>
      </c>
      <c r="L182" t="s">
        <v>35</v>
      </c>
      <c r="M182">
        <v>8</v>
      </c>
      <c r="N182" t="s">
        <v>331</v>
      </c>
      <c r="O182" t="s">
        <v>530</v>
      </c>
      <c r="P182" t="s">
        <v>531</v>
      </c>
      <c r="Q182" t="s">
        <v>461</v>
      </c>
      <c r="R182" t="s">
        <v>77</v>
      </c>
      <c r="S182" t="str">
        <f>TEXT(Table2[[#This Row],[Date]],"dddd")</f>
        <v>Sunday</v>
      </c>
    </row>
    <row r="183" spans="1:19" x14ac:dyDescent="0.5">
      <c r="A183" t="s">
        <v>416</v>
      </c>
      <c r="B183" s="1">
        <v>43245</v>
      </c>
      <c r="C183">
        <v>2018</v>
      </c>
      <c r="D183" t="s">
        <v>374</v>
      </c>
      <c r="E183" t="s">
        <v>55</v>
      </c>
      <c r="F183" t="s">
        <v>21</v>
      </c>
      <c r="G183" t="s">
        <v>417</v>
      </c>
      <c r="H183" t="s">
        <v>21</v>
      </c>
      <c r="I183" t="s">
        <v>23</v>
      </c>
      <c r="J183" t="s">
        <v>24</v>
      </c>
      <c r="K183" t="s">
        <v>55</v>
      </c>
      <c r="L183" t="s">
        <v>25</v>
      </c>
      <c r="M183">
        <v>14</v>
      </c>
      <c r="N183" t="s">
        <v>345</v>
      </c>
      <c r="O183" t="s">
        <v>532</v>
      </c>
      <c r="P183" t="s">
        <v>533</v>
      </c>
      <c r="Q183" t="s">
        <v>534</v>
      </c>
      <c r="R183" t="s">
        <v>29</v>
      </c>
      <c r="S183" t="str">
        <f>TEXT(Table2[[#This Row],[Date]],"dddd")</f>
        <v>Friday</v>
      </c>
    </row>
    <row r="184" spans="1:19" x14ac:dyDescent="0.5">
      <c r="A184" t="s">
        <v>416</v>
      </c>
      <c r="B184" s="1">
        <v>43243</v>
      </c>
      <c r="C184">
        <v>2018</v>
      </c>
      <c r="D184" t="s">
        <v>41</v>
      </c>
      <c r="E184" t="s">
        <v>21</v>
      </c>
      <c r="F184" t="s">
        <v>64</v>
      </c>
      <c r="G184" t="s">
        <v>417</v>
      </c>
      <c r="H184" t="s">
        <v>64</v>
      </c>
      <c r="I184" t="s">
        <v>23</v>
      </c>
      <c r="J184" t="s">
        <v>24</v>
      </c>
      <c r="K184" t="s">
        <v>21</v>
      </c>
      <c r="L184" t="s">
        <v>25</v>
      </c>
      <c r="M184">
        <v>25</v>
      </c>
      <c r="N184" t="s">
        <v>418</v>
      </c>
      <c r="O184" t="s">
        <v>535</v>
      </c>
      <c r="P184" t="s">
        <v>536</v>
      </c>
      <c r="Q184" t="s">
        <v>82</v>
      </c>
      <c r="R184" t="s">
        <v>29</v>
      </c>
      <c r="S184" t="str">
        <f>TEXT(Table2[[#This Row],[Date]],"dddd")</f>
        <v>Wednesday</v>
      </c>
    </row>
    <row r="185" spans="1:19" x14ac:dyDescent="0.5">
      <c r="A185" t="s">
        <v>178</v>
      </c>
      <c r="B185" s="1">
        <v>43242</v>
      </c>
      <c r="C185">
        <v>2018</v>
      </c>
      <c r="D185" t="s">
        <v>374</v>
      </c>
      <c r="E185" t="s">
        <v>55</v>
      </c>
      <c r="F185" t="s">
        <v>20</v>
      </c>
      <c r="G185" t="s">
        <v>386</v>
      </c>
      <c r="H185" t="s">
        <v>20</v>
      </c>
      <c r="I185" t="s">
        <v>23</v>
      </c>
      <c r="J185" t="s">
        <v>24</v>
      </c>
      <c r="K185" t="s">
        <v>20</v>
      </c>
      <c r="L185" t="s">
        <v>35</v>
      </c>
      <c r="M185">
        <v>2</v>
      </c>
      <c r="N185" t="s">
        <v>26</v>
      </c>
      <c r="O185" t="s">
        <v>537</v>
      </c>
      <c r="P185" t="s">
        <v>538</v>
      </c>
      <c r="Q185" t="s">
        <v>150</v>
      </c>
      <c r="R185" t="s">
        <v>461</v>
      </c>
      <c r="S185" t="str">
        <f>TEXT(Table2[[#This Row],[Date]],"dddd")</f>
        <v>Tuesday</v>
      </c>
    </row>
    <row r="186" spans="1:19" x14ac:dyDescent="0.5">
      <c r="A186" t="s">
        <v>145</v>
      </c>
      <c r="B186" s="1">
        <v>43240</v>
      </c>
      <c r="C186">
        <v>2018</v>
      </c>
      <c r="D186">
        <v>55</v>
      </c>
      <c r="E186" t="s">
        <v>33</v>
      </c>
      <c r="F186" t="s">
        <v>54</v>
      </c>
      <c r="G186" t="s">
        <v>400</v>
      </c>
      <c r="H186" t="s">
        <v>33</v>
      </c>
      <c r="I186" t="s">
        <v>43</v>
      </c>
      <c r="J186" t="s">
        <v>24</v>
      </c>
      <c r="K186" t="s">
        <v>33</v>
      </c>
      <c r="L186" t="s">
        <v>25</v>
      </c>
      <c r="M186">
        <v>11</v>
      </c>
      <c r="N186" t="s">
        <v>195</v>
      </c>
      <c r="O186" t="s">
        <v>540</v>
      </c>
      <c r="P186" t="s">
        <v>541</v>
      </c>
      <c r="Q186" t="s">
        <v>534</v>
      </c>
      <c r="R186" t="s">
        <v>153</v>
      </c>
      <c r="S186" t="str">
        <f>TEXT(Table2[[#This Row],[Date]],"dddd")</f>
        <v>Sunday</v>
      </c>
    </row>
    <row r="187" spans="1:19" x14ac:dyDescent="0.5">
      <c r="A187" t="s">
        <v>542</v>
      </c>
      <c r="B187" s="1">
        <v>43240</v>
      </c>
      <c r="C187">
        <v>2018</v>
      </c>
      <c r="D187">
        <v>56</v>
      </c>
      <c r="E187" t="s">
        <v>674</v>
      </c>
      <c r="F187" t="s">
        <v>20</v>
      </c>
      <c r="G187" t="s">
        <v>543</v>
      </c>
      <c r="H187" t="s">
        <v>20</v>
      </c>
      <c r="I187" t="s">
        <v>23</v>
      </c>
      <c r="J187" t="s">
        <v>24</v>
      </c>
      <c r="K187" t="s">
        <v>20</v>
      </c>
      <c r="L187" t="s">
        <v>35</v>
      </c>
      <c r="M187">
        <v>5</v>
      </c>
      <c r="N187" t="s">
        <v>544</v>
      </c>
      <c r="O187" t="s">
        <v>545</v>
      </c>
      <c r="P187" t="s">
        <v>546</v>
      </c>
      <c r="Q187" t="s">
        <v>29</v>
      </c>
      <c r="R187" t="s">
        <v>102</v>
      </c>
      <c r="S187" t="str">
        <f>TEXT(Table2[[#This Row],[Date]],"dddd")</f>
        <v>Sunday</v>
      </c>
    </row>
    <row r="188" spans="1:19" x14ac:dyDescent="0.5">
      <c r="A188" t="s">
        <v>423</v>
      </c>
      <c r="B188" s="1">
        <v>43239</v>
      </c>
      <c r="C188">
        <v>2018</v>
      </c>
      <c r="D188">
        <v>53</v>
      </c>
      <c r="E188" t="s">
        <v>64</v>
      </c>
      <c r="F188" t="s">
        <v>42</v>
      </c>
      <c r="G188" t="s">
        <v>424</v>
      </c>
      <c r="H188" t="s">
        <v>64</v>
      </c>
      <c r="I188" t="s">
        <v>43</v>
      </c>
      <c r="J188" t="s">
        <v>24</v>
      </c>
      <c r="K188" t="s">
        <v>64</v>
      </c>
      <c r="L188" t="s">
        <v>25</v>
      </c>
      <c r="M188">
        <v>30</v>
      </c>
      <c r="N188" t="s">
        <v>500</v>
      </c>
      <c r="O188" t="s">
        <v>547</v>
      </c>
      <c r="P188" t="s">
        <v>548</v>
      </c>
      <c r="Q188" t="s">
        <v>378</v>
      </c>
      <c r="R188" t="s">
        <v>48</v>
      </c>
      <c r="S188" t="str">
        <f>TEXT(Table2[[#This Row],[Date]],"dddd")</f>
        <v>Saturday</v>
      </c>
    </row>
    <row r="189" spans="1:19" x14ac:dyDescent="0.5">
      <c r="A189" t="s">
        <v>368</v>
      </c>
      <c r="B189" s="1">
        <v>43239</v>
      </c>
      <c r="C189">
        <v>2018</v>
      </c>
      <c r="D189">
        <v>54</v>
      </c>
      <c r="E189" t="s">
        <v>55</v>
      </c>
      <c r="F189" t="s">
        <v>21</v>
      </c>
      <c r="G189" t="s">
        <v>369</v>
      </c>
      <c r="H189" t="s">
        <v>55</v>
      </c>
      <c r="I189" t="s">
        <v>43</v>
      </c>
      <c r="J189" t="s">
        <v>24</v>
      </c>
      <c r="K189" t="s">
        <v>21</v>
      </c>
      <c r="L189" t="s">
        <v>35</v>
      </c>
      <c r="M189">
        <v>5</v>
      </c>
      <c r="N189" t="s">
        <v>549</v>
      </c>
      <c r="O189" t="s">
        <v>550</v>
      </c>
      <c r="P189" t="s">
        <v>551</v>
      </c>
      <c r="Q189" t="s">
        <v>82</v>
      </c>
      <c r="R189" t="s">
        <v>77</v>
      </c>
      <c r="S189" t="str">
        <f>TEXT(Table2[[#This Row],[Date]],"dddd")</f>
        <v>Saturday</v>
      </c>
    </row>
    <row r="190" spans="1:19" x14ac:dyDescent="0.5">
      <c r="A190" t="s">
        <v>145</v>
      </c>
      <c r="B190" s="1">
        <v>43238</v>
      </c>
      <c r="C190">
        <v>2018</v>
      </c>
      <c r="D190">
        <v>52</v>
      </c>
      <c r="E190" t="s">
        <v>33</v>
      </c>
      <c r="F190" t="s">
        <v>20</v>
      </c>
      <c r="G190" t="s">
        <v>400</v>
      </c>
      <c r="H190" t="s">
        <v>20</v>
      </c>
      <c r="I190" t="s">
        <v>23</v>
      </c>
      <c r="J190" t="s">
        <v>24</v>
      </c>
      <c r="K190" t="s">
        <v>33</v>
      </c>
      <c r="L190" t="s">
        <v>25</v>
      </c>
      <c r="M190">
        <v>34</v>
      </c>
      <c r="N190" t="s">
        <v>224</v>
      </c>
      <c r="O190" t="s">
        <v>552</v>
      </c>
      <c r="P190" t="s">
        <v>553</v>
      </c>
      <c r="Q190" t="s">
        <v>534</v>
      </c>
      <c r="R190" t="s">
        <v>280</v>
      </c>
      <c r="S190" t="str">
        <f>TEXT(Table2[[#This Row],[Date]],"dddd")</f>
        <v>Friday</v>
      </c>
    </row>
    <row r="191" spans="1:19" x14ac:dyDescent="0.5">
      <c r="A191" t="s">
        <v>395</v>
      </c>
      <c r="B191" s="1">
        <v>43237</v>
      </c>
      <c r="C191">
        <v>2018</v>
      </c>
      <c r="D191">
        <v>51</v>
      </c>
      <c r="E191" t="s">
        <v>42</v>
      </c>
      <c r="F191" t="s">
        <v>55</v>
      </c>
      <c r="G191" t="s">
        <v>396</v>
      </c>
      <c r="H191" t="s">
        <v>55</v>
      </c>
      <c r="I191" t="s">
        <v>23</v>
      </c>
      <c r="J191" t="s">
        <v>24</v>
      </c>
      <c r="K191" t="s">
        <v>42</v>
      </c>
      <c r="L191" t="s">
        <v>25</v>
      </c>
      <c r="M191">
        <v>14</v>
      </c>
      <c r="N191" t="s">
        <v>165</v>
      </c>
      <c r="O191" t="s">
        <v>554</v>
      </c>
      <c r="P191" t="s">
        <v>555</v>
      </c>
      <c r="Q191" t="s">
        <v>106</v>
      </c>
      <c r="R191" t="s">
        <v>77</v>
      </c>
      <c r="S191" t="str">
        <f>TEXT(Table2[[#This Row],[Date]],"dddd")</f>
        <v>Thursday</v>
      </c>
    </row>
    <row r="192" spans="1:19" x14ac:dyDescent="0.5">
      <c r="A192" t="s">
        <v>178</v>
      </c>
      <c r="B192" s="1">
        <v>43236</v>
      </c>
      <c r="C192">
        <v>2018</v>
      </c>
      <c r="D192">
        <v>50</v>
      </c>
      <c r="E192" t="s">
        <v>54</v>
      </c>
      <c r="F192" t="s">
        <v>674</v>
      </c>
      <c r="G192" t="s">
        <v>386</v>
      </c>
      <c r="H192" t="s">
        <v>674</v>
      </c>
      <c r="I192" t="s">
        <v>23</v>
      </c>
      <c r="J192" t="s">
        <v>24</v>
      </c>
      <c r="K192" t="s">
        <v>54</v>
      </c>
      <c r="L192" t="s">
        <v>25</v>
      </c>
      <c r="M192">
        <v>3</v>
      </c>
      <c r="N192" t="s">
        <v>237</v>
      </c>
      <c r="O192" t="s">
        <v>556</v>
      </c>
      <c r="P192" t="s">
        <v>557</v>
      </c>
      <c r="Q192" t="s">
        <v>461</v>
      </c>
      <c r="R192" t="s">
        <v>29</v>
      </c>
      <c r="S192" t="str">
        <f>TEXT(Table2[[#This Row],[Date]],"dddd")</f>
        <v>Wednesday</v>
      </c>
    </row>
    <row r="193" spans="1:19" x14ac:dyDescent="0.5">
      <c r="A193" t="s">
        <v>416</v>
      </c>
      <c r="B193" s="1">
        <v>43235</v>
      </c>
      <c r="C193">
        <v>2018</v>
      </c>
      <c r="D193">
        <v>49</v>
      </c>
      <c r="E193" t="s">
        <v>64</v>
      </c>
      <c r="F193" t="s">
        <v>21</v>
      </c>
      <c r="G193" t="s">
        <v>417</v>
      </c>
      <c r="H193" t="s">
        <v>21</v>
      </c>
      <c r="I193" t="s">
        <v>23</v>
      </c>
      <c r="J193" t="s">
        <v>24</v>
      </c>
      <c r="K193" t="s">
        <v>21</v>
      </c>
      <c r="L193" t="s">
        <v>35</v>
      </c>
      <c r="M193">
        <v>6</v>
      </c>
      <c r="N193" t="s">
        <v>558</v>
      </c>
      <c r="O193" t="s">
        <v>559</v>
      </c>
      <c r="P193" t="s">
        <v>560</v>
      </c>
      <c r="Q193" t="s">
        <v>82</v>
      </c>
      <c r="R193" t="s">
        <v>534</v>
      </c>
      <c r="S193" t="str">
        <f>TEXT(Table2[[#This Row],[Date]],"dddd")</f>
        <v>Tuesday</v>
      </c>
    </row>
    <row r="194" spans="1:19" x14ac:dyDescent="0.5">
      <c r="A194" t="s">
        <v>561</v>
      </c>
      <c r="B194" s="1">
        <v>43234</v>
      </c>
      <c r="C194">
        <v>2018</v>
      </c>
      <c r="D194">
        <v>48</v>
      </c>
      <c r="E194" t="s">
        <v>674</v>
      </c>
      <c r="F194" t="s">
        <v>42</v>
      </c>
      <c r="G194" t="s">
        <v>562</v>
      </c>
      <c r="H194" t="s">
        <v>42</v>
      </c>
      <c r="I194" t="s">
        <v>23</v>
      </c>
      <c r="J194" t="s">
        <v>24</v>
      </c>
      <c r="K194" t="s">
        <v>42</v>
      </c>
      <c r="L194" t="s">
        <v>35</v>
      </c>
      <c r="M194">
        <v>10</v>
      </c>
      <c r="N194" t="s">
        <v>563</v>
      </c>
      <c r="O194" t="s">
        <v>564</v>
      </c>
      <c r="P194" t="s">
        <v>565</v>
      </c>
      <c r="Q194" t="s">
        <v>378</v>
      </c>
      <c r="R194" t="s">
        <v>48</v>
      </c>
      <c r="S194" t="str">
        <f>TEXT(Table2[[#This Row],[Date]],"dddd")</f>
        <v>Monday</v>
      </c>
    </row>
    <row r="195" spans="1:19" x14ac:dyDescent="0.5">
      <c r="A195" t="s">
        <v>178</v>
      </c>
      <c r="B195" s="1">
        <v>43233</v>
      </c>
      <c r="C195">
        <v>2018</v>
      </c>
      <c r="D195">
        <v>47</v>
      </c>
      <c r="E195" t="s">
        <v>54</v>
      </c>
      <c r="F195" t="s">
        <v>64</v>
      </c>
      <c r="G195" t="s">
        <v>386</v>
      </c>
      <c r="H195" t="s">
        <v>64</v>
      </c>
      <c r="I195" t="s">
        <v>23</v>
      </c>
      <c r="J195" t="s">
        <v>24</v>
      </c>
      <c r="K195" t="s">
        <v>64</v>
      </c>
      <c r="L195" t="s">
        <v>35</v>
      </c>
      <c r="M195">
        <v>7</v>
      </c>
      <c r="N195" t="s">
        <v>147</v>
      </c>
      <c r="O195" t="s">
        <v>566</v>
      </c>
      <c r="P195" t="s">
        <v>567</v>
      </c>
      <c r="Q195" t="s">
        <v>29</v>
      </c>
      <c r="R195" t="s">
        <v>77</v>
      </c>
      <c r="S195" t="str">
        <f>TEXT(Table2[[#This Row],[Date]],"dddd")</f>
        <v>Sunday</v>
      </c>
    </row>
    <row r="196" spans="1:19" x14ac:dyDescent="0.5">
      <c r="A196" t="s">
        <v>542</v>
      </c>
      <c r="B196" s="1">
        <v>43233</v>
      </c>
      <c r="C196">
        <v>2018</v>
      </c>
      <c r="D196">
        <v>46</v>
      </c>
      <c r="E196" t="s">
        <v>55</v>
      </c>
      <c r="F196" t="s">
        <v>20</v>
      </c>
      <c r="G196" t="s">
        <v>543</v>
      </c>
      <c r="H196" t="s">
        <v>20</v>
      </c>
      <c r="I196" t="s">
        <v>23</v>
      </c>
      <c r="J196" t="s">
        <v>24</v>
      </c>
      <c r="K196" t="s">
        <v>20</v>
      </c>
      <c r="L196" t="s">
        <v>35</v>
      </c>
      <c r="M196">
        <v>8</v>
      </c>
      <c r="N196" t="s">
        <v>365</v>
      </c>
      <c r="O196" t="s">
        <v>568</v>
      </c>
      <c r="P196" t="s">
        <v>569</v>
      </c>
      <c r="Q196" t="s">
        <v>461</v>
      </c>
      <c r="R196" t="s">
        <v>102</v>
      </c>
      <c r="S196" t="str">
        <f>TEXT(Table2[[#This Row],[Date]],"dddd")</f>
        <v>Sunday</v>
      </c>
    </row>
    <row r="197" spans="1:19" x14ac:dyDescent="0.5">
      <c r="A197" t="s">
        <v>145</v>
      </c>
      <c r="B197" s="1">
        <v>43232</v>
      </c>
      <c r="C197">
        <v>2018</v>
      </c>
      <c r="D197">
        <v>45</v>
      </c>
      <c r="E197" t="s">
        <v>33</v>
      </c>
      <c r="F197" t="s">
        <v>42</v>
      </c>
      <c r="G197" t="s">
        <v>400</v>
      </c>
      <c r="H197" t="s">
        <v>42</v>
      </c>
      <c r="I197" t="s">
        <v>23</v>
      </c>
      <c r="J197" t="s">
        <v>24</v>
      </c>
      <c r="K197" t="s">
        <v>42</v>
      </c>
      <c r="L197" t="s">
        <v>35</v>
      </c>
      <c r="M197">
        <v>5</v>
      </c>
      <c r="N197" t="s">
        <v>165</v>
      </c>
      <c r="O197" t="s">
        <v>570</v>
      </c>
      <c r="P197" t="s">
        <v>571</v>
      </c>
      <c r="Q197" t="s">
        <v>39</v>
      </c>
      <c r="R197" t="s">
        <v>534</v>
      </c>
      <c r="S197" t="str">
        <f>TEXT(Table2[[#This Row],[Date]],"dddd")</f>
        <v>Saturday</v>
      </c>
    </row>
    <row r="198" spans="1:19" x14ac:dyDescent="0.5">
      <c r="A198" t="s">
        <v>561</v>
      </c>
      <c r="B198" s="1">
        <v>43232</v>
      </c>
      <c r="C198">
        <v>2018</v>
      </c>
      <c r="D198">
        <v>44</v>
      </c>
      <c r="E198" t="s">
        <v>21</v>
      </c>
      <c r="F198" t="s">
        <v>674</v>
      </c>
      <c r="G198" t="s">
        <v>562</v>
      </c>
      <c r="H198" t="s">
        <v>674</v>
      </c>
      <c r="I198" t="s">
        <v>23</v>
      </c>
      <c r="J198" t="s">
        <v>24</v>
      </c>
      <c r="K198" t="s">
        <v>21</v>
      </c>
      <c r="L198" t="s">
        <v>25</v>
      </c>
      <c r="M198">
        <v>31</v>
      </c>
      <c r="N198" t="s">
        <v>44</v>
      </c>
      <c r="O198" t="s">
        <v>572</v>
      </c>
      <c r="P198" t="s">
        <v>573</v>
      </c>
      <c r="Q198" t="s">
        <v>153</v>
      </c>
      <c r="R198" t="s">
        <v>48</v>
      </c>
      <c r="S198" t="str">
        <f>TEXT(Table2[[#This Row],[Date]],"dddd")</f>
        <v>Saturday</v>
      </c>
    </row>
    <row r="199" spans="1:19" x14ac:dyDescent="0.5">
      <c r="A199" t="s">
        <v>423</v>
      </c>
      <c r="B199" s="1">
        <v>43231</v>
      </c>
      <c r="C199">
        <v>2018</v>
      </c>
      <c r="D199">
        <v>43</v>
      </c>
      <c r="E199" t="s">
        <v>20</v>
      </c>
      <c r="F199" t="s">
        <v>64</v>
      </c>
      <c r="G199" t="s">
        <v>424</v>
      </c>
      <c r="H199" t="s">
        <v>20</v>
      </c>
      <c r="I199" t="s">
        <v>43</v>
      </c>
      <c r="J199" t="s">
        <v>24</v>
      </c>
      <c r="K199" t="s">
        <v>64</v>
      </c>
      <c r="L199" t="s">
        <v>35</v>
      </c>
      <c r="M199">
        <v>4</v>
      </c>
      <c r="N199" t="s">
        <v>147</v>
      </c>
      <c r="O199" t="s">
        <v>574</v>
      </c>
      <c r="P199" t="s">
        <v>575</v>
      </c>
      <c r="Q199" t="s">
        <v>461</v>
      </c>
      <c r="R199" t="s">
        <v>102</v>
      </c>
      <c r="S199" t="str">
        <f>TEXT(Table2[[#This Row],[Date]],"dddd")</f>
        <v>Friday</v>
      </c>
    </row>
    <row r="200" spans="1:19" x14ac:dyDescent="0.5">
      <c r="A200" t="s">
        <v>145</v>
      </c>
      <c r="B200" s="1">
        <v>43230</v>
      </c>
      <c r="C200">
        <v>2018</v>
      </c>
      <c r="D200">
        <v>42</v>
      </c>
      <c r="E200" t="s">
        <v>33</v>
      </c>
      <c r="F200" t="s">
        <v>55</v>
      </c>
      <c r="G200" t="s">
        <v>400</v>
      </c>
      <c r="H200" t="s">
        <v>33</v>
      </c>
      <c r="I200" t="s">
        <v>43</v>
      </c>
      <c r="J200" t="s">
        <v>24</v>
      </c>
      <c r="K200" t="s">
        <v>55</v>
      </c>
      <c r="L200" t="s">
        <v>35</v>
      </c>
      <c r="M200">
        <v>9</v>
      </c>
      <c r="N200" t="s">
        <v>201</v>
      </c>
      <c r="O200" t="s">
        <v>576</v>
      </c>
      <c r="P200" t="s">
        <v>577</v>
      </c>
      <c r="Q200" t="s">
        <v>106</v>
      </c>
      <c r="R200" t="s">
        <v>150</v>
      </c>
      <c r="S200" t="str">
        <f>TEXT(Table2[[#This Row],[Date]],"dddd")</f>
        <v>Thursday</v>
      </c>
    </row>
    <row r="201" spans="1:19" x14ac:dyDescent="0.5">
      <c r="A201" t="s">
        <v>416</v>
      </c>
      <c r="B201" s="1">
        <v>43229</v>
      </c>
      <c r="C201">
        <v>2018</v>
      </c>
      <c r="D201">
        <v>41</v>
      </c>
      <c r="E201" t="s">
        <v>54</v>
      </c>
      <c r="F201" t="s">
        <v>21</v>
      </c>
      <c r="G201" t="s">
        <v>417</v>
      </c>
      <c r="H201" t="s">
        <v>21</v>
      </c>
      <c r="I201" t="s">
        <v>23</v>
      </c>
      <c r="J201" t="s">
        <v>24</v>
      </c>
      <c r="K201" t="s">
        <v>54</v>
      </c>
      <c r="L201" t="s">
        <v>25</v>
      </c>
      <c r="M201">
        <v>102</v>
      </c>
      <c r="N201" t="s">
        <v>57</v>
      </c>
      <c r="O201" t="s">
        <v>578</v>
      </c>
      <c r="P201" t="s">
        <v>579</v>
      </c>
      <c r="Q201" t="s">
        <v>39</v>
      </c>
      <c r="R201" t="s">
        <v>82</v>
      </c>
      <c r="S201" t="str">
        <f>TEXT(Table2[[#This Row],[Date]],"dddd")</f>
        <v>Wednesday</v>
      </c>
    </row>
    <row r="202" spans="1:19" x14ac:dyDescent="0.5">
      <c r="A202" t="s">
        <v>423</v>
      </c>
      <c r="B202" s="1">
        <v>43228</v>
      </c>
      <c r="C202">
        <v>2018</v>
      </c>
      <c r="D202">
        <v>40</v>
      </c>
      <c r="E202" t="s">
        <v>64</v>
      </c>
      <c r="F202" t="s">
        <v>674</v>
      </c>
      <c r="G202" t="s">
        <v>424</v>
      </c>
      <c r="H202" t="s">
        <v>64</v>
      </c>
      <c r="I202" t="s">
        <v>43</v>
      </c>
      <c r="J202" t="s">
        <v>24</v>
      </c>
      <c r="K202" t="s">
        <v>64</v>
      </c>
      <c r="L202" t="s">
        <v>25</v>
      </c>
      <c r="M202">
        <v>15</v>
      </c>
      <c r="N202" t="s">
        <v>147</v>
      </c>
      <c r="O202" t="s">
        <v>580</v>
      </c>
      <c r="P202" t="s">
        <v>581</v>
      </c>
      <c r="Q202" t="s">
        <v>461</v>
      </c>
      <c r="R202" t="s">
        <v>29</v>
      </c>
      <c r="S202" t="str">
        <f>TEXT(Table2[[#This Row],[Date]],"dddd")</f>
        <v>Tuesday</v>
      </c>
    </row>
    <row r="203" spans="1:19" x14ac:dyDescent="0.5">
      <c r="A203" t="s">
        <v>368</v>
      </c>
      <c r="B203" s="1">
        <v>43227</v>
      </c>
      <c r="C203">
        <v>2018</v>
      </c>
      <c r="D203">
        <v>39</v>
      </c>
      <c r="E203" t="s">
        <v>55</v>
      </c>
      <c r="F203" t="s">
        <v>42</v>
      </c>
      <c r="G203" t="s">
        <v>369</v>
      </c>
      <c r="H203" t="s">
        <v>42</v>
      </c>
      <c r="I203" t="s">
        <v>23</v>
      </c>
      <c r="J203" t="s">
        <v>24</v>
      </c>
      <c r="K203" t="s">
        <v>55</v>
      </c>
      <c r="L203" t="s">
        <v>25</v>
      </c>
      <c r="M203">
        <v>5</v>
      </c>
      <c r="N203" t="s">
        <v>74</v>
      </c>
      <c r="O203" t="s">
        <v>582</v>
      </c>
      <c r="P203" t="s">
        <v>583</v>
      </c>
      <c r="Q203" t="s">
        <v>378</v>
      </c>
      <c r="R203" t="s">
        <v>48</v>
      </c>
      <c r="S203" t="str">
        <f>TEXT(Table2[[#This Row],[Date]],"dddd")</f>
        <v>Monday</v>
      </c>
    </row>
    <row r="204" spans="1:19" x14ac:dyDescent="0.5">
      <c r="A204" t="s">
        <v>178</v>
      </c>
      <c r="B204" s="1">
        <v>43226</v>
      </c>
      <c r="C204">
        <v>2018</v>
      </c>
      <c r="D204">
        <v>37</v>
      </c>
      <c r="E204" t="s">
        <v>54</v>
      </c>
      <c r="F204" t="s">
        <v>21</v>
      </c>
      <c r="G204" t="s">
        <v>386</v>
      </c>
      <c r="H204" t="s">
        <v>21</v>
      </c>
      <c r="I204" t="s">
        <v>23</v>
      </c>
      <c r="J204" t="s">
        <v>24</v>
      </c>
      <c r="K204" t="s">
        <v>54</v>
      </c>
      <c r="L204" t="s">
        <v>25</v>
      </c>
      <c r="M204">
        <v>13</v>
      </c>
      <c r="N204" t="s">
        <v>387</v>
      </c>
      <c r="O204" t="s">
        <v>584</v>
      </c>
      <c r="P204" t="s">
        <v>585</v>
      </c>
      <c r="Q204" t="s">
        <v>586</v>
      </c>
      <c r="R204" t="s">
        <v>534</v>
      </c>
      <c r="S204" t="str">
        <f>TEXT(Table2[[#This Row],[Date]],"dddd")</f>
        <v>Sunday</v>
      </c>
    </row>
    <row r="205" spans="1:19" x14ac:dyDescent="0.5">
      <c r="A205" t="s">
        <v>561</v>
      </c>
      <c r="B205" s="1">
        <v>43226</v>
      </c>
      <c r="C205">
        <v>2018</v>
      </c>
      <c r="D205">
        <v>38</v>
      </c>
      <c r="E205" t="s">
        <v>64</v>
      </c>
      <c r="F205" t="s">
        <v>674</v>
      </c>
      <c r="G205" t="s">
        <v>562</v>
      </c>
      <c r="H205" t="s">
        <v>674</v>
      </c>
      <c r="I205" t="s">
        <v>23</v>
      </c>
      <c r="J205" t="s">
        <v>24</v>
      </c>
      <c r="K205" t="s">
        <v>674</v>
      </c>
      <c r="L205" t="s">
        <v>35</v>
      </c>
      <c r="M205">
        <v>6</v>
      </c>
      <c r="N205" t="s">
        <v>587</v>
      </c>
      <c r="O205" t="s">
        <v>588</v>
      </c>
      <c r="P205" t="s">
        <v>589</v>
      </c>
      <c r="Q205" t="s">
        <v>150</v>
      </c>
      <c r="R205" t="s">
        <v>77</v>
      </c>
      <c r="S205" t="str">
        <f>TEXT(Table2[[#This Row],[Date]],"dddd")</f>
        <v>Sunday</v>
      </c>
    </row>
    <row r="206" spans="1:19" x14ac:dyDescent="0.5">
      <c r="A206" t="s">
        <v>368</v>
      </c>
      <c r="B206" s="1">
        <v>43225</v>
      </c>
      <c r="C206">
        <v>2018</v>
      </c>
      <c r="D206">
        <v>36</v>
      </c>
      <c r="E206" t="s">
        <v>33</v>
      </c>
      <c r="F206" t="s">
        <v>55</v>
      </c>
      <c r="G206" t="s">
        <v>369</v>
      </c>
      <c r="H206" t="s">
        <v>33</v>
      </c>
      <c r="I206" t="s">
        <v>43</v>
      </c>
      <c r="J206" t="s">
        <v>24</v>
      </c>
      <c r="K206" t="s">
        <v>55</v>
      </c>
      <c r="L206" t="s">
        <v>35</v>
      </c>
      <c r="M206">
        <v>7</v>
      </c>
      <c r="N206" t="s">
        <v>345</v>
      </c>
      <c r="O206" t="s">
        <v>590</v>
      </c>
      <c r="P206" t="s">
        <v>591</v>
      </c>
      <c r="Q206" t="s">
        <v>378</v>
      </c>
      <c r="R206" t="s">
        <v>153</v>
      </c>
      <c r="S206" t="str">
        <f>TEXT(Table2[[#This Row],[Date]],"dddd")</f>
        <v>Saturday</v>
      </c>
    </row>
    <row r="207" spans="1:19" x14ac:dyDescent="0.5">
      <c r="A207" t="s">
        <v>542</v>
      </c>
      <c r="B207" s="1">
        <v>43225</v>
      </c>
      <c r="C207">
        <v>2018</v>
      </c>
      <c r="D207">
        <v>35</v>
      </c>
      <c r="E207" t="s">
        <v>42</v>
      </c>
      <c r="F207" t="s">
        <v>20</v>
      </c>
      <c r="G207" t="s">
        <v>543</v>
      </c>
      <c r="H207" t="s">
        <v>20</v>
      </c>
      <c r="I207" t="s">
        <v>23</v>
      </c>
      <c r="J207" t="s">
        <v>24</v>
      </c>
      <c r="K207" t="s">
        <v>20</v>
      </c>
      <c r="L207" t="s">
        <v>35</v>
      </c>
      <c r="M207">
        <v>6</v>
      </c>
      <c r="N207" t="s">
        <v>118</v>
      </c>
      <c r="O207" t="s">
        <v>592</v>
      </c>
      <c r="P207" t="s">
        <v>593</v>
      </c>
      <c r="Q207" t="s">
        <v>29</v>
      </c>
      <c r="R207" t="s">
        <v>102</v>
      </c>
      <c r="S207" t="str">
        <f>TEXT(Table2[[#This Row],[Date]],"dddd")</f>
        <v>Saturday</v>
      </c>
    </row>
    <row r="208" spans="1:19" x14ac:dyDescent="0.5">
      <c r="A208" t="s">
        <v>561</v>
      </c>
      <c r="B208" s="1">
        <v>43224</v>
      </c>
      <c r="C208">
        <v>2018</v>
      </c>
      <c r="D208">
        <v>34</v>
      </c>
      <c r="E208" t="s">
        <v>674</v>
      </c>
      <c r="F208" t="s">
        <v>54</v>
      </c>
      <c r="G208" t="s">
        <v>562</v>
      </c>
      <c r="H208" t="s">
        <v>54</v>
      </c>
      <c r="I208" t="s">
        <v>23</v>
      </c>
      <c r="J208" t="s">
        <v>24</v>
      </c>
      <c r="K208" t="s">
        <v>54</v>
      </c>
      <c r="L208" t="s">
        <v>35</v>
      </c>
      <c r="M208">
        <v>6</v>
      </c>
      <c r="N208" t="s">
        <v>262</v>
      </c>
      <c r="O208" t="s">
        <v>594</v>
      </c>
      <c r="P208" t="s">
        <v>595</v>
      </c>
      <c r="Q208" t="s">
        <v>106</v>
      </c>
      <c r="R208" t="s">
        <v>77</v>
      </c>
      <c r="S208" t="str">
        <f>TEXT(Table2[[#This Row],[Date]],"dddd")</f>
        <v>Friday</v>
      </c>
    </row>
    <row r="209" spans="1:19" x14ac:dyDescent="0.5">
      <c r="A209" t="s">
        <v>416</v>
      </c>
      <c r="B209" s="1">
        <v>43223</v>
      </c>
      <c r="C209">
        <v>2018</v>
      </c>
      <c r="D209">
        <v>33</v>
      </c>
      <c r="E209" t="s">
        <v>20</v>
      </c>
      <c r="F209" t="s">
        <v>21</v>
      </c>
      <c r="G209" t="s">
        <v>417</v>
      </c>
      <c r="H209" t="s">
        <v>21</v>
      </c>
      <c r="I209" t="s">
        <v>23</v>
      </c>
      <c r="J209" t="s">
        <v>24</v>
      </c>
      <c r="K209" t="s">
        <v>21</v>
      </c>
      <c r="L209" t="s">
        <v>35</v>
      </c>
      <c r="M209">
        <v>6</v>
      </c>
      <c r="N209" t="s">
        <v>44</v>
      </c>
      <c r="O209" t="s">
        <v>596</v>
      </c>
      <c r="P209" t="s">
        <v>597</v>
      </c>
      <c r="Q209" t="s">
        <v>586</v>
      </c>
      <c r="R209" t="s">
        <v>534</v>
      </c>
      <c r="S209" t="str">
        <f>TEXT(Table2[[#This Row],[Date]],"dddd")</f>
        <v>Thursday</v>
      </c>
    </row>
    <row r="210" spans="1:19" x14ac:dyDescent="0.5">
      <c r="A210" t="s">
        <v>145</v>
      </c>
      <c r="B210" s="1">
        <v>43222</v>
      </c>
      <c r="C210">
        <v>2018</v>
      </c>
      <c r="D210">
        <v>32</v>
      </c>
      <c r="E210" t="s">
        <v>33</v>
      </c>
      <c r="F210" t="s">
        <v>64</v>
      </c>
      <c r="G210" t="s">
        <v>400</v>
      </c>
      <c r="H210" t="s">
        <v>64</v>
      </c>
      <c r="I210" t="s">
        <v>23</v>
      </c>
      <c r="J210" t="s">
        <v>24</v>
      </c>
      <c r="K210" t="s">
        <v>33</v>
      </c>
      <c r="L210" t="s">
        <v>25</v>
      </c>
      <c r="M210">
        <v>4</v>
      </c>
      <c r="N210" t="s">
        <v>379</v>
      </c>
      <c r="O210" t="s">
        <v>598</v>
      </c>
      <c r="P210" t="s">
        <v>599</v>
      </c>
      <c r="Q210" t="s">
        <v>153</v>
      </c>
      <c r="R210" t="s">
        <v>48</v>
      </c>
      <c r="S210" t="str">
        <f>TEXT(Table2[[#This Row],[Date]],"dddd")</f>
        <v>Wednesday</v>
      </c>
    </row>
    <row r="211" spans="1:19" x14ac:dyDescent="0.5">
      <c r="A211" t="s">
        <v>395</v>
      </c>
      <c r="B211" s="1">
        <v>43221</v>
      </c>
      <c r="C211">
        <v>2018</v>
      </c>
      <c r="D211">
        <v>31</v>
      </c>
      <c r="E211" t="s">
        <v>42</v>
      </c>
      <c r="F211" t="s">
        <v>54</v>
      </c>
      <c r="G211" t="s">
        <v>396</v>
      </c>
      <c r="H211" t="s">
        <v>54</v>
      </c>
      <c r="I211" t="s">
        <v>23</v>
      </c>
      <c r="J211" t="s">
        <v>24</v>
      </c>
      <c r="K211" t="s">
        <v>42</v>
      </c>
      <c r="L211" t="s">
        <v>25</v>
      </c>
      <c r="M211">
        <v>14</v>
      </c>
      <c r="N211" t="s">
        <v>600</v>
      </c>
      <c r="O211" t="s">
        <v>601</v>
      </c>
      <c r="P211" t="s">
        <v>602</v>
      </c>
      <c r="Q211" t="s">
        <v>461</v>
      </c>
      <c r="R211" t="s">
        <v>29</v>
      </c>
      <c r="S211" t="str">
        <f>TEXT(Table2[[#This Row],[Date]],"dddd")</f>
        <v>Tuesday</v>
      </c>
    </row>
    <row r="212" spans="1:19" x14ac:dyDescent="0.5">
      <c r="A212" t="s">
        <v>542</v>
      </c>
      <c r="B212" s="1">
        <v>43220</v>
      </c>
      <c r="C212">
        <v>2018</v>
      </c>
      <c r="D212">
        <v>30</v>
      </c>
      <c r="E212" t="s">
        <v>20</v>
      </c>
      <c r="F212" t="s">
        <v>33</v>
      </c>
      <c r="G212" t="s">
        <v>543</v>
      </c>
      <c r="H212" t="s">
        <v>33</v>
      </c>
      <c r="I212" t="s">
        <v>23</v>
      </c>
      <c r="J212" t="s">
        <v>24</v>
      </c>
      <c r="K212" t="s">
        <v>20</v>
      </c>
      <c r="L212" t="s">
        <v>25</v>
      </c>
      <c r="M212">
        <v>13</v>
      </c>
      <c r="N212" t="s">
        <v>331</v>
      </c>
      <c r="O212" t="s">
        <v>603</v>
      </c>
      <c r="P212" t="s">
        <v>604</v>
      </c>
      <c r="Q212" t="s">
        <v>106</v>
      </c>
      <c r="R212" t="s">
        <v>150</v>
      </c>
      <c r="S212" t="str">
        <f>TEXT(Table2[[#This Row],[Date]],"dddd")</f>
        <v>Monday</v>
      </c>
    </row>
    <row r="213" spans="1:19" x14ac:dyDescent="0.5">
      <c r="A213" t="s">
        <v>395</v>
      </c>
      <c r="B213" s="1">
        <v>43219</v>
      </c>
      <c r="C213">
        <v>2018</v>
      </c>
      <c r="D213">
        <v>29</v>
      </c>
      <c r="E213" t="s">
        <v>42</v>
      </c>
      <c r="F213" t="s">
        <v>21</v>
      </c>
      <c r="G213" t="s">
        <v>396</v>
      </c>
      <c r="H213" t="s">
        <v>21</v>
      </c>
      <c r="I213" t="s">
        <v>23</v>
      </c>
      <c r="J213" t="s">
        <v>24</v>
      </c>
      <c r="K213" t="s">
        <v>21</v>
      </c>
      <c r="L213" t="s">
        <v>35</v>
      </c>
      <c r="M213">
        <v>6</v>
      </c>
      <c r="N213" t="s">
        <v>549</v>
      </c>
      <c r="O213" t="s">
        <v>605</v>
      </c>
      <c r="P213" t="s">
        <v>606</v>
      </c>
      <c r="Q213" t="s">
        <v>82</v>
      </c>
      <c r="R213" t="s">
        <v>385</v>
      </c>
      <c r="S213" t="str">
        <f>TEXT(Table2[[#This Row],[Date]],"dddd")</f>
        <v>Sunday</v>
      </c>
    </row>
    <row r="214" spans="1:19" x14ac:dyDescent="0.5">
      <c r="A214" t="s">
        <v>423</v>
      </c>
      <c r="B214" s="1">
        <v>43219</v>
      </c>
      <c r="C214">
        <v>2018</v>
      </c>
      <c r="D214">
        <v>28</v>
      </c>
      <c r="E214" t="s">
        <v>55</v>
      </c>
      <c r="F214" t="s">
        <v>64</v>
      </c>
      <c r="G214" t="s">
        <v>424</v>
      </c>
      <c r="H214" t="s">
        <v>55</v>
      </c>
      <c r="I214" t="s">
        <v>43</v>
      </c>
      <c r="J214" t="s">
        <v>24</v>
      </c>
      <c r="K214" t="s">
        <v>55</v>
      </c>
      <c r="L214" t="s">
        <v>25</v>
      </c>
      <c r="M214">
        <v>11</v>
      </c>
      <c r="N214" t="s">
        <v>74</v>
      </c>
      <c r="O214" t="s">
        <v>607</v>
      </c>
      <c r="P214" t="s">
        <v>608</v>
      </c>
      <c r="Q214" t="s">
        <v>378</v>
      </c>
      <c r="R214" t="s">
        <v>390</v>
      </c>
      <c r="S214" t="str">
        <f>TEXT(Table2[[#This Row],[Date]],"dddd")</f>
        <v>Sunday</v>
      </c>
    </row>
    <row r="215" spans="1:19" x14ac:dyDescent="0.5">
      <c r="A215" t="s">
        <v>542</v>
      </c>
      <c r="B215" s="1">
        <v>43218</v>
      </c>
      <c r="C215">
        <v>2018</v>
      </c>
      <c r="D215">
        <v>27</v>
      </c>
      <c r="E215" t="s">
        <v>20</v>
      </c>
      <c r="F215" t="s">
        <v>54</v>
      </c>
      <c r="G215" t="s">
        <v>543</v>
      </c>
      <c r="H215" t="s">
        <v>54</v>
      </c>
      <c r="I215" t="s">
        <v>23</v>
      </c>
      <c r="J215" t="s">
        <v>24</v>
      </c>
      <c r="K215" t="s">
        <v>54</v>
      </c>
      <c r="L215" t="s">
        <v>35</v>
      </c>
      <c r="M215">
        <v>8</v>
      </c>
      <c r="N215" t="s">
        <v>356</v>
      </c>
      <c r="O215" t="s">
        <v>609</v>
      </c>
      <c r="P215" t="s">
        <v>610</v>
      </c>
      <c r="Q215" t="s">
        <v>47</v>
      </c>
      <c r="R215" t="s">
        <v>29</v>
      </c>
      <c r="S215" t="str">
        <f>TEXT(Table2[[#This Row],[Date]],"dddd")</f>
        <v>Saturday</v>
      </c>
    </row>
    <row r="216" spans="1:19" x14ac:dyDescent="0.5">
      <c r="A216" t="s">
        <v>145</v>
      </c>
      <c r="B216" s="1">
        <v>43217</v>
      </c>
      <c r="C216">
        <v>2018</v>
      </c>
      <c r="D216">
        <v>26</v>
      </c>
      <c r="E216" t="s">
        <v>33</v>
      </c>
      <c r="F216" t="s">
        <v>21</v>
      </c>
      <c r="G216" t="s">
        <v>400</v>
      </c>
      <c r="H216" t="s">
        <v>21</v>
      </c>
      <c r="I216" t="s">
        <v>23</v>
      </c>
      <c r="J216" t="s">
        <v>24</v>
      </c>
      <c r="K216" t="s">
        <v>33</v>
      </c>
      <c r="L216" t="s">
        <v>25</v>
      </c>
      <c r="M216">
        <v>55</v>
      </c>
      <c r="N216" t="s">
        <v>124</v>
      </c>
      <c r="O216" t="s">
        <v>604</v>
      </c>
      <c r="P216" t="s">
        <v>611</v>
      </c>
      <c r="Q216" t="s">
        <v>150</v>
      </c>
      <c r="R216" t="s">
        <v>77</v>
      </c>
      <c r="S216" t="str">
        <f>TEXT(Table2[[#This Row],[Date]],"dddd")</f>
        <v>Friday</v>
      </c>
    </row>
    <row r="217" spans="1:19" x14ac:dyDescent="0.5">
      <c r="A217" t="s">
        <v>368</v>
      </c>
      <c r="B217" s="1">
        <v>43216</v>
      </c>
      <c r="C217">
        <v>2018</v>
      </c>
      <c r="D217">
        <v>25</v>
      </c>
      <c r="E217" t="s">
        <v>55</v>
      </c>
      <c r="F217" t="s">
        <v>674</v>
      </c>
      <c r="G217" t="s">
        <v>369</v>
      </c>
      <c r="H217" t="s">
        <v>674</v>
      </c>
      <c r="I217" t="s">
        <v>23</v>
      </c>
      <c r="J217" t="s">
        <v>24</v>
      </c>
      <c r="K217" t="s">
        <v>55</v>
      </c>
      <c r="L217" t="s">
        <v>25</v>
      </c>
      <c r="M217">
        <v>13</v>
      </c>
      <c r="N217" t="s">
        <v>612</v>
      </c>
      <c r="O217" t="s">
        <v>613</v>
      </c>
      <c r="P217" t="s">
        <v>614</v>
      </c>
      <c r="Q217" t="s">
        <v>153</v>
      </c>
      <c r="R217" t="s">
        <v>102</v>
      </c>
      <c r="S217" t="str">
        <f>TEXT(Table2[[#This Row],[Date]],"dddd")</f>
        <v>Thursday</v>
      </c>
    </row>
    <row r="218" spans="1:19" x14ac:dyDescent="0.5">
      <c r="A218" t="s">
        <v>395</v>
      </c>
      <c r="B218" s="1">
        <v>43215</v>
      </c>
      <c r="C218">
        <v>2018</v>
      </c>
      <c r="D218">
        <v>24</v>
      </c>
      <c r="E218" t="s">
        <v>42</v>
      </c>
      <c r="F218" t="s">
        <v>20</v>
      </c>
      <c r="G218" t="s">
        <v>396</v>
      </c>
      <c r="H218" t="s">
        <v>20</v>
      </c>
      <c r="I218" t="s">
        <v>23</v>
      </c>
      <c r="J218" t="s">
        <v>24</v>
      </c>
      <c r="K218" t="s">
        <v>20</v>
      </c>
      <c r="L218" t="s">
        <v>35</v>
      </c>
      <c r="M218">
        <v>5</v>
      </c>
      <c r="N218" t="s">
        <v>407</v>
      </c>
      <c r="O218" t="s">
        <v>615</v>
      </c>
      <c r="P218" t="s">
        <v>616</v>
      </c>
      <c r="Q218" t="s">
        <v>385</v>
      </c>
      <c r="R218" t="s">
        <v>48</v>
      </c>
      <c r="S218" t="str">
        <f>TEXT(Table2[[#This Row],[Date]],"dddd")</f>
        <v>Wednesday</v>
      </c>
    </row>
    <row r="219" spans="1:19" x14ac:dyDescent="0.5">
      <c r="A219" t="s">
        <v>178</v>
      </c>
      <c r="B219" s="1">
        <v>43214</v>
      </c>
      <c r="C219">
        <v>2018</v>
      </c>
      <c r="D219">
        <v>23</v>
      </c>
      <c r="E219" t="s">
        <v>55</v>
      </c>
      <c r="F219" t="s">
        <v>54</v>
      </c>
      <c r="G219" t="s">
        <v>386</v>
      </c>
      <c r="H219" t="s">
        <v>54</v>
      </c>
      <c r="I219" t="s">
        <v>23</v>
      </c>
      <c r="J219" t="s">
        <v>24</v>
      </c>
      <c r="K219" t="s">
        <v>55</v>
      </c>
      <c r="L219" t="s">
        <v>25</v>
      </c>
      <c r="M219">
        <v>31</v>
      </c>
      <c r="N219" t="s">
        <v>345</v>
      </c>
      <c r="O219" t="s">
        <v>613</v>
      </c>
      <c r="P219" t="s">
        <v>617</v>
      </c>
      <c r="Q219" t="s">
        <v>150</v>
      </c>
      <c r="R219" t="s">
        <v>77</v>
      </c>
      <c r="S219" t="str">
        <f>TEXT(Table2[[#This Row],[Date]],"dddd")</f>
        <v>Tuesday</v>
      </c>
    </row>
    <row r="220" spans="1:19" x14ac:dyDescent="0.5">
      <c r="A220" t="s">
        <v>145</v>
      </c>
      <c r="B220" s="1">
        <v>43213</v>
      </c>
      <c r="C220">
        <v>2018</v>
      </c>
      <c r="D220">
        <v>22</v>
      </c>
      <c r="E220" t="s">
        <v>674</v>
      </c>
      <c r="F220" t="s">
        <v>33</v>
      </c>
      <c r="G220" t="s">
        <v>400</v>
      </c>
      <c r="H220" t="s">
        <v>33</v>
      </c>
      <c r="I220" t="s">
        <v>23</v>
      </c>
      <c r="J220" t="s">
        <v>24</v>
      </c>
      <c r="K220" t="s">
        <v>674</v>
      </c>
      <c r="L220" t="s">
        <v>25</v>
      </c>
      <c r="M220">
        <v>4</v>
      </c>
      <c r="N220" t="s">
        <v>612</v>
      </c>
      <c r="O220" t="s">
        <v>618</v>
      </c>
      <c r="P220" t="s">
        <v>619</v>
      </c>
      <c r="Q220" t="s">
        <v>390</v>
      </c>
      <c r="R220" t="s">
        <v>153</v>
      </c>
      <c r="S220" t="str">
        <f>TEXT(Table2[[#This Row],[Date]],"dddd")</f>
        <v>Monday</v>
      </c>
    </row>
    <row r="221" spans="1:19" x14ac:dyDescent="0.5">
      <c r="A221" t="s">
        <v>368</v>
      </c>
      <c r="B221" s="1">
        <v>43212</v>
      </c>
      <c r="C221">
        <v>2018</v>
      </c>
      <c r="D221">
        <v>20</v>
      </c>
      <c r="E221" t="s">
        <v>20</v>
      </c>
      <c r="F221" t="s">
        <v>55</v>
      </c>
      <c r="G221" t="s">
        <v>369</v>
      </c>
      <c r="H221" t="s">
        <v>55</v>
      </c>
      <c r="I221" t="s">
        <v>23</v>
      </c>
      <c r="J221" t="s">
        <v>24</v>
      </c>
      <c r="K221" t="s">
        <v>20</v>
      </c>
      <c r="L221" t="s">
        <v>25</v>
      </c>
      <c r="M221">
        <v>4</v>
      </c>
      <c r="N221" t="s">
        <v>365</v>
      </c>
      <c r="O221" t="s">
        <v>620</v>
      </c>
      <c r="P221" t="s">
        <v>621</v>
      </c>
      <c r="Q221" t="s">
        <v>82</v>
      </c>
      <c r="R221" t="s">
        <v>280</v>
      </c>
      <c r="S221" t="str">
        <f>TEXT(Table2[[#This Row],[Date]],"dddd")</f>
        <v>Sunday</v>
      </c>
    </row>
    <row r="222" spans="1:19" x14ac:dyDescent="0.5">
      <c r="A222" t="s">
        <v>423</v>
      </c>
      <c r="B222" s="1">
        <v>43212</v>
      </c>
      <c r="C222">
        <v>2018</v>
      </c>
      <c r="D222">
        <v>21</v>
      </c>
      <c r="E222" t="s">
        <v>54</v>
      </c>
      <c r="F222" t="s">
        <v>64</v>
      </c>
      <c r="G222" t="s">
        <v>424</v>
      </c>
      <c r="H222" t="s">
        <v>54</v>
      </c>
      <c r="I222" t="s">
        <v>43</v>
      </c>
      <c r="J222" t="s">
        <v>24</v>
      </c>
      <c r="K222" t="s">
        <v>64</v>
      </c>
      <c r="L222" t="s">
        <v>35</v>
      </c>
      <c r="M222">
        <v>3</v>
      </c>
      <c r="N222" t="s">
        <v>622</v>
      </c>
      <c r="O222" t="s">
        <v>623</v>
      </c>
      <c r="P222" t="s">
        <v>624</v>
      </c>
      <c r="Q222" t="s">
        <v>39</v>
      </c>
      <c r="R222" t="s">
        <v>441</v>
      </c>
      <c r="S222" t="str">
        <f>TEXT(Table2[[#This Row],[Date]],"dddd")</f>
        <v>Sunday</v>
      </c>
    </row>
    <row r="223" spans="1:19" x14ac:dyDescent="0.5">
      <c r="A223" t="s">
        <v>416</v>
      </c>
      <c r="B223" s="1">
        <v>43211</v>
      </c>
      <c r="C223">
        <v>2018</v>
      </c>
      <c r="D223">
        <v>18</v>
      </c>
      <c r="E223" t="s">
        <v>21</v>
      </c>
      <c r="F223" t="s">
        <v>674</v>
      </c>
      <c r="G223" t="s">
        <v>417</v>
      </c>
      <c r="H223" t="s">
        <v>674</v>
      </c>
      <c r="I223" t="s">
        <v>23</v>
      </c>
      <c r="J223" t="s">
        <v>24</v>
      </c>
      <c r="K223" t="s">
        <v>674</v>
      </c>
      <c r="L223" t="s">
        <v>35</v>
      </c>
      <c r="M223">
        <v>9</v>
      </c>
      <c r="N223" t="s">
        <v>70</v>
      </c>
      <c r="O223" t="s">
        <v>625</v>
      </c>
      <c r="P223" t="s">
        <v>626</v>
      </c>
      <c r="Q223" t="s">
        <v>586</v>
      </c>
      <c r="R223" t="s">
        <v>150</v>
      </c>
      <c r="S223" t="str">
        <f>TEXT(Table2[[#This Row],[Date]],"dddd")</f>
        <v>Saturday</v>
      </c>
    </row>
    <row r="224" spans="1:19" x14ac:dyDescent="0.5">
      <c r="A224" t="s">
        <v>395</v>
      </c>
      <c r="B224" s="1">
        <v>43211</v>
      </c>
      <c r="C224">
        <v>2018</v>
      </c>
      <c r="D224">
        <v>19</v>
      </c>
      <c r="E224" t="s">
        <v>33</v>
      </c>
      <c r="F224" t="s">
        <v>42</v>
      </c>
      <c r="G224" t="s">
        <v>396</v>
      </c>
      <c r="H224" t="s">
        <v>42</v>
      </c>
      <c r="I224" t="s">
        <v>23</v>
      </c>
      <c r="J224" t="s">
        <v>24</v>
      </c>
      <c r="K224" t="s">
        <v>42</v>
      </c>
      <c r="L224" t="s">
        <v>35</v>
      </c>
      <c r="M224">
        <v>6</v>
      </c>
      <c r="N224" t="s">
        <v>165</v>
      </c>
      <c r="O224" t="s">
        <v>627</v>
      </c>
      <c r="P224" t="s">
        <v>628</v>
      </c>
      <c r="Q224" t="s">
        <v>47</v>
      </c>
      <c r="R224" t="s">
        <v>153</v>
      </c>
      <c r="S224" t="str">
        <f>TEXT(Table2[[#This Row],[Date]],"dddd")</f>
        <v>Saturday</v>
      </c>
    </row>
    <row r="225" spans="1:19" x14ac:dyDescent="0.5">
      <c r="A225" t="s">
        <v>542</v>
      </c>
      <c r="B225" s="1">
        <v>43210</v>
      </c>
      <c r="C225">
        <v>2018</v>
      </c>
      <c r="D225">
        <v>17</v>
      </c>
      <c r="E225" t="s">
        <v>20</v>
      </c>
      <c r="F225" t="s">
        <v>64</v>
      </c>
      <c r="G225" t="s">
        <v>543</v>
      </c>
      <c r="H225" t="s">
        <v>64</v>
      </c>
      <c r="I225" t="s">
        <v>23</v>
      </c>
      <c r="J225" t="s">
        <v>24</v>
      </c>
      <c r="K225" t="s">
        <v>20</v>
      </c>
      <c r="L225" t="s">
        <v>25</v>
      </c>
      <c r="M225">
        <v>64</v>
      </c>
      <c r="N225" t="s">
        <v>331</v>
      </c>
      <c r="O225" t="s">
        <v>629</v>
      </c>
      <c r="P225" t="s">
        <v>630</v>
      </c>
      <c r="Q225" t="s">
        <v>39</v>
      </c>
      <c r="R225" t="s">
        <v>29</v>
      </c>
      <c r="S225" t="str">
        <f>TEXT(Table2[[#This Row],[Date]],"dddd")</f>
        <v>Friday</v>
      </c>
    </row>
    <row r="226" spans="1:19" x14ac:dyDescent="0.5">
      <c r="A226" t="s">
        <v>391</v>
      </c>
      <c r="B226" s="1">
        <v>43209</v>
      </c>
      <c r="C226">
        <v>2018</v>
      </c>
      <c r="D226">
        <v>16</v>
      </c>
      <c r="E226" t="s">
        <v>674</v>
      </c>
      <c r="F226" t="s">
        <v>55</v>
      </c>
      <c r="G226" t="s">
        <v>392</v>
      </c>
      <c r="H226" t="s">
        <v>674</v>
      </c>
      <c r="I226" t="s">
        <v>43</v>
      </c>
      <c r="J226" t="s">
        <v>24</v>
      </c>
      <c r="K226" t="s">
        <v>674</v>
      </c>
      <c r="L226" t="s">
        <v>25</v>
      </c>
      <c r="M226">
        <v>15</v>
      </c>
      <c r="N226" t="s">
        <v>268</v>
      </c>
      <c r="O226" t="s">
        <v>631</v>
      </c>
      <c r="P226" t="s">
        <v>632</v>
      </c>
      <c r="Q226" t="s">
        <v>82</v>
      </c>
      <c r="R226" t="s">
        <v>385</v>
      </c>
      <c r="S226" t="str">
        <f>TEXT(Table2[[#This Row],[Date]],"dddd")</f>
        <v>Thursday</v>
      </c>
    </row>
    <row r="227" spans="1:19" x14ac:dyDescent="0.5">
      <c r="A227" t="s">
        <v>423</v>
      </c>
      <c r="B227" s="1">
        <v>43208</v>
      </c>
      <c r="C227">
        <v>2018</v>
      </c>
      <c r="D227">
        <v>15</v>
      </c>
      <c r="E227" t="s">
        <v>64</v>
      </c>
      <c r="F227" t="s">
        <v>21</v>
      </c>
      <c r="G227" t="s">
        <v>424</v>
      </c>
      <c r="H227" t="s">
        <v>21</v>
      </c>
      <c r="I227" t="s">
        <v>23</v>
      </c>
      <c r="J227" t="s">
        <v>24</v>
      </c>
      <c r="K227" t="s">
        <v>21</v>
      </c>
      <c r="L227" t="s">
        <v>35</v>
      </c>
      <c r="M227">
        <v>7</v>
      </c>
      <c r="N227" t="s">
        <v>220</v>
      </c>
      <c r="O227" t="s">
        <v>633</v>
      </c>
      <c r="P227" t="s">
        <v>634</v>
      </c>
      <c r="Q227" t="s">
        <v>586</v>
      </c>
      <c r="R227" t="s">
        <v>77</v>
      </c>
      <c r="S227" t="str">
        <f>TEXT(Table2[[#This Row],[Date]],"dddd")</f>
        <v>Wednesday</v>
      </c>
    </row>
    <row r="228" spans="1:19" x14ac:dyDescent="0.5">
      <c r="A228" t="s">
        <v>178</v>
      </c>
      <c r="B228" s="1">
        <v>43207</v>
      </c>
      <c r="C228">
        <v>2018</v>
      </c>
      <c r="D228">
        <v>14</v>
      </c>
      <c r="E228" t="s">
        <v>54</v>
      </c>
      <c r="F228" t="s">
        <v>42</v>
      </c>
      <c r="G228" t="s">
        <v>386</v>
      </c>
      <c r="H228" t="s">
        <v>42</v>
      </c>
      <c r="I228" t="s">
        <v>23</v>
      </c>
      <c r="J228" t="s">
        <v>24</v>
      </c>
      <c r="K228" t="s">
        <v>54</v>
      </c>
      <c r="L228" t="s">
        <v>25</v>
      </c>
      <c r="M228">
        <v>46</v>
      </c>
      <c r="N228" t="s">
        <v>356</v>
      </c>
      <c r="O228" t="s">
        <v>617</v>
      </c>
      <c r="P228" t="s">
        <v>635</v>
      </c>
      <c r="Q228" t="s">
        <v>29</v>
      </c>
      <c r="R228" t="s">
        <v>441</v>
      </c>
      <c r="S228" t="str">
        <f>TEXT(Table2[[#This Row],[Date]],"dddd")</f>
        <v>Tuesday</v>
      </c>
    </row>
    <row r="229" spans="1:19" x14ac:dyDescent="0.5">
      <c r="A229" t="s">
        <v>416</v>
      </c>
      <c r="B229" s="1">
        <v>43206</v>
      </c>
      <c r="C229">
        <v>2018</v>
      </c>
      <c r="D229">
        <v>13</v>
      </c>
      <c r="E229" t="s">
        <v>21</v>
      </c>
      <c r="F229" t="s">
        <v>33</v>
      </c>
      <c r="G229" t="s">
        <v>417</v>
      </c>
      <c r="H229" t="s">
        <v>33</v>
      </c>
      <c r="I229" t="s">
        <v>23</v>
      </c>
      <c r="J229" t="s">
        <v>24</v>
      </c>
      <c r="K229" t="s">
        <v>21</v>
      </c>
      <c r="L229" t="s">
        <v>25</v>
      </c>
      <c r="M229">
        <v>71</v>
      </c>
      <c r="N229" t="s">
        <v>220</v>
      </c>
      <c r="O229" t="s">
        <v>625</v>
      </c>
      <c r="P229" t="s">
        <v>636</v>
      </c>
      <c r="Q229" t="s">
        <v>82</v>
      </c>
      <c r="R229" t="s">
        <v>390</v>
      </c>
      <c r="S229" t="str">
        <f>TEXT(Table2[[#This Row],[Date]],"dddd")</f>
        <v>Monday</v>
      </c>
    </row>
    <row r="230" spans="1:19" x14ac:dyDescent="0.5">
      <c r="A230" t="s">
        <v>391</v>
      </c>
      <c r="B230" s="1">
        <v>43205</v>
      </c>
      <c r="C230">
        <v>2018</v>
      </c>
      <c r="D230">
        <v>12</v>
      </c>
      <c r="E230" t="s">
        <v>674</v>
      </c>
      <c r="F230" t="s">
        <v>20</v>
      </c>
      <c r="G230" t="s">
        <v>392</v>
      </c>
      <c r="H230" t="s">
        <v>20</v>
      </c>
      <c r="I230" t="s">
        <v>23</v>
      </c>
      <c r="J230" t="s">
        <v>24</v>
      </c>
      <c r="K230" t="s">
        <v>674</v>
      </c>
      <c r="L230" t="s">
        <v>25</v>
      </c>
      <c r="M230">
        <v>4</v>
      </c>
      <c r="N230" t="s">
        <v>268</v>
      </c>
      <c r="O230" t="s">
        <v>637</v>
      </c>
      <c r="P230" t="s">
        <v>638</v>
      </c>
      <c r="Q230" t="s">
        <v>153</v>
      </c>
      <c r="R230" t="s">
        <v>280</v>
      </c>
      <c r="S230" t="str">
        <f>TEXT(Table2[[#This Row],[Date]],"dddd")</f>
        <v>Sunday</v>
      </c>
    </row>
    <row r="231" spans="1:19" x14ac:dyDescent="0.5">
      <c r="A231" t="s">
        <v>395</v>
      </c>
      <c r="B231" s="1">
        <v>43205</v>
      </c>
      <c r="C231">
        <v>2018</v>
      </c>
      <c r="D231">
        <v>11</v>
      </c>
      <c r="E231" t="s">
        <v>64</v>
      </c>
      <c r="F231" t="s">
        <v>42</v>
      </c>
      <c r="G231" t="s">
        <v>396</v>
      </c>
      <c r="H231" t="s">
        <v>42</v>
      </c>
      <c r="I231" t="s">
        <v>23</v>
      </c>
      <c r="J231" t="s">
        <v>24</v>
      </c>
      <c r="K231" t="s">
        <v>64</v>
      </c>
      <c r="L231" t="s">
        <v>25</v>
      </c>
      <c r="M231">
        <v>19</v>
      </c>
      <c r="N231" t="s">
        <v>218</v>
      </c>
      <c r="O231" t="s">
        <v>639</v>
      </c>
      <c r="P231" t="s">
        <v>640</v>
      </c>
      <c r="Q231" t="s">
        <v>150</v>
      </c>
      <c r="R231" t="s">
        <v>77</v>
      </c>
      <c r="S231" t="str">
        <f>TEXT(Table2[[#This Row],[Date]],"dddd")</f>
        <v>Sunday</v>
      </c>
    </row>
    <row r="232" spans="1:19" x14ac:dyDescent="0.5">
      <c r="A232" t="s">
        <v>416</v>
      </c>
      <c r="B232" s="1">
        <v>43204</v>
      </c>
      <c r="C232">
        <v>2018</v>
      </c>
      <c r="D232">
        <v>10</v>
      </c>
      <c r="E232" t="s">
        <v>21</v>
      </c>
      <c r="F232" t="s">
        <v>55</v>
      </c>
      <c r="G232" t="s">
        <v>417</v>
      </c>
      <c r="H232" t="s">
        <v>55</v>
      </c>
      <c r="I232" t="s">
        <v>23</v>
      </c>
      <c r="J232" t="s">
        <v>24</v>
      </c>
      <c r="K232" t="s">
        <v>55</v>
      </c>
      <c r="L232" t="s">
        <v>35</v>
      </c>
      <c r="M232">
        <v>5</v>
      </c>
      <c r="N232" t="s">
        <v>641</v>
      </c>
      <c r="O232" t="s">
        <v>642</v>
      </c>
      <c r="P232" t="s">
        <v>643</v>
      </c>
      <c r="Q232" t="s">
        <v>82</v>
      </c>
      <c r="R232" t="s">
        <v>390</v>
      </c>
      <c r="S232" t="str">
        <f>TEXT(Table2[[#This Row],[Date]],"dddd")</f>
        <v>Saturday</v>
      </c>
    </row>
    <row r="233" spans="1:19" x14ac:dyDescent="0.5">
      <c r="A233" t="s">
        <v>178</v>
      </c>
      <c r="B233" s="1">
        <v>43204</v>
      </c>
      <c r="C233">
        <v>2018</v>
      </c>
      <c r="D233">
        <v>9</v>
      </c>
      <c r="E233" t="s">
        <v>54</v>
      </c>
      <c r="F233" t="s">
        <v>33</v>
      </c>
      <c r="G233" t="s">
        <v>386</v>
      </c>
      <c r="H233" t="s">
        <v>33</v>
      </c>
      <c r="I233" t="s">
        <v>23</v>
      </c>
      <c r="J233" t="s">
        <v>24</v>
      </c>
      <c r="K233" t="s">
        <v>33</v>
      </c>
      <c r="L233" t="s">
        <v>35</v>
      </c>
      <c r="M233">
        <v>7</v>
      </c>
      <c r="N233" t="s">
        <v>112</v>
      </c>
      <c r="O233" t="s">
        <v>644</v>
      </c>
      <c r="P233" t="s">
        <v>645</v>
      </c>
      <c r="Q233" t="s">
        <v>39</v>
      </c>
      <c r="R233" t="s">
        <v>29</v>
      </c>
      <c r="S233" t="str">
        <f>TEXT(Table2[[#This Row],[Date]],"dddd")</f>
        <v>Saturday</v>
      </c>
    </row>
    <row r="234" spans="1:19" x14ac:dyDescent="0.5">
      <c r="A234" t="s">
        <v>395</v>
      </c>
      <c r="B234" s="1">
        <v>43203</v>
      </c>
      <c r="C234">
        <v>2018</v>
      </c>
      <c r="D234">
        <v>8</v>
      </c>
      <c r="E234" t="s">
        <v>674</v>
      </c>
      <c r="F234" t="s">
        <v>42</v>
      </c>
      <c r="G234" t="s">
        <v>396</v>
      </c>
      <c r="H234" t="s">
        <v>42</v>
      </c>
      <c r="I234" t="s">
        <v>23</v>
      </c>
      <c r="J234" t="s">
        <v>24</v>
      </c>
      <c r="K234" t="s">
        <v>42</v>
      </c>
      <c r="L234" t="s">
        <v>35</v>
      </c>
      <c r="M234">
        <v>4</v>
      </c>
      <c r="N234" t="s">
        <v>563</v>
      </c>
      <c r="O234" t="s">
        <v>646</v>
      </c>
      <c r="P234" t="s">
        <v>647</v>
      </c>
      <c r="Q234" t="s">
        <v>586</v>
      </c>
      <c r="R234" t="s">
        <v>77</v>
      </c>
      <c r="S234" t="str">
        <f>TEXT(Table2[[#This Row],[Date]],"dddd")</f>
        <v>Friday</v>
      </c>
    </row>
    <row r="235" spans="1:19" x14ac:dyDescent="0.5">
      <c r="A235" t="s">
        <v>368</v>
      </c>
      <c r="B235" s="1">
        <v>43202</v>
      </c>
      <c r="C235">
        <v>2018</v>
      </c>
      <c r="D235">
        <v>7</v>
      </c>
      <c r="E235" t="s">
        <v>54</v>
      </c>
      <c r="F235" t="s">
        <v>55</v>
      </c>
      <c r="G235" t="s">
        <v>369</v>
      </c>
      <c r="H235" t="s">
        <v>55</v>
      </c>
      <c r="I235" t="s">
        <v>23</v>
      </c>
      <c r="J235" t="s">
        <v>24</v>
      </c>
      <c r="K235" t="s">
        <v>55</v>
      </c>
      <c r="L235" t="s">
        <v>35</v>
      </c>
      <c r="M235">
        <v>1</v>
      </c>
      <c r="N235" t="s">
        <v>345</v>
      </c>
      <c r="O235" t="s">
        <v>648</v>
      </c>
      <c r="P235" t="s">
        <v>649</v>
      </c>
      <c r="Q235" t="s">
        <v>153</v>
      </c>
      <c r="R235" t="s">
        <v>385</v>
      </c>
      <c r="S235" t="str">
        <f>TEXT(Table2[[#This Row],[Date]],"dddd")</f>
        <v>Thursday</v>
      </c>
    </row>
    <row r="236" spans="1:19" x14ac:dyDescent="0.5">
      <c r="A236" t="s">
        <v>423</v>
      </c>
      <c r="B236" s="1">
        <v>43201</v>
      </c>
      <c r="C236">
        <v>2018</v>
      </c>
      <c r="D236">
        <v>6</v>
      </c>
      <c r="E236" t="s">
        <v>64</v>
      </c>
      <c r="F236" t="s">
        <v>33</v>
      </c>
      <c r="G236" t="s">
        <v>424</v>
      </c>
      <c r="H236" t="s">
        <v>33</v>
      </c>
      <c r="I236" t="s">
        <v>23</v>
      </c>
      <c r="J236" t="s">
        <v>24</v>
      </c>
      <c r="K236" t="s">
        <v>64</v>
      </c>
      <c r="L236" t="s">
        <v>25</v>
      </c>
      <c r="M236">
        <v>10</v>
      </c>
      <c r="N236" t="s">
        <v>218</v>
      </c>
      <c r="O236" t="s">
        <v>650</v>
      </c>
      <c r="P236" t="s">
        <v>651</v>
      </c>
      <c r="Q236" t="s">
        <v>39</v>
      </c>
      <c r="R236" t="s">
        <v>29</v>
      </c>
      <c r="S236" t="str">
        <f>TEXT(Table2[[#This Row],[Date]],"dddd")</f>
        <v>Wednesday</v>
      </c>
    </row>
    <row r="237" spans="1:19" x14ac:dyDescent="0.5">
      <c r="A237" t="s">
        <v>172</v>
      </c>
      <c r="B237" s="1">
        <v>43200</v>
      </c>
      <c r="C237">
        <v>2018</v>
      </c>
      <c r="D237">
        <v>5</v>
      </c>
      <c r="E237" t="s">
        <v>21</v>
      </c>
      <c r="F237" t="s">
        <v>20</v>
      </c>
      <c r="G237" t="s">
        <v>382</v>
      </c>
      <c r="H237" t="s">
        <v>20</v>
      </c>
      <c r="I237" t="s">
        <v>23</v>
      </c>
      <c r="J237" t="s">
        <v>24</v>
      </c>
      <c r="K237" t="s">
        <v>20</v>
      </c>
      <c r="L237" t="s">
        <v>35</v>
      </c>
      <c r="M237">
        <v>5</v>
      </c>
      <c r="N237" t="s">
        <v>652</v>
      </c>
      <c r="O237" t="s">
        <v>653</v>
      </c>
      <c r="P237" t="s">
        <v>654</v>
      </c>
      <c r="Q237" t="s">
        <v>82</v>
      </c>
      <c r="R237" t="s">
        <v>47</v>
      </c>
      <c r="S237" t="str">
        <f>TEXT(Table2[[#This Row],[Date]],"dddd")</f>
        <v>Tuesday</v>
      </c>
    </row>
    <row r="238" spans="1:19" x14ac:dyDescent="0.5">
      <c r="A238" t="s">
        <v>368</v>
      </c>
      <c r="B238" s="1">
        <v>43199</v>
      </c>
      <c r="C238">
        <v>2018</v>
      </c>
      <c r="D238">
        <v>4</v>
      </c>
      <c r="E238" t="s">
        <v>64</v>
      </c>
      <c r="F238" t="s">
        <v>55</v>
      </c>
      <c r="G238" t="s">
        <v>369</v>
      </c>
      <c r="H238" t="s">
        <v>55</v>
      </c>
      <c r="I238" t="s">
        <v>23</v>
      </c>
      <c r="J238" t="s">
        <v>24</v>
      </c>
      <c r="K238" t="s">
        <v>55</v>
      </c>
      <c r="L238" t="s">
        <v>35</v>
      </c>
      <c r="M238">
        <v>9</v>
      </c>
      <c r="N238" t="s">
        <v>201</v>
      </c>
      <c r="O238" t="s">
        <v>655</v>
      </c>
      <c r="P238" t="s">
        <v>656</v>
      </c>
      <c r="Q238" t="s">
        <v>385</v>
      </c>
      <c r="R238" t="s">
        <v>280</v>
      </c>
      <c r="S238" t="str">
        <f>TEXT(Table2[[#This Row],[Date]],"dddd")</f>
        <v>Monday</v>
      </c>
    </row>
    <row r="239" spans="1:19" x14ac:dyDescent="0.5">
      <c r="A239" t="s">
        <v>416</v>
      </c>
      <c r="B239" s="1">
        <v>43198</v>
      </c>
      <c r="C239">
        <v>2018</v>
      </c>
      <c r="D239">
        <v>3</v>
      </c>
      <c r="E239" t="s">
        <v>42</v>
      </c>
      <c r="F239" t="s">
        <v>21</v>
      </c>
      <c r="G239" t="s">
        <v>417</v>
      </c>
      <c r="H239" t="s">
        <v>21</v>
      </c>
      <c r="I239" t="s">
        <v>23</v>
      </c>
      <c r="J239" t="s">
        <v>24</v>
      </c>
      <c r="K239" t="s">
        <v>21</v>
      </c>
      <c r="L239" t="s">
        <v>35</v>
      </c>
      <c r="M239">
        <v>4</v>
      </c>
      <c r="N239" t="s">
        <v>44</v>
      </c>
      <c r="O239" t="s">
        <v>657</v>
      </c>
      <c r="P239" t="s">
        <v>658</v>
      </c>
      <c r="Q239" t="s">
        <v>586</v>
      </c>
      <c r="R239" t="s">
        <v>150</v>
      </c>
      <c r="S239" t="str">
        <f>TEXT(Table2[[#This Row],[Date]],"dddd")</f>
        <v>Sunday</v>
      </c>
    </row>
    <row r="240" spans="1:19" x14ac:dyDescent="0.5">
      <c r="A240" t="s">
        <v>391</v>
      </c>
      <c r="B240" s="1">
        <v>43198</v>
      </c>
      <c r="C240">
        <v>2018</v>
      </c>
      <c r="D240">
        <v>2</v>
      </c>
      <c r="E240" t="s">
        <v>33</v>
      </c>
      <c r="F240" t="s">
        <v>674</v>
      </c>
      <c r="G240" t="s">
        <v>392</v>
      </c>
      <c r="H240" t="s">
        <v>674</v>
      </c>
      <c r="I240" t="s">
        <v>23</v>
      </c>
      <c r="J240" t="s">
        <v>24</v>
      </c>
      <c r="K240" t="s">
        <v>674</v>
      </c>
      <c r="L240" t="s">
        <v>35</v>
      </c>
      <c r="M240">
        <v>6</v>
      </c>
      <c r="N240" t="s">
        <v>70</v>
      </c>
      <c r="O240" t="s">
        <v>659</v>
      </c>
      <c r="P240" t="s">
        <v>660</v>
      </c>
      <c r="Q240" t="s">
        <v>39</v>
      </c>
      <c r="R240" t="s">
        <v>441</v>
      </c>
      <c r="S240" t="str">
        <f>TEXT(Table2[[#This Row],[Date]],"dddd")</f>
        <v>Sunday</v>
      </c>
    </row>
    <row r="241" spans="1:19" x14ac:dyDescent="0.5">
      <c r="A241" t="s">
        <v>178</v>
      </c>
      <c r="B241" s="1">
        <v>43197</v>
      </c>
      <c r="C241">
        <v>2018</v>
      </c>
      <c r="D241">
        <v>1</v>
      </c>
      <c r="E241" t="s">
        <v>54</v>
      </c>
      <c r="F241" t="s">
        <v>20</v>
      </c>
      <c r="G241" t="s">
        <v>386</v>
      </c>
      <c r="H241" t="s">
        <v>20</v>
      </c>
      <c r="I241" t="s">
        <v>23</v>
      </c>
      <c r="J241" t="s">
        <v>24</v>
      </c>
      <c r="K241" t="s">
        <v>20</v>
      </c>
      <c r="L241" t="s">
        <v>35</v>
      </c>
      <c r="M241">
        <v>1</v>
      </c>
      <c r="N241" t="s">
        <v>127</v>
      </c>
      <c r="O241" t="s">
        <v>661</v>
      </c>
      <c r="P241" t="s">
        <v>662</v>
      </c>
      <c r="Q241" t="s">
        <v>47</v>
      </c>
      <c r="R241" t="s">
        <v>390</v>
      </c>
      <c r="S241" t="str">
        <f>TEXT(Table2[[#This Row],[Date]],"dddd")</f>
        <v>Saturday</v>
      </c>
    </row>
  </sheetData>
  <phoneticPr fontId="18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22837-9065-4A93-8E0E-3274DCBE5FF6}">
  <sheetPr codeName="Sheet7"/>
  <dimension ref="A9:E187"/>
  <sheetViews>
    <sheetView showGridLines="0" topLeftCell="A95" workbookViewId="0">
      <selection activeCell="E112" sqref="E112"/>
    </sheetView>
  </sheetViews>
  <sheetFormatPr defaultRowHeight="18" x14ac:dyDescent="0.5"/>
  <cols>
    <col min="1" max="1" width="24.33203125" customWidth="1"/>
    <col min="2" max="2" width="13.77734375" customWidth="1"/>
    <col min="3" max="3" width="23.33203125" customWidth="1"/>
    <col min="4" max="4" width="45.6640625" customWidth="1"/>
    <col min="5" max="5" width="31.6640625" customWidth="1"/>
    <col min="6" max="6" width="13.44140625" customWidth="1"/>
    <col min="9" max="9" width="45.6640625" bestFit="1" customWidth="1"/>
  </cols>
  <sheetData>
    <row r="9" spans="1:5" x14ac:dyDescent="0.5">
      <c r="A9" t="s">
        <v>669</v>
      </c>
      <c r="B9" t="s">
        <v>670</v>
      </c>
      <c r="D9" t="s">
        <v>6</v>
      </c>
      <c r="E9" t="s">
        <v>671</v>
      </c>
    </row>
    <row r="10" spans="1:5" x14ac:dyDescent="0.5">
      <c r="A10" s="2" t="s">
        <v>20</v>
      </c>
      <c r="B10">
        <f>COUNTIF(Table2[WinningTeam],A10)</f>
        <v>38</v>
      </c>
      <c r="D10" s="2" t="s">
        <v>22</v>
      </c>
      <c r="E10">
        <f>COUNTIF(Table2[Venue],Sheet2!D10)</f>
        <v>39</v>
      </c>
    </row>
    <row r="11" spans="1:5" x14ac:dyDescent="0.5">
      <c r="A11" s="2" t="s">
        <v>54</v>
      </c>
      <c r="B11">
        <f>COUNTIF(Table2[WinningTeam],A11)</f>
        <v>35</v>
      </c>
      <c r="D11" s="2" t="s">
        <v>386</v>
      </c>
      <c r="E11">
        <f>COUNTIF(Table2[Venue],Sheet2!D11)</f>
        <v>26</v>
      </c>
    </row>
    <row r="12" spans="1:5" x14ac:dyDescent="0.5">
      <c r="A12" s="2" t="s">
        <v>33</v>
      </c>
      <c r="B12">
        <f>COUNTIF(Table2[WinningTeam],A12)</f>
        <v>34</v>
      </c>
      <c r="D12" s="3" t="s">
        <v>34</v>
      </c>
      <c r="E12">
        <f>COUNTIF(Table2[Venue],Sheet2!D12)</f>
        <v>22</v>
      </c>
    </row>
    <row r="13" spans="1:5" x14ac:dyDescent="0.5">
      <c r="A13" s="3" t="s">
        <v>21</v>
      </c>
      <c r="B13">
        <f>COUNTIF(Table2[WinningTeam],A13)</f>
        <v>31</v>
      </c>
      <c r="D13" s="3" t="s">
        <v>231</v>
      </c>
      <c r="E13">
        <f>COUNTIF(Table2[Venue],Sheet2!D13)</f>
        <v>22</v>
      </c>
    </row>
    <row r="14" spans="1:5" x14ac:dyDescent="0.5">
      <c r="A14" s="3" t="s">
        <v>42</v>
      </c>
      <c r="B14">
        <f>COUNTIF(Table2[WinningTeam],A14)</f>
        <v>27</v>
      </c>
      <c r="D14" s="3" t="s">
        <v>382</v>
      </c>
      <c r="E14">
        <f>COUNTIF(Table2[Venue],Sheet2!D14)</f>
        <v>19</v>
      </c>
    </row>
    <row r="15" spans="1:5" x14ac:dyDescent="0.5">
      <c r="A15" s="2" t="s">
        <v>55</v>
      </c>
      <c r="B15">
        <f>COUNTIF(Table2[WinningTeam],A15)</f>
        <v>27</v>
      </c>
      <c r="D15" s="3" t="s">
        <v>417</v>
      </c>
      <c r="E15">
        <f>COUNTIF(Table2[Venue],Sheet2!D15)</f>
        <v>16</v>
      </c>
    </row>
    <row r="16" spans="1:5" x14ac:dyDescent="0.5">
      <c r="A16" s="3" t="s">
        <v>674</v>
      </c>
      <c r="B16">
        <f>COUNTIF(Table2[WinningTeam],A16)</f>
        <v>24</v>
      </c>
      <c r="D16" s="2" t="s">
        <v>369</v>
      </c>
      <c r="E16">
        <f>COUNTIF(Table2[Venue],Sheet2!D16)</f>
        <v>15</v>
      </c>
    </row>
    <row r="17" spans="1:5" x14ac:dyDescent="0.5">
      <c r="A17" s="3" t="s">
        <v>64</v>
      </c>
      <c r="B17">
        <f>COUNTIF(Table2[WinningTeam],A17)</f>
        <v>23</v>
      </c>
      <c r="D17" s="2" t="s">
        <v>396</v>
      </c>
      <c r="E17">
        <f>COUNTIF(Table2[Venue],Sheet2!D17)</f>
        <v>14</v>
      </c>
    </row>
    <row r="18" spans="1:5" x14ac:dyDescent="0.5">
      <c r="D18" s="3" t="s">
        <v>400</v>
      </c>
      <c r="E18">
        <f>COUNTIF(Table2[Venue],Sheet2!D18)</f>
        <v>14</v>
      </c>
    </row>
    <row r="19" spans="1:5" x14ac:dyDescent="0.5">
      <c r="D19" s="3" t="s">
        <v>424</v>
      </c>
      <c r="E19">
        <f>COUNTIF(Table2[Venue],Sheet2!D19)</f>
        <v>14</v>
      </c>
    </row>
    <row r="20" spans="1:5" x14ac:dyDescent="0.5">
      <c r="D20" s="3" t="s">
        <v>392</v>
      </c>
      <c r="E20">
        <f>COUNTIF(Table2[Venue],Sheet2!D20)</f>
        <v>10</v>
      </c>
    </row>
    <row r="21" spans="1:5" x14ac:dyDescent="0.5">
      <c r="D21" s="2" t="s">
        <v>56</v>
      </c>
      <c r="E21">
        <f>COUNTIF(Table2[Venue],Sheet2!D21)</f>
        <v>8</v>
      </c>
    </row>
    <row r="22" spans="1:5" x14ac:dyDescent="0.5">
      <c r="D22" s="3" t="s">
        <v>543</v>
      </c>
      <c r="E22">
        <f>COUNTIF(Table2[Venue],Sheet2!D22)</f>
        <v>6</v>
      </c>
    </row>
    <row r="23" spans="1:5" x14ac:dyDescent="0.5">
      <c r="D23" s="3" t="s">
        <v>141</v>
      </c>
      <c r="E23">
        <f>COUNTIF(Table2[Venue],Sheet2!D23)</f>
        <v>5</v>
      </c>
    </row>
    <row r="24" spans="1:5" x14ac:dyDescent="0.5">
      <c r="D24" s="2" t="s">
        <v>146</v>
      </c>
      <c r="E24">
        <f>COUNTIF(Table2[Venue],Sheet2!D24)</f>
        <v>4</v>
      </c>
    </row>
    <row r="25" spans="1:5" x14ac:dyDescent="0.5">
      <c r="D25" s="2" t="s">
        <v>562</v>
      </c>
      <c r="E25">
        <f>COUNTIF(Table2[Venue],Sheet2!D25)</f>
        <v>4</v>
      </c>
    </row>
    <row r="26" spans="1:5" x14ac:dyDescent="0.5">
      <c r="D26" s="3" t="s">
        <v>375</v>
      </c>
      <c r="E26">
        <f>COUNTIF(Table2[Venue],Sheet2!D26)</f>
        <v>2</v>
      </c>
    </row>
    <row r="53" spans="4:5" x14ac:dyDescent="0.5">
      <c r="D53" t="s">
        <v>672</v>
      </c>
      <c r="E53" t="s">
        <v>673</v>
      </c>
    </row>
    <row r="54" spans="4:5" x14ac:dyDescent="0.5">
      <c r="D54" s="6" t="s">
        <v>20</v>
      </c>
      <c r="E54">
        <f>COUNTIF(Table2[TossWinner],Table7[[#This Row],[Teams]])</f>
        <v>37</v>
      </c>
    </row>
    <row r="55" spans="4:5" x14ac:dyDescent="0.5">
      <c r="D55" s="6" t="s">
        <v>33</v>
      </c>
      <c r="E55">
        <f>COUNTIF(Table2[TossWinner],Table7[[#This Row],[Teams]])</f>
        <v>36</v>
      </c>
    </row>
    <row r="56" spans="4:5" x14ac:dyDescent="0.5">
      <c r="D56" s="7" t="s">
        <v>64</v>
      </c>
      <c r="E56">
        <f>COUNTIF(Table2[TossWinner],Table7[[#This Row],[Teams]])</f>
        <v>32</v>
      </c>
    </row>
    <row r="57" spans="4:5" x14ac:dyDescent="0.5">
      <c r="D57" s="6" t="s">
        <v>54</v>
      </c>
      <c r="E57">
        <f>COUNTIF(Table2[TossWinner],Table7[[#This Row],[Teams]])</f>
        <v>29</v>
      </c>
    </row>
    <row r="58" spans="4:5" x14ac:dyDescent="0.5">
      <c r="D58" s="6" t="s">
        <v>55</v>
      </c>
      <c r="E58">
        <f>COUNTIF(Table2[TossWinner],Table7[[#This Row],[Teams]])</f>
        <v>29</v>
      </c>
    </row>
    <row r="59" spans="4:5" x14ac:dyDescent="0.5">
      <c r="D59" s="5" t="s">
        <v>21</v>
      </c>
      <c r="E59">
        <f>COUNTIF(Table2[TossWinner],Table7[[#This Row],[Teams]])</f>
        <v>28</v>
      </c>
    </row>
    <row r="60" spans="4:5" x14ac:dyDescent="0.5">
      <c r="D60" s="6" t="s">
        <v>42</v>
      </c>
      <c r="E60">
        <f>COUNTIF(Table2[TossWinner],Table7[[#This Row],[Teams]])</f>
        <v>27</v>
      </c>
    </row>
    <row r="61" spans="4:5" x14ac:dyDescent="0.5">
      <c r="D61" s="5" t="s">
        <v>674</v>
      </c>
      <c r="E61">
        <f>COUNTIF(Table2[TossWinner],Table7[[#This Row],[Teams]])</f>
        <v>22</v>
      </c>
    </row>
    <row r="65" spans="4:5" x14ac:dyDescent="0.5">
      <c r="D65" t="s">
        <v>672</v>
      </c>
      <c r="E65" t="s">
        <v>675</v>
      </c>
    </row>
    <row r="66" spans="4:5" x14ac:dyDescent="0.5">
      <c r="D66" s="6" t="s">
        <v>20</v>
      </c>
      <c r="E66" cm="1">
        <f t="array" ref="E66">SUM(IF(Table2[TossWinner]=Table8[[#This Row],[Teams]], IF(Table2[TossDecision]="field", 1, 0), 0))</f>
        <v>28</v>
      </c>
    </row>
    <row r="67" spans="4:5" x14ac:dyDescent="0.5">
      <c r="D67" s="6" t="s">
        <v>33</v>
      </c>
      <c r="E67" cm="1">
        <f t="array" ref="E67">SUM(IF(Table2[TossWinner]=Table8[[#This Row],[Teams]], IF(Table2[TossDecision]="field", 1, 0), 0))</f>
        <v>25</v>
      </c>
    </row>
    <row r="68" spans="4:5" x14ac:dyDescent="0.5">
      <c r="D68" s="6" t="s">
        <v>64</v>
      </c>
      <c r="E68" cm="1">
        <f t="array" ref="E68">SUM(IF(Table2[TossWinner]=Table8[[#This Row],[Teams]], IF(Table2[TossDecision]="field", 1, 0), 0))</f>
        <v>25</v>
      </c>
    </row>
    <row r="69" spans="4:5" x14ac:dyDescent="0.5">
      <c r="D69" s="5" t="s">
        <v>21</v>
      </c>
      <c r="E69" cm="1">
        <f t="array" ref="E69">SUM(IF(Table2[TossWinner]=Table8[[#This Row],[Teams]], IF(Table2[TossDecision]="field", 1, 0), 0))</f>
        <v>23</v>
      </c>
    </row>
    <row r="70" spans="4:5" x14ac:dyDescent="0.5">
      <c r="D70" s="6" t="s">
        <v>55</v>
      </c>
      <c r="E70" cm="1">
        <f t="array" ref="E70">SUM(IF(Table2[TossWinner]=Table8[[#This Row],[Teams]], IF(Table2[TossDecision]="field", 1, 0), 0))</f>
        <v>20</v>
      </c>
    </row>
    <row r="71" spans="4:5" x14ac:dyDescent="0.5">
      <c r="D71" s="6" t="s">
        <v>42</v>
      </c>
      <c r="E71" cm="1">
        <f t="array" ref="E71">SUM(IF(Table2[TossWinner]=Table8[[#This Row],[Teams]], IF(Table2[TossDecision]="field", 1, 0), 0))</f>
        <v>19</v>
      </c>
    </row>
    <row r="72" spans="4:5" x14ac:dyDescent="0.5">
      <c r="D72" s="6" t="s">
        <v>674</v>
      </c>
      <c r="E72" cm="1">
        <f t="array" ref="E72">SUM(IF(Table2[TossWinner]=Table8[[#This Row],[Teams]], IF(Table2[TossDecision]="field", 1, 0), 0))</f>
        <v>19</v>
      </c>
    </row>
    <row r="73" spans="4:5" x14ac:dyDescent="0.5">
      <c r="D73" s="6" t="s">
        <v>54</v>
      </c>
      <c r="E73" cm="1">
        <f t="array" ref="E73">SUM(IF(Table2[TossWinner]=Table8[[#This Row],[Teams]], IF(Table2[TossDecision]="field", 1, 0), 0))</f>
        <v>18</v>
      </c>
    </row>
    <row r="77" spans="4:5" x14ac:dyDescent="0.5">
      <c r="D77" t="s">
        <v>672</v>
      </c>
      <c r="E77" t="s">
        <v>676</v>
      </c>
    </row>
    <row r="78" spans="4:5" x14ac:dyDescent="0.5">
      <c r="D78" s="6" t="s">
        <v>33</v>
      </c>
      <c r="E78" cm="1">
        <f t="array" ref="E78">SUM(IF(Table2[TossWinner]=Table810[[#This Row],[Teams]], IF(Table2[TossDecision]="Bat", 1, 0), 0))</f>
        <v>11</v>
      </c>
    </row>
    <row r="79" spans="4:5" x14ac:dyDescent="0.5">
      <c r="D79" s="6" t="s">
        <v>54</v>
      </c>
      <c r="E79" cm="1">
        <f t="array" ref="E79">SUM(IF(Table2[TossWinner]=Table810[[#This Row],[Teams]], IF(Table2[TossDecision]="Bat", 1, 0), 0))</f>
        <v>11</v>
      </c>
    </row>
    <row r="80" spans="4:5" x14ac:dyDescent="0.5">
      <c r="D80" s="6" t="s">
        <v>20</v>
      </c>
      <c r="E80" cm="1">
        <f t="array" ref="E80">SUM(IF(Table2[TossWinner]=Table810[[#This Row],[Teams]], IF(Table2[TossDecision]="Bat", 1, 0), 0))</f>
        <v>9</v>
      </c>
    </row>
    <row r="81" spans="2:5" x14ac:dyDescent="0.5">
      <c r="D81" s="6" t="s">
        <v>55</v>
      </c>
      <c r="E81" cm="1">
        <f t="array" ref="E81">SUM(IF(Table2[TossWinner]=Table810[[#This Row],[Teams]], IF(Table2[TossDecision]="Bat", 1, 0), 0))</f>
        <v>9</v>
      </c>
    </row>
    <row r="82" spans="2:5" x14ac:dyDescent="0.5">
      <c r="D82" s="6" t="s">
        <v>42</v>
      </c>
      <c r="E82" cm="1">
        <f t="array" ref="E82">SUM(IF(Table2[TossWinner]=Table810[[#This Row],[Teams]], IF(Table2[TossDecision]="Bat", 1, 0), 0))</f>
        <v>8</v>
      </c>
    </row>
    <row r="83" spans="2:5" x14ac:dyDescent="0.5">
      <c r="D83" s="6" t="s">
        <v>64</v>
      </c>
      <c r="E83" cm="1">
        <f t="array" ref="E83">SUM(IF(Table2[TossWinner]=Table810[[#This Row],[Teams]], IF(Table2[TossDecision]="Bat", 1, 0), 0))</f>
        <v>7</v>
      </c>
    </row>
    <row r="84" spans="2:5" x14ac:dyDescent="0.5">
      <c r="D84" s="5" t="s">
        <v>21</v>
      </c>
      <c r="E84" cm="1">
        <f t="array" ref="E84">SUM(IF(Table2[TossWinner]=Table810[[#This Row],[Teams]], IF(Table2[TossDecision]="Bat", 1, 0), 0))</f>
        <v>5</v>
      </c>
    </row>
    <row r="85" spans="2:5" x14ac:dyDescent="0.5">
      <c r="D85" s="6" t="s">
        <v>674</v>
      </c>
      <c r="E85" cm="1">
        <f t="array" ref="E85">SUM(IF(Table2[TossWinner]=Table810[[#This Row],[Teams]], IF(Table2[TossDecision]="Bat", 1, 0), 0))</f>
        <v>3</v>
      </c>
    </row>
    <row r="89" spans="2:5" x14ac:dyDescent="0.5">
      <c r="B89" t="s">
        <v>682</v>
      </c>
      <c r="C89" t="s">
        <v>683</v>
      </c>
    </row>
    <row r="90" spans="2:5" x14ac:dyDescent="0.5">
      <c r="B90" s="3" t="s">
        <v>70</v>
      </c>
      <c r="C90">
        <f>COUNTIF(Table2[Players_of_Match],Sheet2!B90)</f>
        <v>10</v>
      </c>
    </row>
    <row r="91" spans="2:5" x14ac:dyDescent="0.5">
      <c r="B91" s="2" t="s">
        <v>165</v>
      </c>
      <c r="C91">
        <f>COUNTIF(Table2[Players_of_Match],Sheet2!B91)</f>
        <v>10</v>
      </c>
    </row>
    <row r="92" spans="2:5" x14ac:dyDescent="0.5">
      <c r="B92" s="3" t="s">
        <v>201</v>
      </c>
      <c r="C92">
        <f>COUNTIF(Table2[Players_of_Match],Sheet2!B92)</f>
        <v>8</v>
      </c>
    </row>
    <row r="93" spans="2:5" x14ac:dyDescent="0.5">
      <c r="B93" s="3" t="s">
        <v>50</v>
      </c>
      <c r="C93">
        <f>COUNTIF(Table2[Players_of_Match],Sheet2!B93)</f>
        <v>7</v>
      </c>
    </row>
    <row r="94" spans="2:5" x14ac:dyDescent="0.5">
      <c r="B94" s="2" t="s">
        <v>44</v>
      </c>
      <c r="C94">
        <f>COUNTIF(Table2[Players_of_Match],Sheet2!B94)</f>
        <v>6</v>
      </c>
    </row>
    <row r="95" spans="2:5" x14ac:dyDescent="0.5">
      <c r="B95" s="2" t="s">
        <v>147</v>
      </c>
      <c r="C95">
        <f>COUNTIF(Table2[Players_of_Match],Sheet2!B95)</f>
        <v>6</v>
      </c>
    </row>
    <row r="96" spans="2:5" x14ac:dyDescent="0.5">
      <c r="B96" s="3" t="s">
        <v>331</v>
      </c>
      <c r="C96">
        <f>COUNTIF(Table2[Players_of_Match],Sheet2!B96)</f>
        <v>6</v>
      </c>
    </row>
    <row r="97" spans="2:3" x14ac:dyDescent="0.5">
      <c r="B97" s="3" t="s">
        <v>345</v>
      </c>
      <c r="C97">
        <f>COUNTIF(Table2[Players_of_Match],Sheet2!B97)</f>
        <v>6</v>
      </c>
    </row>
    <row r="98" spans="2:3" x14ac:dyDescent="0.5">
      <c r="B98" s="3" t="s">
        <v>109</v>
      </c>
      <c r="C98">
        <f>COUNTIF(Table2[Players_of_Match],Sheet2!B98)</f>
        <v>5</v>
      </c>
    </row>
    <row r="99" spans="2:3" x14ac:dyDescent="0.5">
      <c r="B99" s="2" t="s">
        <v>218</v>
      </c>
      <c r="C99">
        <f>COUNTIF(Table2[Players_of_Match],Sheet2!B99)</f>
        <v>5</v>
      </c>
    </row>
    <row r="100" spans="2:3" x14ac:dyDescent="0.5">
      <c r="B100" s="3" t="s">
        <v>237</v>
      </c>
      <c r="C100">
        <f>COUNTIF(Table2[Players_of_Match],Sheet2!B100)</f>
        <v>5</v>
      </c>
    </row>
    <row r="101" spans="2:3" x14ac:dyDescent="0.5">
      <c r="B101" s="3" t="s">
        <v>418</v>
      </c>
      <c r="C101">
        <f>COUNTIF(Table2[Players_of_Match],Sheet2!B101)</f>
        <v>5</v>
      </c>
    </row>
    <row r="102" spans="2:3" x14ac:dyDescent="0.5">
      <c r="B102" s="2" t="s">
        <v>26</v>
      </c>
      <c r="C102">
        <f>COUNTIF(Table2[Players_of_Match],Sheet2!B102)</f>
        <v>4</v>
      </c>
    </row>
    <row r="103" spans="2:3" x14ac:dyDescent="0.5">
      <c r="B103" s="2" t="s">
        <v>74</v>
      </c>
      <c r="C103">
        <f>COUNTIF(Table2[Players_of_Match],Sheet2!B103)</f>
        <v>4</v>
      </c>
    </row>
    <row r="104" spans="2:3" x14ac:dyDescent="0.5">
      <c r="B104" s="2" t="s">
        <v>118</v>
      </c>
      <c r="C104">
        <f>COUNTIF(Table2[Players_of_Match],Sheet2!B104)</f>
        <v>4</v>
      </c>
    </row>
    <row r="105" spans="2:3" x14ac:dyDescent="0.5">
      <c r="B105" s="2" t="s">
        <v>124</v>
      </c>
      <c r="C105">
        <f>COUNTIF(Table2[Players_of_Match],Sheet2!B105)</f>
        <v>4</v>
      </c>
    </row>
    <row r="106" spans="2:3" x14ac:dyDescent="0.5">
      <c r="B106" s="2" t="s">
        <v>160</v>
      </c>
      <c r="C106">
        <f>COUNTIF(Table2[Players_of_Match],Sheet2!B106)</f>
        <v>4</v>
      </c>
    </row>
    <row r="107" spans="2:3" x14ac:dyDescent="0.5">
      <c r="B107" s="3" t="s">
        <v>26</v>
      </c>
      <c r="C107">
        <f>COUNTIF(Table2[Players_of_Match],Sheet2!B107)</f>
        <v>4</v>
      </c>
    </row>
    <row r="108" spans="2:3" x14ac:dyDescent="0.5">
      <c r="B108" s="2" t="s">
        <v>192</v>
      </c>
      <c r="C108">
        <f>COUNTIF(Table2[Players_of_Match],Sheet2!B108)</f>
        <v>4</v>
      </c>
    </row>
    <row r="109" spans="2:3" x14ac:dyDescent="0.5">
      <c r="B109" s="2" t="s">
        <v>262</v>
      </c>
      <c r="C109">
        <f>COUNTIF(Table2[Players_of_Match],Sheet2!B109)</f>
        <v>4</v>
      </c>
    </row>
    <row r="110" spans="2:3" x14ac:dyDescent="0.5">
      <c r="B110" s="2" t="s">
        <v>268</v>
      </c>
      <c r="C110">
        <f>COUNTIF(Table2[Players_of_Match],Sheet2!B110)</f>
        <v>4</v>
      </c>
    </row>
    <row r="111" spans="2:3" x14ac:dyDescent="0.5">
      <c r="B111" s="3" t="s">
        <v>356</v>
      </c>
      <c r="C111">
        <f>COUNTIF(Table2[Players_of_Match],Sheet2!B111)</f>
        <v>4</v>
      </c>
    </row>
    <row r="112" spans="2:3" x14ac:dyDescent="0.5">
      <c r="B112" s="2" t="s">
        <v>379</v>
      </c>
      <c r="C112">
        <f>COUNTIF(Table2[Players_of_Match],Sheet2!B112)</f>
        <v>4</v>
      </c>
    </row>
    <row r="113" spans="2:3" x14ac:dyDescent="0.5">
      <c r="B113" s="2" t="s">
        <v>387</v>
      </c>
      <c r="C113">
        <f>COUNTIF(Table2[Players_of_Match],Sheet2!B113)</f>
        <v>4</v>
      </c>
    </row>
    <row r="114" spans="2:3" x14ac:dyDescent="0.5">
      <c r="B114" s="2" t="s">
        <v>407</v>
      </c>
      <c r="C114">
        <f>COUNTIF(Table2[Players_of_Match],Sheet2!B114)</f>
        <v>4</v>
      </c>
    </row>
    <row r="115" spans="2:3" x14ac:dyDescent="0.5">
      <c r="B115" s="2" t="s">
        <v>57</v>
      </c>
      <c r="C115">
        <f>COUNTIF(Table2[Players_of_Match],Sheet2!B115)</f>
        <v>3</v>
      </c>
    </row>
    <row r="116" spans="2:3" x14ac:dyDescent="0.5">
      <c r="B116" s="2" t="s">
        <v>83</v>
      </c>
      <c r="C116">
        <f>COUNTIF(Table2[Players_of_Match],Sheet2!B116)</f>
        <v>3</v>
      </c>
    </row>
    <row r="117" spans="2:3" x14ac:dyDescent="0.5">
      <c r="B117" s="3" t="s">
        <v>86</v>
      </c>
      <c r="C117">
        <f>COUNTIF(Table2[Players_of_Match],Sheet2!B117)</f>
        <v>3</v>
      </c>
    </row>
    <row r="118" spans="2:3" x14ac:dyDescent="0.5">
      <c r="B118" s="2" t="s">
        <v>90</v>
      </c>
      <c r="C118">
        <f>COUNTIF(Table2[Players_of_Match],Sheet2!B118)</f>
        <v>3</v>
      </c>
    </row>
    <row r="119" spans="2:3" x14ac:dyDescent="0.5">
      <c r="B119" s="3" t="s">
        <v>103</v>
      </c>
      <c r="C119">
        <f>COUNTIF(Table2[Players_of_Match],Sheet2!B119)</f>
        <v>3</v>
      </c>
    </row>
    <row r="120" spans="2:3" x14ac:dyDescent="0.5">
      <c r="B120" s="3" t="s">
        <v>131</v>
      </c>
      <c r="C120">
        <f>COUNTIF(Table2[Players_of_Match],Sheet2!B120)</f>
        <v>3</v>
      </c>
    </row>
    <row r="121" spans="2:3" x14ac:dyDescent="0.5">
      <c r="B121" s="3" t="s">
        <v>157</v>
      </c>
      <c r="C121">
        <f>COUNTIF(Table2[Players_of_Match],Sheet2!B121)</f>
        <v>3</v>
      </c>
    </row>
    <row r="122" spans="2:3" x14ac:dyDescent="0.5">
      <c r="B122" s="3" t="s">
        <v>195</v>
      </c>
      <c r="C122">
        <f>COUNTIF(Table2[Players_of_Match],Sheet2!B122)</f>
        <v>3</v>
      </c>
    </row>
    <row r="123" spans="2:3" x14ac:dyDescent="0.5">
      <c r="B123" s="3" t="s">
        <v>220</v>
      </c>
      <c r="C123">
        <f>COUNTIF(Table2[Players_of_Match],Sheet2!B123)</f>
        <v>3</v>
      </c>
    </row>
    <row r="124" spans="2:3" x14ac:dyDescent="0.5">
      <c r="B124" s="2" t="s">
        <v>228</v>
      </c>
      <c r="C124">
        <f>COUNTIF(Table2[Players_of_Match],Sheet2!B124)</f>
        <v>3</v>
      </c>
    </row>
    <row r="125" spans="2:3" x14ac:dyDescent="0.5">
      <c r="B125" s="3" t="s">
        <v>365</v>
      </c>
      <c r="C125">
        <f>COUNTIF(Table2[Players_of_Match],Sheet2!B125)</f>
        <v>3</v>
      </c>
    </row>
    <row r="126" spans="2:3" x14ac:dyDescent="0.5">
      <c r="B126" s="2" t="s">
        <v>65</v>
      </c>
      <c r="C126">
        <f>COUNTIF(Table2[Players_of_Match],Sheet2!B126)</f>
        <v>2</v>
      </c>
    </row>
    <row r="127" spans="2:3" x14ac:dyDescent="0.5">
      <c r="B127" s="2" t="s">
        <v>112</v>
      </c>
      <c r="C127">
        <f>COUNTIF(Table2[Players_of_Match],Sheet2!B127)</f>
        <v>2</v>
      </c>
    </row>
    <row r="128" spans="2:3" x14ac:dyDescent="0.5">
      <c r="B128" s="3" t="s">
        <v>127</v>
      </c>
      <c r="C128">
        <f>COUNTIF(Table2[Players_of_Match],Sheet2!B128)</f>
        <v>2</v>
      </c>
    </row>
    <row r="129" spans="2:3" x14ac:dyDescent="0.5">
      <c r="B129" s="3" t="s">
        <v>136</v>
      </c>
      <c r="C129">
        <f>COUNTIF(Table2[Players_of_Match],Sheet2!B129)</f>
        <v>2</v>
      </c>
    </row>
    <row r="130" spans="2:3" x14ac:dyDescent="0.5">
      <c r="B130" s="3" t="s">
        <v>142</v>
      </c>
      <c r="C130">
        <f>COUNTIF(Table2[Players_of_Match],Sheet2!B130)</f>
        <v>2</v>
      </c>
    </row>
    <row r="131" spans="2:3" x14ac:dyDescent="0.5">
      <c r="B131" s="2" t="s">
        <v>208</v>
      </c>
      <c r="C131">
        <f>COUNTIF(Table2[Players_of_Match],Sheet2!B131)</f>
        <v>2</v>
      </c>
    </row>
    <row r="132" spans="2:3" x14ac:dyDescent="0.5">
      <c r="B132" s="3" t="s">
        <v>211</v>
      </c>
      <c r="C132">
        <f>COUNTIF(Table2[Players_of_Match],Sheet2!B132)</f>
        <v>2</v>
      </c>
    </row>
    <row r="133" spans="2:3" x14ac:dyDescent="0.5">
      <c r="B133" s="3" t="s">
        <v>224</v>
      </c>
      <c r="C133">
        <f>COUNTIF(Table2[Players_of_Match],Sheet2!B133)</f>
        <v>2</v>
      </c>
    </row>
    <row r="134" spans="2:3" x14ac:dyDescent="0.5">
      <c r="B134" s="3" t="s">
        <v>232</v>
      </c>
      <c r="C134">
        <f>COUNTIF(Table2[Players_of_Match],Sheet2!B134)</f>
        <v>2</v>
      </c>
    </row>
    <row r="135" spans="2:3" x14ac:dyDescent="0.5">
      <c r="B135" s="2" t="s">
        <v>257</v>
      </c>
      <c r="C135">
        <f>COUNTIF(Table2[Players_of_Match],Sheet2!B135)</f>
        <v>2</v>
      </c>
    </row>
    <row r="136" spans="2:3" x14ac:dyDescent="0.5">
      <c r="B136" s="3" t="s">
        <v>312</v>
      </c>
      <c r="C136">
        <f>COUNTIF(Table2[Players_of_Match],Sheet2!B136)</f>
        <v>2</v>
      </c>
    </row>
    <row r="137" spans="2:3" x14ac:dyDescent="0.5">
      <c r="B137" s="3" t="s">
        <v>318</v>
      </c>
      <c r="C137">
        <f>COUNTIF(Table2[Players_of_Match],Sheet2!B137)</f>
        <v>2</v>
      </c>
    </row>
    <row r="138" spans="2:3" x14ac:dyDescent="0.5">
      <c r="B138" s="2" t="s">
        <v>413</v>
      </c>
      <c r="C138">
        <f>COUNTIF(Table2[Players_of_Match],Sheet2!B138)</f>
        <v>2</v>
      </c>
    </row>
    <row r="139" spans="2:3" x14ac:dyDescent="0.5">
      <c r="B139" s="2" t="s">
        <v>491</v>
      </c>
      <c r="C139">
        <f>COUNTIF(Table2[Players_of_Match],Sheet2!B139)</f>
        <v>2</v>
      </c>
    </row>
    <row r="140" spans="2:3" x14ac:dyDescent="0.5">
      <c r="B140" s="2" t="s">
        <v>500</v>
      </c>
      <c r="C140">
        <f>COUNTIF(Table2[Players_of_Match],Sheet2!B140)</f>
        <v>2</v>
      </c>
    </row>
    <row r="141" spans="2:3" x14ac:dyDescent="0.5">
      <c r="B141" s="3" t="s">
        <v>549</v>
      </c>
      <c r="C141">
        <f>COUNTIF(Table2[Players_of_Match],Sheet2!B141)</f>
        <v>2</v>
      </c>
    </row>
    <row r="142" spans="2:3" x14ac:dyDescent="0.5">
      <c r="B142" s="2" t="s">
        <v>563</v>
      </c>
      <c r="C142">
        <f>COUNTIF(Table2[Players_of_Match],Sheet2!B142)</f>
        <v>2</v>
      </c>
    </row>
    <row r="143" spans="2:3" x14ac:dyDescent="0.5">
      <c r="B143" s="3" t="s">
        <v>612</v>
      </c>
      <c r="C143">
        <f>COUNTIF(Table2[Players_of_Match],Sheet2!B143)</f>
        <v>2</v>
      </c>
    </row>
    <row r="144" spans="2:3" x14ac:dyDescent="0.5">
      <c r="B144" s="3" t="s">
        <v>36</v>
      </c>
      <c r="C144">
        <f>COUNTIF(Table2[Players_of_Match],Sheet2!B144)</f>
        <v>1</v>
      </c>
    </row>
    <row r="145" spans="2:3" x14ac:dyDescent="0.5">
      <c r="B145" s="3" t="s">
        <v>61</v>
      </c>
      <c r="C145">
        <f>COUNTIF(Table2[Players_of_Match],Sheet2!B145)</f>
        <v>1</v>
      </c>
    </row>
    <row r="146" spans="2:3" x14ac:dyDescent="0.5">
      <c r="B146" s="3" t="s">
        <v>79</v>
      </c>
      <c r="C146">
        <f>COUNTIF(Table2[Players_of_Match],Sheet2!B146)</f>
        <v>1</v>
      </c>
    </row>
    <row r="147" spans="2:3" x14ac:dyDescent="0.5">
      <c r="B147" s="2" t="s">
        <v>99</v>
      </c>
      <c r="C147">
        <f>COUNTIF(Table2[Players_of_Match],Sheet2!B147)</f>
        <v>1</v>
      </c>
    </row>
    <row r="148" spans="2:3" x14ac:dyDescent="0.5">
      <c r="B148" s="3" t="s">
        <v>121</v>
      </c>
      <c r="C148">
        <f>COUNTIF(Table2[Players_of_Match],Sheet2!B148)</f>
        <v>1</v>
      </c>
    </row>
    <row r="149" spans="2:3" x14ac:dyDescent="0.5">
      <c r="B149" s="2" t="s">
        <v>133</v>
      </c>
      <c r="C149">
        <f>COUNTIF(Table2[Players_of_Match],Sheet2!B149)</f>
        <v>1</v>
      </c>
    </row>
    <row r="150" spans="2:3" x14ac:dyDescent="0.5">
      <c r="B150" s="2" t="s">
        <v>154</v>
      </c>
      <c r="C150">
        <f>COUNTIF(Table2[Players_of_Match],Sheet2!B150)</f>
        <v>1</v>
      </c>
    </row>
    <row r="151" spans="2:3" x14ac:dyDescent="0.5">
      <c r="B151" s="3" t="s">
        <v>168</v>
      </c>
      <c r="C151">
        <f>COUNTIF(Table2[Players_of_Match],Sheet2!B151)</f>
        <v>1</v>
      </c>
    </row>
    <row r="152" spans="2:3" x14ac:dyDescent="0.5">
      <c r="B152" s="2" t="s">
        <v>182</v>
      </c>
      <c r="C152">
        <f>COUNTIF(Table2[Players_of_Match],Sheet2!B152)</f>
        <v>1</v>
      </c>
    </row>
    <row r="153" spans="2:3" x14ac:dyDescent="0.5">
      <c r="B153" s="2" t="s">
        <v>187</v>
      </c>
      <c r="C153">
        <f>COUNTIF(Table2[Players_of_Match],Sheet2!B153)</f>
        <v>1</v>
      </c>
    </row>
    <row r="154" spans="2:3" x14ac:dyDescent="0.5">
      <c r="B154" s="2" t="s">
        <v>198</v>
      </c>
      <c r="C154">
        <f>COUNTIF(Table2[Players_of_Match],Sheet2!B154)</f>
        <v>1</v>
      </c>
    </row>
    <row r="155" spans="2:3" x14ac:dyDescent="0.5">
      <c r="B155" s="3" t="s">
        <v>215</v>
      </c>
      <c r="C155">
        <f>COUNTIF(Table2[Players_of_Match],Sheet2!B155)</f>
        <v>1</v>
      </c>
    </row>
    <row r="156" spans="2:3" x14ac:dyDescent="0.5">
      <c r="B156" s="2" t="s">
        <v>240</v>
      </c>
      <c r="C156">
        <f>COUNTIF(Table2[Players_of_Match],Sheet2!B156)</f>
        <v>1</v>
      </c>
    </row>
    <row r="157" spans="2:3" x14ac:dyDescent="0.5">
      <c r="B157" s="2" t="s">
        <v>245</v>
      </c>
      <c r="C157">
        <f>COUNTIF(Table2[Players_of_Match],Sheet2!B157)</f>
        <v>1</v>
      </c>
    </row>
    <row r="158" spans="2:3" x14ac:dyDescent="0.5">
      <c r="B158" s="2" t="s">
        <v>252</v>
      </c>
      <c r="C158">
        <f>COUNTIF(Table2[Players_of_Match],Sheet2!B158)</f>
        <v>1</v>
      </c>
    </row>
    <row r="159" spans="2:3" x14ac:dyDescent="0.5">
      <c r="B159" s="3" t="s">
        <v>265</v>
      </c>
      <c r="C159">
        <f>COUNTIF(Table2[Players_of_Match],Sheet2!B159)</f>
        <v>1</v>
      </c>
    </row>
    <row r="160" spans="2:3" x14ac:dyDescent="0.5">
      <c r="B160" s="2" t="s">
        <v>276</v>
      </c>
      <c r="C160">
        <f>COUNTIF(Table2[Players_of_Match],Sheet2!B160)</f>
        <v>1</v>
      </c>
    </row>
    <row r="161" spans="2:3" x14ac:dyDescent="0.5">
      <c r="B161" s="2" t="s">
        <v>281</v>
      </c>
      <c r="C161">
        <f>COUNTIF(Table2[Players_of_Match],Sheet2!B161)</f>
        <v>1</v>
      </c>
    </row>
    <row r="162" spans="2:3" x14ac:dyDescent="0.5">
      <c r="B162" s="3" t="s">
        <v>284</v>
      </c>
      <c r="C162">
        <f>COUNTIF(Table2[Players_of_Match],Sheet2!B162)</f>
        <v>1</v>
      </c>
    </row>
    <row r="163" spans="2:3" x14ac:dyDescent="0.5">
      <c r="B163" s="2" t="s">
        <v>291</v>
      </c>
      <c r="C163">
        <f>COUNTIF(Table2[Players_of_Match],Sheet2!B163)</f>
        <v>1</v>
      </c>
    </row>
    <row r="164" spans="2:3" x14ac:dyDescent="0.5">
      <c r="B164" s="2" t="s">
        <v>310</v>
      </c>
      <c r="C164">
        <f>COUNTIF(Table2[Players_of_Match],Sheet2!B164)</f>
        <v>1</v>
      </c>
    </row>
    <row r="165" spans="2:3" x14ac:dyDescent="0.5">
      <c r="B165" s="2" t="s">
        <v>315</v>
      </c>
      <c r="C165">
        <f>COUNTIF(Table2[Players_of_Match],Sheet2!B165)</f>
        <v>1</v>
      </c>
    </row>
    <row r="166" spans="2:3" x14ac:dyDescent="0.5">
      <c r="B166" s="3" t="s">
        <v>323</v>
      </c>
      <c r="C166">
        <f>COUNTIF(Table2[Players_of_Match],Sheet2!B166)</f>
        <v>1</v>
      </c>
    </row>
    <row r="167" spans="2:3" x14ac:dyDescent="0.5">
      <c r="B167" s="2" t="s">
        <v>338</v>
      </c>
      <c r="C167">
        <f>COUNTIF(Table2[Players_of_Match],Sheet2!B167)</f>
        <v>1</v>
      </c>
    </row>
    <row r="168" spans="2:3" x14ac:dyDescent="0.5">
      <c r="B168" s="2" t="s">
        <v>397</v>
      </c>
      <c r="C168">
        <f>COUNTIF(Table2[Players_of_Match],Sheet2!B168)</f>
        <v>1</v>
      </c>
    </row>
    <row r="169" spans="2:3" x14ac:dyDescent="0.5">
      <c r="B169" s="3" t="s">
        <v>175</v>
      </c>
      <c r="C169">
        <f>COUNTIF(Table2[Players_of_Match],Sheet2!B169)</f>
        <v>1</v>
      </c>
    </row>
    <row r="170" spans="2:3" x14ac:dyDescent="0.5">
      <c r="B170" s="3" t="s">
        <v>429</v>
      </c>
      <c r="C170">
        <f>COUNTIF(Table2[Players_of_Match],Sheet2!B170)</f>
        <v>1</v>
      </c>
    </row>
    <row r="171" spans="2:3" x14ac:dyDescent="0.5">
      <c r="B171" s="3" t="s">
        <v>438</v>
      </c>
      <c r="C171">
        <f>COUNTIF(Table2[Players_of_Match],Sheet2!B171)</f>
        <v>1</v>
      </c>
    </row>
    <row r="172" spans="2:3" x14ac:dyDescent="0.5">
      <c r="B172" s="2" t="s">
        <v>442</v>
      </c>
      <c r="C172">
        <f>COUNTIF(Table2[Players_of_Match],Sheet2!B172)</f>
        <v>1</v>
      </c>
    </row>
    <row r="173" spans="2:3" x14ac:dyDescent="0.5">
      <c r="B173" s="2" t="s">
        <v>447</v>
      </c>
      <c r="C173">
        <f>COUNTIF(Table2[Players_of_Match],Sheet2!B173)</f>
        <v>1</v>
      </c>
    </row>
    <row r="174" spans="2:3" x14ac:dyDescent="0.5">
      <c r="B174" s="3" t="s">
        <v>458</v>
      </c>
      <c r="C174">
        <f>COUNTIF(Table2[Players_of_Match],Sheet2!B174)</f>
        <v>1</v>
      </c>
    </row>
    <row r="175" spans="2:3" x14ac:dyDescent="0.5">
      <c r="B175" s="2" t="s">
        <v>462</v>
      </c>
      <c r="C175">
        <f>COUNTIF(Table2[Players_of_Match],Sheet2!B175)</f>
        <v>1</v>
      </c>
    </row>
    <row r="176" spans="2:3" x14ac:dyDescent="0.5">
      <c r="B176" s="3" t="s">
        <v>465</v>
      </c>
      <c r="C176">
        <f>COUNTIF(Table2[Players_of_Match],Sheet2!B176)</f>
        <v>1</v>
      </c>
    </row>
    <row r="177" spans="2:3" x14ac:dyDescent="0.5">
      <c r="B177" s="3" t="s">
        <v>482</v>
      </c>
      <c r="C177">
        <f>COUNTIF(Table2[Players_of_Match],Sheet2!B177)</f>
        <v>1</v>
      </c>
    </row>
    <row r="178" spans="2:3" x14ac:dyDescent="0.5">
      <c r="B178" s="2" t="s">
        <v>485</v>
      </c>
      <c r="C178">
        <f>COUNTIF(Table2[Players_of_Match],Sheet2!B178)</f>
        <v>1</v>
      </c>
    </row>
    <row r="179" spans="2:3" x14ac:dyDescent="0.5">
      <c r="B179" s="3" t="s">
        <v>488</v>
      </c>
      <c r="C179">
        <f>COUNTIF(Table2[Players_of_Match],Sheet2!B179)</f>
        <v>1</v>
      </c>
    </row>
    <row r="180" spans="2:3" x14ac:dyDescent="0.5">
      <c r="B180" s="3" t="s">
        <v>503</v>
      </c>
      <c r="C180">
        <f>COUNTIF(Table2[Players_of_Match],Sheet2!B180)</f>
        <v>1</v>
      </c>
    </row>
    <row r="181" spans="2:3" x14ac:dyDescent="0.5">
      <c r="B181" s="3" t="s">
        <v>544</v>
      </c>
      <c r="C181">
        <f>COUNTIF(Table2[Players_of_Match],Sheet2!B181)</f>
        <v>1</v>
      </c>
    </row>
    <row r="182" spans="2:3" x14ac:dyDescent="0.5">
      <c r="B182" s="3" t="s">
        <v>558</v>
      </c>
      <c r="C182">
        <f>COUNTIF(Table2[Players_of_Match],Sheet2!B182)</f>
        <v>1</v>
      </c>
    </row>
    <row r="183" spans="2:3" x14ac:dyDescent="0.5">
      <c r="B183" s="3" t="s">
        <v>587</v>
      </c>
      <c r="C183">
        <f>COUNTIF(Table2[Players_of_Match],Sheet2!B183)</f>
        <v>1</v>
      </c>
    </row>
    <row r="184" spans="2:3" x14ac:dyDescent="0.5">
      <c r="B184" s="3" t="s">
        <v>600</v>
      </c>
      <c r="C184">
        <f>COUNTIF(Table2[Players_of_Match],Sheet2!B184)</f>
        <v>1</v>
      </c>
    </row>
    <row r="185" spans="2:3" x14ac:dyDescent="0.5">
      <c r="B185" s="2" t="s">
        <v>622</v>
      </c>
      <c r="C185">
        <f>COUNTIF(Table2[Players_of_Match],Sheet2!B185)</f>
        <v>1</v>
      </c>
    </row>
    <row r="186" spans="2:3" x14ac:dyDescent="0.5">
      <c r="B186" s="2" t="s">
        <v>641</v>
      </c>
      <c r="C186">
        <f>COUNTIF(Table2[Players_of_Match],Sheet2!B186)</f>
        <v>1</v>
      </c>
    </row>
    <row r="187" spans="2:3" x14ac:dyDescent="0.5">
      <c r="B187" s="3" t="s">
        <v>652</v>
      </c>
      <c r="C187">
        <f>COUNTIF(Table2[Players_of_Match],Sheet2!B187)</f>
        <v>1</v>
      </c>
    </row>
  </sheetData>
  <pageMargins left="0.7" right="0.7" top="0.75" bottom="0.75" header="0.3" footer="0.3"/>
  <drawing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E561E-EEF5-44AF-8979-06E427757CCC}">
  <sheetPr codeName="Sheet8">
    <tabColor theme="5" tint="-0.249977111117893"/>
  </sheetPr>
  <dimension ref="A1"/>
  <sheetViews>
    <sheetView showGridLines="0" tabSelected="1" zoomScale="64" zoomScaleNormal="64" workbookViewId="0">
      <selection activeCell="AE15" sqref="AE15"/>
    </sheetView>
  </sheetViews>
  <sheetFormatPr defaultRowHeight="18" x14ac:dyDescent="0.5"/>
  <cols>
    <col min="1" max="16384" width="8.88671875" style="15"/>
  </cols>
  <sheetData/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147B6-A6F8-4E83-994B-23C13AE8EDF4}">
  <sheetPr codeName="Sheet9"/>
  <dimension ref="B3:Q239"/>
  <sheetViews>
    <sheetView topLeftCell="A34" workbookViewId="0">
      <selection activeCell="J37" sqref="J37:K53"/>
    </sheetView>
  </sheetViews>
  <sheetFormatPr defaultRowHeight="18" x14ac:dyDescent="0.5"/>
  <cols>
    <col min="2" max="2" width="10.44140625" customWidth="1"/>
    <col min="3" max="3" width="22.44140625" customWidth="1"/>
    <col min="4" max="4" width="24.33203125" customWidth="1"/>
    <col min="5" max="5" width="22" customWidth="1"/>
    <col min="6" max="6" width="13.44140625" customWidth="1"/>
    <col min="8" max="8" width="9.88671875" customWidth="1"/>
    <col min="9" max="9" width="2.6640625" customWidth="1"/>
    <col min="10" max="10" width="13.5546875" customWidth="1"/>
    <col min="11" max="11" width="15" customWidth="1"/>
    <col min="13" max="13" width="10" customWidth="1"/>
    <col min="14" max="14" width="19" customWidth="1"/>
    <col min="15" max="15" width="13.77734375" customWidth="1"/>
    <col min="17" max="17" width="10.44140625" customWidth="1"/>
  </cols>
  <sheetData>
    <row r="3" spans="2:17" x14ac:dyDescent="0.5">
      <c r="E3" t="s">
        <v>677</v>
      </c>
      <c r="F3" t="s">
        <v>679</v>
      </c>
      <c r="H3" s="8" t="s">
        <v>680</v>
      </c>
      <c r="I3" s="8">
        <f>COUNTIF(Table2[SuperOver],"Y")</f>
        <v>7</v>
      </c>
      <c r="J3" s="10" t="s">
        <v>681</v>
      </c>
      <c r="K3" s="10">
        <f>AVERAGE(Table2[Margin])</f>
        <v>16.353448275862068</v>
      </c>
    </row>
    <row r="4" spans="2:17" x14ac:dyDescent="0.5">
      <c r="B4" s="9">
        <v>2021</v>
      </c>
      <c r="C4" s="9">
        <f>COUNTIF(Table2[Season],Sheet3!B4)</f>
        <v>60</v>
      </c>
      <c r="E4" t="s">
        <v>678</v>
      </c>
      <c r="F4">
        <f>COUNTIF(Table2[TossDecision],E4)</f>
        <v>63</v>
      </c>
      <c r="M4" t="s">
        <v>686</v>
      </c>
      <c r="N4" t="s">
        <v>684</v>
      </c>
      <c r="O4" t="s">
        <v>685</v>
      </c>
      <c r="P4" t="s">
        <v>687</v>
      </c>
      <c r="Q4" t="s">
        <v>688</v>
      </c>
    </row>
    <row r="5" spans="2:17" x14ac:dyDescent="0.5">
      <c r="B5" s="9">
        <v>2021</v>
      </c>
      <c r="C5" s="9">
        <f>COUNTIF(Table2[Season],Sheet3!B5)</f>
        <v>60</v>
      </c>
      <c r="E5" t="s">
        <v>23</v>
      </c>
      <c r="F5">
        <f>COUNTIF(Table2[TossDecision],E5)</f>
        <v>177</v>
      </c>
      <c r="M5">
        <f>COUNTA(Table2[City])</f>
        <v>240</v>
      </c>
      <c r="N5">
        <f>COUNTIF(Table2[Margin], "&gt;=1") - COUNTIF(Table2[Margin], "&gt;10")</f>
        <v>158</v>
      </c>
      <c r="O5">
        <f>COUNTIF(Table2[Margin], "&gt;10")</f>
        <v>74</v>
      </c>
      <c r="P5">
        <f>COUNTIF(Table2[Margin],"NA")</f>
        <v>8</v>
      </c>
      <c r="Q5">
        <f>SUM(Table14[[#This Row],[close wins]],Table14[[#This Row],[decisive wins]],Table14[[#This Row],[Na]])</f>
        <v>240</v>
      </c>
    </row>
    <row r="6" spans="2:17" x14ac:dyDescent="0.5">
      <c r="B6" s="9" t="s">
        <v>227</v>
      </c>
      <c r="C6" s="9">
        <f>COUNTIF(Table2[Season],Sheet3!B6)</f>
        <v>60</v>
      </c>
    </row>
    <row r="7" spans="2:17" x14ac:dyDescent="0.5">
      <c r="B7" s="9">
        <v>2019</v>
      </c>
      <c r="C7" s="9">
        <f>COUNTIF(Table2[Season],Sheet3!B7)</f>
        <v>60</v>
      </c>
    </row>
    <row r="8" spans="2:17" x14ac:dyDescent="0.5">
      <c r="B8" s="9">
        <v>2018</v>
      </c>
      <c r="C8" s="9">
        <f>COUNTIF(Table2[Season],Sheet3!B8)</f>
        <v>60</v>
      </c>
    </row>
    <row r="12" spans="2:17" x14ac:dyDescent="0.5">
      <c r="D12" t="s">
        <v>672</v>
      </c>
      <c r="E12" t="s">
        <v>689</v>
      </c>
      <c r="F12" t="s">
        <v>690</v>
      </c>
    </row>
    <row r="13" spans="2:17" x14ac:dyDescent="0.5">
      <c r="D13" s="6" t="s">
        <v>33</v>
      </c>
      <c r="E13">
        <f>COUNTIFS(Table2[Team1], Sheet3!D13, Table2[TossDecision], "bat", Table2[WinningTeam], Sheet3!D13)</f>
        <v>5</v>
      </c>
      <c r="F13">
        <f>COUNTIFS(Table2[Team1], Sheet3!D13, Table2[TossDecision], "field", Table2[WinningTeam], Sheet3!D13)</f>
        <v>11</v>
      </c>
    </row>
    <row r="14" spans="2:17" x14ac:dyDescent="0.5">
      <c r="D14" s="6" t="s">
        <v>54</v>
      </c>
      <c r="E14">
        <f>COUNTIFS(Table2[Team1], Sheet3!D14, Table2[TossDecision], "bat", Table2[WinningTeam], Sheet3!D14)</f>
        <v>7</v>
      </c>
      <c r="F14">
        <f>COUNTIFS(Table2[Team1], Sheet3!D14, Table2[TossDecision], "field", Table2[WinningTeam], Sheet3!D14)</f>
        <v>12</v>
      </c>
    </row>
    <row r="15" spans="2:17" x14ac:dyDescent="0.5">
      <c r="D15" s="6" t="s">
        <v>20</v>
      </c>
      <c r="E15">
        <f>COUNTIFS(Table2[Team1], Sheet3!D15, Table2[TossDecision], "bat", Table2[WinningTeam], Sheet3!D15)</f>
        <v>4</v>
      </c>
      <c r="F15">
        <f>COUNTIFS(Table2[Team1], Sheet3!D15, Table2[TossDecision], "field", Table2[WinningTeam], Sheet3!D15)</f>
        <v>8</v>
      </c>
    </row>
    <row r="16" spans="2:17" x14ac:dyDescent="0.5">
      <c r="D16" s="6" t="s">
        <v>55</v>
      </c>
      <c r="E16">
        <f>COUNTIFS(Table2[Team1], Sheet3!D16, Table2[TossDecision], "bat", Table2[WinningTeam], Sheet3!D16)</f>
        <v>3</v>
      </c>
      <c r="F16">
        <f>COUNTIFS(Table2[Team1], Sheet3!D16, Table2[TossDecision], "field", Table2[WinningTeam], Sheet3!D16)</f>
        <v>9</v>
      </c>
    </row>
    <row r="17" spans="3:14" x14ac:dyDescent="0.5">
      <c r="D17" s="6" t="s">
        <v>42</v>
      </c>
      <c r="E17">
        <f>COUNTIFS(Table2[Team1], Sheet3!D17, Table2[TossDecision], "bat", Table2[WinningTeam], Sheet3!D17)</f>
        <v>4</v>
      </c>
      <c r="F17">
        <f>COUNTIFS(Table2[Team1], Sheet3!D17, Table2[TossDecision], "field", Table2[WinningTeam], Sheet3!D17)</f>
        <v>10</v>
      </c>
    </row>
    <row r="18" spans="3:14" x14ac:dyDescent="0.5">
      <c r="D18" s="6" t="s">
        <v>64</v>
      </c>
      <c r="E18">
        <f>COUNTIFS(Table2[Team1], Sheet3!D18, Table2[TossDecision], "bat", Table2[WinningTeam], Sheet3!D18)</f>
        <v>2</v>
      </c>
      <c r="F18">
        <f>COUNTIFS(Table2[Team1], Sheet3!D18, Table2[TossDecision], "field", Table2[WinningTeam], Sheet3!D18)</f>
        <v>5</v>
      </c>
    </row>
    <row r="19" spans="3:14" x14ac:dyDescent="0.5">
      <c r="D19" s="6" t="s">
        <v>21</v>
      </c>
      <c r="E19">
        <f>COUNTIFS(Table2[Team1], Sheet3!D19, Table2[TossDecision], "bat", Table2[WinningTeam], Sheet3!D19)</f>
        <v>2</v>
      </c>
      <c r="F19">
        <f>COUNTIFS(Table2[Team1], Sheet3!D19, Table2[TossDecision], "field", Table2[WinningTeam], Sheet3!D19)</f>
        <v>11</v>
      </c>
      <c r="M19" t="s">
        <v>704</v>
      </c>
      <c r="N19" t="s">
        <v>705</v>
      </c>
    </row>
    <row r="20" spans="3:14" x14ac:dyDescent="0.5">
      <c r="D20" s="6" t="s">
        <v>674</v>
      </c>
      <c r="E20">
        <f>COUNTIFS(Table2[Team1], Sheet3!D20, Table2[TossDecision], "bat", Table2[WinningTeam], Sheet3!D20)</f>
        <v>1</v>
      </c>
      <c r="F20">
        <f>COUNTIFS(Table2[Team1], Sheet3!D20, Table2[TossDecision], "field", Table2[WinningTeam], Sheet3!D20)</f>
        <v>10</v>
      </c>
      <c r="M20" t="s">
        <v>697</v>
      </c>
      <c r="N20">
        <f>COUNTIF(Table2[Day_of_Week],Sheet3!M20)</f>
        <v>30</v>
      </c>
    </row>
    <row r="21" spans="3:14" x14ac:dyDescent="0.5">
      <c r="M21" t="s">
        <v>698</v>
      </c>
      <c r="N21">
        <f>COUNTIF(Table2[Day_of_Week],Sheet3!M21)</f>
        <v>28</v>
      </c>
    </row>
    <row r="22" spans="3:14" x14ac:dyDescent="0.5">
      <c r="M22" t="s">
        <v>699</v>
      </c>
      <c r="N22">
        <f>COUNTIF(Table2[Day_of_Week],Sheet3!M22)</f>
        <v>26</v>
      </c>
    </row>
    <row r="23" spans="3:14" x14ac:dyDescent="0.5">
      <c r="M23" t="s">
        <v>700</v>
      </c>
      <c r="N23">
        <f>COUNTIF(Table2[Day_of_Week],Sheet3!M23)</f>
        <v>56</v>
      </c>
    </row>
    <row r="24" spans="3:14" x14ac:dyDescent="0.5">
      <c r="M24" t="s">
        <v>701</v>
      </c>
      <c r="N24">
        <f>COUNTIF(Table2[Day_of_Week],Sheet3!M24)</f>
        <v>27</v>
      </c>
    </row>
    <row r="25" spans="3:14" x14ac:dyDescent="0.5">
      <c r="M25" t="s">
        <v>702</v>
      </c>
      <c r="N25">
        <f>COUNTIF(Table2[Day_of_Week],Sheet3!M25)</f>
        <v>29</v>
      </c>
    </row>
    <row r="26" spans="3:14" x14ac:dyDescent="0.5">
      <c r="M26" t="s">
        <v>703</v>
      </c>
      <c r="N26">
        <f>COUNTIF(Table2[Day_of_Week],Sheet3!M26)</f>
        <v>44</v>
      </c>
    </row>
    <row r="27" spans="3:14" x14ac:dyDescent="0.5">
      <c r="C27" t="s">
        <v>691</v>
      </c>
      <c r="D27" t="s">
        <v>692</v>
      </c>
    </row>
    <row r="28" spans="3:14" x14ac:dyDescent="0.5">
      <c r="C28" s="2" t="s">
        <v>29</v>
      </c>
      <c r="D28">
        <f>COUNTIF(Table2[[Umpire1]:[Umpire2]],Sheet3!C28)</f>
        <v>52</v>
      </c>
      <c r="H28">
        <f>COUNTIF(Table2[[Umpire1]:[Umpire2]],Sheet3!C28)</f>
        <v>52</v>
      </c>
    </row>
    <row r="29" spans="3:14" x14ac:dyDescent="0.5">
      <c r="C29" s="3" t="s">
        <v>39</v>
      </c>
      <c r="D29">
        <f>COUNTIF(Table2[[Umpire1]:[Umpire2]],Sheet3!C29)</f>
        <v>34</v>
      </c>
    </row>
    <row r="30" spans="3:14" x14ac:dyDescent="0.5">
      <c r="C30" s="2" t="s">
        <v>47</v>
      </c>
      <c r="D30">
        <f>COUNTIF(Table2[[Umpire1]:[Umpire2]],Sheet3!C30)</f>
        <v>34</v>
      </c>
    </row>
    <row r="31" spans="3:14" x14ac:dyDescent="0.5">
      <c r="C31" s="2" t="s">
        <v>60</v>
      </c>
      <c r="D31">
        <f>COUNTIF(Table2[[Umpire1]:[Umpire2]],Sheet3!C31)</f>
        <v>2</v>
      </c>
    </row>
    <row r="32" spans="3:14" x14ac:dyDescent="0.5">
      <c r="C32" s="2" t="s">
        <v>40</v>
      </c>
      <c r="D32">
        <f>COUNTIF(Table2[[Umpire1]:[Umpire2]],Sheet3!C32)</f>
        <v>7</v>
      </c>
    </row>
    <row r="33" spans="3:11" x14ac:dyDescent="0.5">
      <c r="C33" s="3" t="s">
        <v>73</v>
      </c>
      <c r="D33">
        <f>COUNTIF(Table2[[Umpire1]:[Umpire2]],Sheet3!C33)</f>
        <v>6</v>
      </c>
    </row>
    <row r="34" spans="3:11" x14ac:dyDescent="0.5">
      <c r="C34" s="2" t="s">
        <v>77</v>
      </c>
      <c r="D34">
        <f>COUNTIF(Table2[[Umpire1]:[Umpire2]],Sheet3!C34)</f>
        <v>45</v>
      </c>
    </row>
    <row r="35" spans="3:11" x14ac:dyDescent="0.5">
      <c r="C35" s="3" t="s">
        <v>82</v>
      </c>
      <c r="D35">
        <f>COUNTIF(Table2[[Umpire1]:[Umpire2]],Sheet3!C35)</f>
        <v>42</v>
      </c>
    </row>
    <row r="36" spans="3:11" x14ac:dyDescent="0.5">
      <c r="C36" s="3" t="s">
        <v>89</v>
      </c>
      <c r="D36">
        <f>COUNTIF(Table2[[Umpire1]:[Umpire2]],Sheet3!C36)</f>
        <v>2</v>
      </c>
    </row>
    <row r="37" spans="3:11" x14ac:dyDescent="0.5">
      <c r="C37" s="3" t="s">
        <v>106</v>
      </c>
      <c r="D37">
        <f>COUNTIF(Table2[[Umpire1]:[Umpire2]],Sheet3!C37)</f>
        <v>19</v>
      </c>
      <c r="J37" t="s">
        <v>693</v>
      </c>
      <c r="K37" t="s">
        <v>694</v>
      </c>
    </row>
    <row r="38" spans="3:11" x14ac:dyDescent="0.5">
      <c r="C38" s="3" t="s">
        <v>30</v>
      </c>
      <c r="D38">
        <f>COUNTIF(Table2[[Umpire1]:[Umpire2]],Sheet3!C38)</f>
        <v>20</v>
      </c>
      <c r="J38" s="6" t="s">
        <v>53</v>
      </c>
      <c r="K38">
        <f>COUNTIF(Table2[City],Sheet3!J41)</f>
        <v>18</v>
      </c>
    </row>
    <row r="39" spans="3:11" x14ac:dyDescent="0.5">
      <c r="C39" s="2" t="s">
        <v>150</v>
      </c>
      <c r="D39">
        <f>COUNTIF(Table2[[Umpire1]:[Umpire2]],Sheet3!C39)</f>
        <v>32</v>
      </c>
      <c r="J39" s="5" t="s">
        <v>178</v>
      </c>
      <c r="K39">
        <f>COUNTIF(Table2[City],Sheet3!J45)</f>
        <v>14</v>
      </c>
    </row>
    <row r="40" spans="3:11" x14ac:dyDescent="0.5">
      <c r="C40" s="3" t="s">
        <v>171</v>
      </c>
      <c r="D40">
        <f>COUNTIF(Table2[[Umpire1]:[Umpire2]],Sheet3!C40)</f>
        <v>17</v>
      </c>
      <c r="J40" s="6" t="s">
        <v>172</v>
      </c>
      <c r="K40">
        <f>COUNTIF(Table2[City],Sheet3!J44)</f>
        <v>14</v>
      </c>
    </row>
    <row r="41" spans="3:11" x14ac:dyDescent="0.5">
      <c r="C41" s="2" t="s">
        <v>115</v>
      </c>
      <c r="D41">
        <f>COUNTIF(Table2[[Umpire1]:[Umpire2]],Sheet3!C41)</f>
        <v>2</v>
      </c>
      <c r="J41" s="6" t="s">
        <v>145</v>
      </c>
      <c r="K41">
        <f>COUNTIF(Table2[City],Sheet3!J43)</f>
        <v>15</v>
      </c>
    </row>
    <row r="42" spans="3:11" x14ac:dyDescent="0.5">
      <c r="C42" s="3" t="s">
        <v>251</v>
      </c>
      <c r="D42">
        <f>COUNTIF(Table2[[Umpire1]:[Umpire2]],Sheet3!C42)</f>
        <v>3</v>
      </c>
      <c r="J42" s="5" t="s">
        <v>416</v>
      </c>
      <c r="K42">
        <f>COUNTIF(Table2[City],Sheet3!J51)</f>
        <v>5</v>
      </c>
    </row>
    <row r="43" spans="3:11" x14ac:dyDescent="0.5">
      <c r="C43" s="3" t="s">
        <v>102</v>
      </c>
      <c r="D43">
        <f>COUNTIF(Table2[[Umpire1]:[Umpire2]],Sheet3!C43)</f>
        <v>19</v>
      </c>
      <c r="J43" s="6" t="s">
        <v>368</v>
      </c>
      <c r="K43">
        <f>COUNTIF(Table2[City],Sheet3!J47)</f>
        <v>13</v>
      </c>
    </row>
    <row r="44" spans="3:11" x14ac:dyDescent="0.5">
      <c r="C44" s="2" t="s">
        <v>78</v>
      </c>
      <c r="D44">
        <f>COUNTIF(Table2[[Umpire1]:[Umpire2]],Sheet3!C44)</f>
        <v>11</v>
      </c>
      <c r="J44" s="6" t="s">
        <v>395</v>
      </c>
      <c r="K44">
        <f>COUNTIF(Table2[City],Sheet3!J50)</f>
        <v>6</v>
      </c>
    </row>
    <row r="45" spans="3:11" x14ac:dyDescent="0.5">
      <c r="C45" s="3" t="s">
        <v>48</v>
      </c>
      <c r="D45">
        <f>COUNTIF(Table2[[Umpire1]:[Umpire2]],Sheet3!C45)</f>
        <v>27</v>
      </c>
      <c r="J45" s="5" t="s">
        <v>423</v>
      </c>
      <c r="K45">
        <f>COUNTIF(Table2[City],Sheet3!J52)</f>
        <v>4</v>
      </c>
    </row>
    <row r="46" spans="3:11" hidden="1" x14ac:dyDescent="0.5">
      <c r="C46" s="3" t="s">
        <v>280</v>
      </c>
      <c r="D46">
        <f>COUNTIF(Table2[[Umpire1]:[Umpire2]],Sheet3!C46)</f>
        <v>11</v>
      </c>
      <c r="J46" s="6" t="s">
        <v>175</v>
      </c>
      <c r="K46">
        <f>COUNTIF(Table2[City],Sheet3!J46)</f>
        <v>38</v>
      </c>
    </row>
    <row r="47" spans="3:11" x14ac:dyDescent="0.5">
      <c r="C47" s="2" t="s">
        <v>372</v>
      </c>
      <c r="D47">
        <f>COUNTIF(Table2[[Umpire1]:[Umpire2]],Sheet3!C47)</f>
        <v>6</v>
      </c>
      <c r="J47" s="6" t="s">
        <v>18</v>
      </c>
      <c r="K47">
        <f>COUNTIF(Table2[City],Sheet3!J38)</f>
        <v>30</v>
      </c>
    </row>
    <row r="48" spans="3:11" x14ac:dyDescent="0.5">
      <c r="C48" s="3" t="s">
        <v>378</v>
      </c>
      <c r="D48">
        <f>COUNTIF(Table2[[Umpire1]:[Umpire2]],Sheet3!C48)</f>
        <v>16</v>
      </c>
      <c r="J48" s="5" t="s">
        <v>31</v>
      </c>
      <c r="K48">
        <f>COUNTIF(Table2[City],Sheet3!J39)</f>
        <v>26</v>
      </c>
    </row>
    <row r="49" spans="3:11" x14ac:dyDescent="0.5">
      <c r="C49" s="3" t="s">
        <v>385</v>
      </c>
      <c r="D49">
        <f>COUNTIF(Table2[[Umpire1]:[Umpire2]],Sheet3!C49)</f>
        <v>12</v>
      </c>
      <c r="J49" s="5" t="s">
        <v>391</v>
      </c>
      <c r="K49">
        <f>COUNTIF(Table2[City],Sheet3!J49)</f>
        <v>10</v>
      </c>
    </row>
    <row r="50" spans="3:11" x14ac:dyDescent="0.5">
      <c r="C50" s="2" t="s">
        <v>390</v>
      </c>
      <c r="D50">
        <f>COUNTIF(Table2[[Umpire1]:[Umpire2]],Sheet3!C50)</f>
        <v>9</v>
      </c>
      <c r="J50" s="5" t="s">
        <v>542</v>
      </c>
      <c r="K50">
        <f>COUNTIF(Table2[City],Sheet3!J53)</f>
        <v>2</v>
      </c>
    </row>
    <row r="51" spans="3:11" x14ac:dyDescent="0.5">
      <c r="C51" s="3" t="s">
        <v>153</v>
      </c>
      <c r="D51">
        <f>COUNTIF(Table2[[Umpire1]:[Umpire2]],Sheet3!C51)</f>
        <v>18</v>
      </c>
      <c r="J51" s="5" t="s">
        <v>140</v>
      </c>
      <c r="K51">
        <f>COUNTIF(Table2[City],Sheet3!J42)</f>
        <v>16</v>
      </c>
    </row>
    <row r="52" spans="3:11" x14ac:dyDescent="0.5">
      <c r="C52" s="3" t="s">
        <v>441</v>
      </c>
      <c r="D52">
        <f>COUNTIF(Table2[[Umpire1]:[Umpire2]],Sheet3!C52)</f>
        <v>8</v>
      </c>
      <c r="J52" s="6" t="s">
        <v>561</v>
      </c>
      <c r="K52">
        <f>COUNTIF(Table2[City],Sheet3!J54)</f>
        <v>0</v>
      </c>
    </row>
    <row r="53" spans="3:11" x14ac:dyDescent="0.5">
      <c r="C53" s="3" t="s">
        <v>461</v>
      </c>
      <c r="D53">
        <f>COUNTIF(Table2[[Umpire1]:[Umpire2]],Sheet3!C53)</f>
        <v>11</v>
      </c>
      <c r="J53" s="5" t="s">
        <v>373</v>
      </c>
      <c r="K53">
        <f>COUNTIF(Table2[City],Sheet3!J48)</f>
        <v>10</v>
      </c>
    </row>
    <row r="54" spans="3:11" x14ac:dyDescent="0.5">
      <c r="C54" s="3" t="s">
        <v>534</v>
      </c>
      <c r="D54">
        <f>COUNTIF(Table2[[Umpire1]:[Umpire2]],Sheet3!C54)</f>
        <v>7</v>
      </c>
      <c r="J54" s="5"/>
    </row>
    <row r="55" spans="3:11" x14ac:dyDescent="0.5">
      <c r="C55" s="2" t="s">
        <v>586</v>
      </c>
      <c r="D55">
        <f>COUNTIF(Table2[[Umpire1]:[Umpire2]],Sheet3!C55)</f>
        <v>6</v>
      </c>
    </row>
    <row r="56" spans="3:11" x14ac:dyDescent="0.5">
      <c r="C56" s="4" t="s">
        <v>68</v>
      </c>
      <c r="D56">
        <f>COUNTIF(Table2[[Umpire1]:[Umpire2]],Sheet3!C56)</f>
        <v>2</v>
      </c>
    </row>
    <row r="104" spans="3:3" x14ac:dyDescent="0.5">
      <c r="C104" s="11"/>
    </row>
    <row r="106" spans="3:3" x14ac:dyDescent="0.5">
      <c r="C106" s="11"/>
    </row>
    <row r="116" spans="3:3" x14ac:dyDescent="0.5">
      <c r="C116" s="11"/>
    </row>
    <row r="153" spans="3:3" x14ac:dyDescent="0.5">
      <c r="C153" s="11"/>
    </row>
    <row r="154" spans="3:3" x14ac:dyDescent="0.5">
      <c r="C154" s="11"/>
    </row>
    <row r="177" spans="3:3" x14ac:dyDescent="0.5">
      <c r="C177" s="11"/>
    </row>
    <row r="178" spans="3:3" x14ac:dyDescent="0.5">
      <c r="C178" s="11"/>
    </row>
    <row r="185" spans="3:3" x14ac:dyDescent="0.5">
      <c r="C185" s="11"/>
    </row>
    <row r="218" spans="3:3" x14ac:dyDescent="0.5">
      <c r="C218" s="11"/>
    </row>
    <row r="226" spans="3:3" x14ac:dyDescent="0.5">
      <c r="C226" s="11"/>
    </row>
    <row r="239" spans="3:3" x14ac:dyDescent="0.5">
      <c r="C239" s="11"/>
    </row>
  </sheetData>
  <pageMargins left="0.7" right="0.7" top="0.75" bottom="0.75" header="0.3" footer="0.3"/>
  <pageSetup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/>
  <dimension ref="A1:F241"/>
  <sheetViews>
    <sheetView topLeftCell="A214" workbookViewId="0">
      <selection activeCell="F2" sqref="F2:F241"/>
    </sheetView>
  </sheetViews>
  <sheetFormatPr defaultRowHeight="18" x14ac:dyDescent="0.5"/>
  <cols>
    <col min="4" max="4" width="15" customWidth="1"/>
    <col min="5" max="5" width="12.6640625" customWidth="1"/>
    <col min="6" max="6" width="16.44140625" customWidth="1"/>
  </cols>
  <sheetData>
    <row r="1" spans="1:6" x14ac:dyDescent="0.5">
      <c r="A1" t="s">
        <v>663</v>
      </c>
      <c r="B1" t="s">
        <v>664</v>
      </c>
      <c r="C1" t="s">
        <v>665</v>
      </c>
      <c r="D1" t="s">
        <v>666</v>
      </c>
      <c r="E1" t="s">
        <v>667</v>
      </c>
      <c r="F1" t="s">
        <v>695</v>
      </c>
    </row>
    <row r="2" spans="1:6" x14ac:dyDescent="0.5">
      <c r="A2" cm="1">
        <f t="array" ref="A2:A241">DAY(IPL!B2:B241)</f>
        <v>15</v>
      </c>
      <c r="B2" cm="1">
        <f t="array" ref="B2:B241">YEAR(IPL!B2:B241)</f>
        <v>2021</v>
      </c>
      <c r="C2" cm="1">
        <f t="array" ref="C2:C241">MONTH(IPL!B2:B241)</f>
        <v>10</v>
      </c>
      <c r="D2" t="str" cm="1">
        <f t="array" ref="D2:D241">TEXT(IPL!B2:B241,"mmm")</f>
        <v>Oct</v>
      </c>
      <c r="E2" cm="1">
        <f t="array" ref="E2:E241">WEEKDAY(IPL!B2:B241)</f>
        <v>6</v>
      </c>
      <c r="F2" t="str" cm="1">
        <f t="array" ref="F2:F241">TEXT(Table2[Date],"dddd")</f>
        <v>Friday</v>
      </c>
    </row>
    <row r="3" spans="1:6" x14ac:dyDescent="0.5">
      <c r="A3">
        <v>13</v>
      </c>
      <c r="B3">
        <v>2021</v>
      </c>
      <c r="C3">
        <v>10</v>
      </c>
      <c r="D3" t="str">
        <v>Oct</v>
      </c>
      <c r="E3">
        <v>4</v>
      </c>
      <c r="F3" t="str">
        <v>Wednesday</v>
      </c>
    </row>
    <row r="4" spans="1:6" x14ac:dyDescent="0.5">
      <c r="A4">
        <v>11</v>
      </c>
      <c r="B4">
        <v>2021</v>
      </c>
      <c r="C4">
        <v>10</v>
      </c>
      <c r="D4" t="str">
        <v>Oct</v>
      </c>
      <c r="E4">
        <v>2</v>
      </c>
      <c r="F4" t="str">
        <v>Monday</v>
      </c>
    </row>
    <row r="5" spans="1:6" x14ac:dyDescent="0.5">
      <c r="A5">
        <v>10</v>
      </c>
      <c r="B5">
        <v>2021</v>
      </c>
      <c r="C5">
        <v>10</v>
      </c>
      <c r="D5" t="str">
        <v>Oct</v>
      </c>
      <c r="E5">
        <v>1</v>
      </c>
      <c r="F5" t="str">
        <v>Sunday</v>
      </c>
    </row>
    <row r="6" spans="1:6" x14ac:dyDescent="0.5">
      <c r="A6">
        <v>8</v>
      </c>
      <c r="B6">
        <v>2021</v>
      </c>
      <c r="C6">
        <v>10</v>
      </c>
      <c r="D6" t="str">
        <v>Oct</v>
      </c>
      <c r="E6">
        <v>6</v>
      </c>
      <c r="F6" t="str">
        <v>Friday</v>
      </c>
    </row>
    <row r="7" spans="1:6" x14ac:dyDescent="0.5">
      <c r="A7">
        <v>8</v>
      </c>
      <c r="B7">
        <v>2021</v>
      </c>
      <c r="C7">
        <v>10</v>
      </c>
      <c r="D7" t="str">
        <v>Oct</v>
      </c>
      <c r="E7">
        <v>6</v>
      </c>
      <c r="F7" t="str">
        <v>Friday</v>
      </c>
    </row>
    <row r="8" spans="1:6" x14ac:dyDescent="0.5">
      <c r="A8">
        <v>7</v>
      </c>
      <c r="B8">
        <v>2021</v>
      </c>
      <c r="C8">
        <v>10</v>
      </c>
      <c r="D8" t="str">
        <v>Oct</v>
      </c>
      <c r="E8">
        <v>5</v>
      </c>
      <c r="F8" t="str">
        <v>Thursday</v>
      </c>
    </row>
    <row r="9" spans="1:6" x14ac:dyDescent="0.5">
      <c r="A9">
        <v>7</v>
      </c>
      <c r="B9">
        <v>2021</v>
      </c>
      <c r="C9">
        <v>10</v>
      </c>
      <c r="D9" t="str">
        <v>Oct</v>
      </c>
      <c r="E9">
        <v>5</v>
      </c>
      <c r="F9" t="str">
        <v>Thursday</v>
      </c>
    </row>
    <row r="10" spans="1:6" x14ac:dyDescent="0.5">
      <c r="A10">
        <v>6</v>
      </c>
      <c r="B10">
        <v>2021</v>
      </c>
      <c r="C10">
        <v>10</v>
      </c>
      <c r="D10" t="str">
        <v>Oct</v>
      </c>
      <c r="E10">
        <v>4</v>
      </c>
      <c r="F10" t="str">
        <v>Wednesday</v>
      </c>
    </row>
    <row r="11" spans="1:6" x14ac:dyDescent="0.5">
      <c r="A11">
        <v>5</v>
      </c>
      <c r="B11">
        <v>2021</v>
      </c>
      <c r="C11">
        <v>10</v>
      </c>
      <c r="D11" t="str">
        <v>Oct</v>
      </c>
      <c r="E11">
        <v>3</v>
      </c>
      <c r="F11" t="str">
        <v>Tuesday</v>
      </c>
    </row>
    <row r="12" spans="1:6" x14ac:dyDescent="0.5">
      <c r="A12">
        <v>4</v>
      </c>
      <c r="B12">
        <v>2021</v>
      </c>
      <c r="C12">
        <v>10</v>
      </c>
      <c r="D12" t="str">
        <v>Oct</v>
      </c>
      <c r="E12">
        <v>2</v>
      </c>
      <c r="F12" t="str">
        <v>Monday</v>
      </c>
    </row>
    <row r="13" spans="1:6" x14ac:dyDescent="0.5">
      <c r="A13">
        <v>3</v>
      </c>
      <c r="B13">
        <v>2021</v>
      </c>
      <c r="C13">
        <v>10</v>
      </c>
      <c r="D13" t="str">
        <v>Oct</v>
      </c>
      <c r="E13">
        <v>1</v>
      </c>
      <c r="F13" t="str">
        <v>Sunday</v>
      </c>
    </row>
    <row r="14" spans="1:6" x14ac:dyDescent="0.5">
      <c r="A14">
        <v>3</v>
      </c>
      <c r="B14">
        <v>2021</v>
      </c>
      <c r="C14">
        <v>10</v>
      </c>
      <c r="D14" t="str">
        <v>Oct</v>
      </c>
      <c r="E14">
        <v>1</v>
      </c>
      <c r="F14" t="str">
        <v>Sunday</v>
      </c>
    </row>
    <row r="15" spans="1:6" x14ac:dyDescent="0.5">
      <c r="A15">
        <v>2</v>
      </c>
      <c r="B15">
        <v>2021</v>
      </c>
      <c r="C15">
        <v>10</v>
      </c>
      <c r="D15" t="str">
        <v>Oct</v>
      </c>
      <c r="E15">
        <v>7</v>
      </c>
      <c r="F15" t="str">
        <v>Saturday</v>
      </c>
    </row>
    <row r="16" spans="1:6" x14ac:dyDescent="0.5">
      <c r="A16">
        <v>2</v>
      </c>
      <c r="B16">
        <v>2021</v>
      </c>
      <c r="C16">
        <v>10</v>
      </c>
      <c r="D16" t="str">
        <v>Oct</v>
      </c>
      <c r="E16">
        <v>7</v>
      </c>
      <c r="F16" t="str">
        <v>Saturday</v>
      </c>
    </row>
    <row r="17" spans="1:6" x14ac:dyDescent="0.5">
      <c r="A17">
        <v>1</v>
      </c>
      <c r="B17">
        <v>2021</v>
      </c>
      <c r="C17">
        <v>10</v>
      </c>
      <c r="D17" t="str">
        <v>Oct</v>
      </c>
      <c r="E17">
        <v>6</v>
      </c>
      <c r="F17" t="str">
        <v>Friday</v>
      </c>
    </row>
    <row r="18" spans="1:6" x14ac:dyDescent="0.5">
      <c r="A18">
        <v>30</v>
      </c>
      <c r="B18">
        <v>2021</v>
      </c>
      <c r="C18">
        <v>9</v>
      </c>
      <c r="D18" t="str">
        <v>Sep</v>
      </c>
      <c r="E18">
        <v>5</v>
      </c>
      <c r="F18" t="str">
        <v>Thursday</v>
      </c>
    </row>
    <row r="19" spans="1:6" x14ac:dyDescent="0.5">
      <c r="A19">
        <v>29</v>
      </c>
      <c r="B19">
        <v>2021</v>
      </c>
      <c r="C19">
        <v>9</v>
      </c>
      <c r="D19" t="str">
        <v>Sep</v>
      </c>
      <c r="E19">
        <v>4</v>
      </c>
      <c r="F19" t="str">
        <v>Wednesday</v>
      </c>
    </row>
    <row r="20" spans="1:6" x14ac:dyDescent="0.5">
      <c r="A20">
        <v>28</v>
      </c>
      <c r="B20">
        <v>2021</v>
      </c>
      <c r="C20">
        <v>9</v>
      </c>
      <c r="D20" t="str">
        <v>Sep</v>
      </c>
      <c r="E20">
        <v>3</v>
      </c>
      <c r="F20" t="str">
        <v>Tuesday</v>
      </c>
    </row>
    <row r="21" spans="1:6" x14ac:dyDescent="0.5">
      <c r="A21">
        <v>28</v>
      </c>
      <c r="B21">
        <v>2021</v>
      </c>
      <c r="C21">
        <v>9</v>
      </c>
      <c r="D21" t="str">
        <v>Sep</v>
      </c>
      <c r="E21">
        <v>3</v>
      </c>
      <c r="F21" t="str">
        <v>Tuesday</v>
      </c>
    </row>
    <row r="22" spans="1:6" x14ac:dyDescent="0.5">
      <c r="A22">
        <v>27</v>
      </c>
      <c r="B22">
        <v>2021</v>
      </c>
      <c r="C22">
        <v>9</v>
      </c>
      <c r="D22" t="str">
        <v>Sep</v>
      </c>
      <c r="E22">
        <v>2</v>
      </c>
      <c r="F22" t="str">
        <v>Monday</v>
      </c>
    </row>
    <row r="23" spans="1:6" x14ac:dyDescent="0.5">
      <c r="A23">
        <v>26</v>
      </c>
      <c r="B23">
        <v>2021</v>
      </c>
      <c r="C23">
        <v>9</v>
      </c>
      <c r="D23" t="str">
        <v>Sep</v>
      </c>
      <c r="E23">
        <v>1</v>
      </c>
      <c r="F23" t="str">
        <v>Sunday</v>
      </c>
    </row>
    <row r="24" spans="1:6" x14ac:dyDescent="0.5">
      <c r="A24">
        <v>26</v>
      </c>
      <c r="B24">
        <v>2021</v>
      </c>
      <c r="C24">
        <v>9</v>
      </c>
      <c r="D24" t="str">
        <v>Sep</v>
      </c>
      <c r="E24">
        <v>1</v>
      </c>
      <c r="F24" t="str">
        <v>Sunday</v>
      </c>
    </row>
    <row r="25" spans="1:6" x14ac:dyDescent="0.5">
      <c r="A25">
        <v>25</v>
      </c>
      <c r="B25">
        <v>2021</v>
      </c>
      <c r="C25">
        <v>9</v>
      </c>
      <c r="D25" t="str">
        <v>Sep</v>
      </c>
      <c r="E25">
        <v>7</v>
      </c>
      <c r="F25" t="str">
        <v>Saturday</v>
      </c>
    </row>
    <row r="26" spans="1:6" x14ac:dyDescent="0.5">
      <c r="A26">
        <v>25</v>
      </c>
      <c r="B26">
        <v>2021</v>
      </c>
      <c r="C26">
        <v>9</v>
      </c>
      <c r="D26" t="str">
        <v>Sep</v>
      </c>
      <c r="E26">
        <v>7</v>
      </c>
      <c r="F26" t="str">
        <v>Saturday</v>
      </c>
    </row>
    <row r="27" spans="1:6" x14ac:dyDescent="0.5">
      <c r="A27">
        <v>24</v>
      </c>
      <c r="B27">
        <v>2021</v>
      </c>
      <c r="C27">
        <v>9</v>
      </c>
      <c r="D27" t="str">
        <v>Sep</v>
      </c>
      <c r="E27">
        <v>6</v>
      </c>
      <c r="F27" t="str">
        <v>Friday</v>
      </c>
    </row>
    <row r="28" spans="1:6" x14ac:dyDescent="0.5">
      <c r="A28">
        <v>23</v>
      </c>
      <c r="B28">
        <v>2021</v>
      </c>
      <c r="C28">
        <v>9</v>
      </c>
      <c r="D28" t="str">
        <v>Sep</v>
      </c>
      <c r="E28">
        <v>5</v>
      </c>
      <c r="F28" t="str">
        <v>Thursday</v>
      </c>
    </row>
    <row r="29" spans="1:6" x14ac:dyDescent="0.5">
      <c r="A29">
        <v>22</v>
      </c>
      <c r="B29">
        <v>2021</v>
      </c>
      <c r="C29">
        <v>9</v>
      </c>
      <c r="D29" t="str">
        <v>Sep</v>
      </c>
      <c r="E29">
        <v>4</v>
      </c>
      <c r="F29" t="str">
        <v>Wednesday</v>
      </c>
    </row>
    <row r="30" spans="1:6" x14ac:dyDescent="0.5">
      <c r="A30">
        <v>21</v>
      </c>
      <c r="B30">
        <v>2021</v>
      </c>
      <c r="C30">
        <v>9</v>
      </c>
      <c r="D30" t="str">
        <v>Sep</v>
      </c>
      <c r="E30">
        <v>3</v>
      </c>
      <c r="F30" t="str">
        <v>Tuesday</v>
      </c>
    </row>
    <row r="31" spans="1:6" x14ac:dyDescent="0.5">
      <c r="A31">
        <v>20</v>
      </c>
      <c r="B31">
        <v>2021</v>
      </c>
      <c r="C31">
        <v>9</v>
      </c>
      <c r="D31" t="str">
        <v>Sep</v>
      </c>
      <c r="E31">
        <v>2</v>
      </c>
      <c r="F31" t="str">
        <v>Monday</v>
      </c>
    </row>
    <row r="32" spans="1:6" x14ac:dyDescent="0.5">
      <c r="A32">
        <v>19</v>
      </c>
      <c r="B32">
        <v>2021</v>
      </c>
      <c r="C32">
        <v>9</v>
      </c>
      <c r="D32" t="str">
        <v>Sep</v>
      </c>
      <c r="E32">
        <v>1</v>
      </c>
      <c r="F32" t="str">
        <v>Sunday</v>
      </c>
    </row>
    <row r="33" spans="1:6" x14ac:dyDescent="0.5">
      <c r="A33">
        <v>2</v>
      </c>
      <c r="B33">
        <v>2021</v>
      </c>
      <c r="C33">
        <v>5</v>
      </c>
      <c r="D33" t="str">
        <v>May</v>
      </c>
      <c r="E33">
        <v>1</v>
      </c>
      <c r="F33" t="str">
        <v>Sunday</v>
      </c>
    </row>
    <row r="34" spans="1:6" x14ac:dyDescent="0.5">
      <c r="A34">
        <v>2</v>
      </c>
      <c r="B34">
        <v>2021</v>
      </c>
      <c r="C34">
        <v>5</v>
      </c>
      <c r="D34" t="str">
        <v>May</v>
      </c>
      <c r="E34">
        <v>1</v>
      </c>
      <c r="F34" t="str">
        <v>Sunday</v>
      </c>
    </row>
    <row r="35" spans="1:6" x14ac:dyDescent="0.5">
      <c r="A35">
        <v>1</v>
      </c>
      <c r="B35">
        <v>2021</v>
      </c>
      <c r="C35">
        <v>5</v>
      </c>
      <c r="D35" t="str">
        <v>May</v>
      </c>
      <c r="E35">
        <v>7</v>
      </c>
      <c r="F35" t="str">
        <v>Saturday</v>
      </c>
    </row>
    <row r="36" spans="1:6" x14ac:dyDescent="0.5">
      <c r="A36">
        <v>30</v>
      </c>
      <c r="B36">
        <v>2021</v>
      </c>
      <c r="C36">
        <v>4</v>
      </c>
      <c r="D36" t="str">
        <v>Apr</v>
      </c>
      <c r="E36">
        <v>6</v>
      </c>
      <c r="F36" t="str">
        <v>Friday</v>
      </c>
    </row>
    <row r="37" spans="1:6" x14ac:dyDescent="0.5">
      <c r="A37">
        <v>29</v>
      </c>
      <c r="B37">
        <v>2021</v>
      </c>
      <c r="C37">
        <v>4</v>
      </c>
      <c r="D37" t="str">
        <v>Apr</v>
      </c>
      <c r="E37">
        <v>5</v>
      </c>
      <c r="F37" t="str">
        <v>Thursday</v>
      </c>
    </row>
    <row r="38" spans="1:6" x14ac:dyDescent="0.5">
      <c r="A38">
        <v>29</v>
      </c>
      <c r="B38">
        <v>2021</v>
      </c>
      <c r="C38">
        <v>4</v>
      </c>
      <c r="D38" t="str">
        <v>Apr</v>
      </c>
      <c r="E38">
        <v>5</v>
      </c>
      <c r="F38" t="str">
        <v>Thursday</v>
      </c>
    </row>
    <row r="39" spans="1:6" x14ac:dyDescent="0.5">
      <c r="A39">
        <v>28</v>
      </c>
      <c r="B39">
        <v>2021</v>
      </c>
      <c r="C39">
        <v>4</v>
      </c>
      <c r="D39" t="str">
        <v>Apr</v>
      </c>
      <c r="E39">
        <v>4</v>
      </c>
      <c r="F39" t="str">
        <v>Wednesday</v>
      </c>
    </row>
    <row r="40" spans="1:6" x14ac:dyDescent="0.5">
      <c r="A40">
        <v>27</v>
      </c>
      <c r="B40">
        <v>2021</v>
      </c>
      <c r="C40">
        <v>4</v>
      </c>
      <c r="D40" t="str">
        <v>Apr</v>
      </c>
      <c r="E40">
        <v>3</v>
      </c>
      <c r="F40" t="str">
        <v>Tuesday</v>
      </c>
    </row>
    <row r="41" spans="1:6" x14ac:dyDescent="0.5">
      <c r="A41">
        <v>26</v>
      </c>
      <c r="B41">
        <v>2021</v>
      </c>
      <c r="C41">
        <v>4</v>
      </c>
      <c r="D41" t="str">
        <v>Apr</v>
      </c>
      <c r="E41">
        <v>2</v>
      </c>
      <c r="F41" t="str">
        <v>Monday</v>
      </c>
    </row>
    <row r="42" spans="1:6" x14ac:dyDescent="0.5">
      <c r="A42">
        <v>25</v>
      </c>
      <c r="B42">
        <v>2021</v>
      </c>
      <c r="C42">
        <v>4</v>
      </c>
      <c r="D42" t="str">
        <v>Apr</v>
      </c>
      <c r="E42">
        <v>1</v>
      </c>
      <c r="F42" t="str">
        <v>Sunday</v>
      </c>
    </row>
    <row r="43" spans="1:6" x14ac:dyDescent="0.5">
      <c r="A43">
        <v>25</v>
      </c>
      <c r="B43">
        <v>2021</v>
      </c>
      <c r="C43">
        <v>4</v>
      </c>
      <c r="D43" t="str">
        <v>Apr</v>
      </c>
      <c r="E43">
        <v>1</v>
      </c>
      <c r="F43" t="str">
        <v>Sunday</v>
      </c>
    </row>
    <row r="44" spans="1:6" x14ac:dyDescent="0.5">
      <c r="A44">
        <v>24</v>
      </c>
      <c r="B44">
        <v>2021</v>
      </c>
      <c r="C44">
        <v>4</v>
      </c>
      <c r="D44" t="str">
        <v>Apr</v>
      </c>
      <c r="E44">
        <v>7</v>
      </c>
      <c r="F44" t="str">
        <v>Saturday</v>
      </c>
    </row>
    <row r="45" spans="1:6" x14ac:dyDescent="0.5">
      <c r="A45">
        <v>23</v>
      </c>
      <c r="B45">
        <v>2021</v>
      </c>
      <c r="C45">
        <v>4</v>
      </c>
      <c r="D45" t="str">
        <v>Apr</v>
      </c>
      <c r="E45">
        <v>6</v>
      </c>
      <c r="F45" t="str">
        <v>Friday</v>
      </c>
    </row>
    <row r="46" spans="1:6" x14ac:dyDescent="0.5">
      <c r="A46">
        <v>22</v>
      </c>
      <c r="B46">
        <v>2021</v>
      </c>
      <c r="C46">
        <v>4</v>
      </c>
      <c r="D46" t="str">
        <v>Apr</v>
      </c>
      <c r="E46">
        <v>5</v>
      </c>
      <c r="F46" t="str">
        <v>Thursday</v>
      </c>
    </row>
    <row r="47" spans="1:6" x14ac:dyDescent="0.5">
      <c r="A47">
        <v>21</v>
      </c>
      <c r="B47">
        <v>2021</v>
      </c>
      <c r="C47">
        <v>4</v>
      </c>
      <c r="D47" t="str">
        <v>Apr</v>
      </c>
      <c r="E47">
        <v>4</v>
      </c>
      <c r="F47" t="str">
        <v>Wednesday</v>
      </c>
    </row>
    <row r="48" spans="1:6" x14ac:dyDescent="0.5">
      <c r="A48">
        <v>21</v>
      </c>
      <c r="B48">
        <v>2021</v>
      </c>
      <c r="C48">
        <v>4</v>
      </c>
      <c r="D48" t="str">
        <v>Apr</v>
      </c>
      <c r="E48">
        <v>4</v>
      </c>
      <c r="F48" t="str">
        <v>Wednesday</v>
      </c>
    </row>
    <row r="49" spans="1:6" x14ac:dyDescent="0.5">
      <c r="A49">
        <v>20</v>
      </c>
      <c r="B49">
        <v>2021</v>
      </c>
      <c r="C49">
        <v>4</v>
      </c>
      <c r="D49" t="str">
        <v>Apr</v>
      </c>
      <c r="E49">
        <v>3</v>
      </c>
      <c r="F49" t="str">
        <v>Tuesday</v>
      </c>
    </row>
    <row r="50" spans="1:6" x14ac:dyDescent="0.5">
      <c r="A50">
        <v>19</v>
      </c>
      <c r="B50">
        <v>2021</v>
      </c>
      <c r="C50">
        <v>4</v>
      </c>
      <c r="D50" t="str">
        <v>Apr</v>
      </c>
      <c r="E50">
        <v>2</v>
      </c>
      <c r="F50" t="str">
        <v>Monday</v>
      </c>
    </row>
    <row r="51" spans="1:6" x14ac:dyDescent="0.5">
      <c r="A51">
        <v>18</v>
      </c>
      <c r="B51">
        <v>2021</v>
      </c>
      <c r="C51">
        <v>4</v>
      </c>
      <c r="D51" t="str">
        <v>Apr</v>
      </c>
      <c r="E51">
        <v>1</v>
      </c>
      <c r="F51" t="str">
        <v>Sunday</v>
      </c>
    </row>
    <row r="52" spans="1:6" x14ac:dyDescent="0.5">
      <c r="A52">
        <v>18</v>
      </c>
      <c r="B52">
        <v>2021</v>
      </c>
      <c r="C52">
        <v>4</v>
      </c>
      <c r="D52" t="str">
        <v>Apr</v>
      </c>
      <c r="E52">
        <v>1</v>
      </c>
      <c r="F52" t="str">
        <v>Sunday</v>
      </c>
    </row>
    <row r="53" spans="1:6" x14ac:dyDescent="0.5">
      <c r="A53">
        <v>17</v>
      </c>
      <c r="B53">
        <v>2021</v>
      </c>
      <c r="C53">
        <v>4</v>
      </c>
      <c r="D53" t="str">
        <v>Apr</v>
      </c>
      <c r="E53">
        <v>7</v>
      </c>
      <c r="F53" t="str">
        <v>Saturday</v>
      </c>
    </row>
    <row r="54" spans="1:6" x14ac:dyDescent="0.5">
      <c r="A54">
        <v>16</v>
      </c>
      <c r="B54">
        <v>2021</v>
      </c>
      <c r="C54">
        <v>4</v>
      </c>
      <c r="D54" t="str">
        <v>Apr</v>
      </c>
      <c r="E54">
        <v>6</v>
      </c>
      <c r="F54" t="str">
        <v>Friday</v>
      </c>
    </row>
    <row r="55" spans="1:6" x14ac:dyDescent="0.5">
      <c r="A55">
        <v>15</v>
      </c>
      <c r="B55">
        <v>2021</v>
      </c>
      <c r="C55">
        <v>4</v>
      </c>
      <c r="D55" t="str">
        <v>Apr</v>
      </c>
      <c r="E55">
        <v>5</v>
      </c>
      <c r="F55" t="str">
        <v>Thursday</v>
      </c>
    </row>
    <row r="56" spans="1:6" x14ac:dyDescent="0.5">
      <c r="A56">
        <v>14</v>
      </c>
      <c r="B56">
        <v>2021</v>
      </c>
      <c r="C56">
        <v>4</v>
      </c>
      <c r="D56" t="str">
        <v>Apr</v>
      </c>
      <c r="E56">
        <v>4</v>
      </c>
      <c r="F56" t="str">
        <v>Wednesday</v>
      </c>
    </row>
    <row r="57" spans="1:6" x14ac:dyDescent="0.5">
      <c r="A57">
        <v>13</v>
      </c>
      <c r="B57">
        <v>2021</v>
      </c>
      <c r="C57">
        <v>4</v>
      </c>
      <c r="D57" t="str">
        <v>Apr</v>
      </c>
      <c r="E57">
        <v>3</v>
      </c>
      <c r="F57" t="str">
        <v>Tuesday</v>
      </c>
    </row>
    <row r="58" spans="1:6" x14ac:dyDescent="0.5">
      <c r="A58">
        <v>12</v>
      </c>
      <c r="B58">
        <v>2021</v>
      </c>
      <c r="C58">
        <v>4</v>
      </c>
      <c r="D58" t="str">
        <v>Apr</v>
      </c>
      <c r="E58">
        <v>2</v>
      </c>
      <c r="F58" t="str">
        <v>Monday</v>
      </c>
    </row>
    <row r="59" spans="1:6" x14ac:dyDescent="0.5">
      <c r="A59">
        <v>11</v>
      </c>
      <c r="B59">
        <v>2021</v>
      </c>
      <c r="C59">
        <v>4</v>
      </c>
      <c r="D59" t="str">
        <v>Apr</v>
      </c>
      <c r="E59">
        <v>1</v>
      </c>
      <c r="F59" t="str">
        <v>Sunday</v>
      </c>
    </row>
    <row r="60" spans="1:6" x14ac:dyDescent="0.5">
      <c r="A60">
        <v>10</v>
      </c>
      <c r="B60">
        <v>2021</v>
      </c>
      <c r="C60">
        <v>4</v>
      </c>
      <c r="D60" t="str">
        <v>Apr</v>
      </c>
      <c r="E60">
        <v>7</v>
      </c>
      <c r="F60" t="str">
        <v>Saturday</v>
      </c>
    </row>
    <row r="61" spans="1:6" x14ac:dyDescent="0.5">
      <c r="A61">
        <v>9</v>
      </c>
      <c r="B61">
        <v>2021</v>
      </c>
      <c r="C61">
        <v>4</v>
      </c>
      <c r="D61" t="str">
        <v>Apr</v>
      </c>
      <c r="E61">
        <v>6</v>
      </c>
      <c r="F61" t="str">
        <v>Friday</v>
      </c>
    </row>
    <row r="62" spans="1:6" x14ac:dyDescent="0.5">
      <c r="A62">
        <v>10</v>
      </c>
      <c r="B62">
        <v>2020</v>
      </c>
      <c r="C62">
        <v>11</v>
      </c>
      <c r="D62" t="str">
        <v>Nov</v>
      </c>
      <c r="E62">
        <v>3</v>
      </c>
      <c r="F62" t="str">
        <v>Tuesday</v>
      </c>
    </row>
    <row r="63" spans="1:6" x14ac:dyDescent="0.5">
      <c r="A63">
        <v>8</v>
      </c>
      <c r="B63">
        <v>2020</v>
      </c>
      <c r="C63">
        <v>11</v>
      </c>
      <c r="D63" t="str">
        <v>Nov</v>
      </c>
      <c r="E63">
        <v>1</v>
      </c>
      <c r="F63" t="str">
        <v>Sunday</v>
      </c>
    </row>
    <row r="64" spans="1:6" x14ac:dyDescent="0.5">
      <c r="A64">
        <v>6</v>
      </c>
      <c r="B64">
        <v>2020</v>
      </c>
      <c r="C64">
        <v>11</v>
      </c>
      <c r="D64" t="str">
        <v>Nov</v>
      </c>
      <c r="E64">
        <v>6</v>
      </c>
      <c r="F64" t="str">
        <v>Friday</v>
      </c>
    </row>
    <row r="65" spans="1:6" x14ac:dyDescent="0.5">
      <c r="A65">
        <v>5</v>
      </c>
      <c r="B65">
        <v>2020</v>
      </c>
      <c r="C65">
        <v>11</v>
      </c>
      <c r="D65" t="str">
        <v>Nov</v>
      </c>
      <c r="E65">
        <v>5</v>
      </c>
      <c r="F65" t="str">
        <v>Thursday</v>
      </c>
    </row>
    <row r="66" spans="1:6" x14ac:dyDescent="0.5">
      <c r="A66">
        <v>3</v>
      </c>
      <c r="B66">
        <v>2020</v>
      </c>
      <c r="C66">
        <v>11</v>
      </c>
      <c r="D66" t="str">
        <v>Nov</v>
      </c>
      <c r="E66">
        <v>3</v>
      </c>
      <c r="F66" t="str">
        <v>Tuesday</v>
      </c>
    </row>
    <row r="67" spans="1:6" x14ac:dyDescent="0.5">
      <c r="A67">
        <v>2</v>
      </c>
      <c r="B67">
        <v>2020</v>
      </c>
      <c r="C67">
        <v>11</v>
      </c>
      <c r="D67" t="str">
        <v>Nov</v>
      </c>
      <c r="E67">
        <v>2</v>
      </c>
      <c r="F67" t="str">
        <v>Monday</v>
      </c>
    </row>
    <row r="68" spans="1:6" x14ac:dyDescent="0.5">
      <c r="A68">
        <v>1</v>
      </c>
      <c r="B68">
        <v>2020</v>
      </c>
      <c r="C68">
        <v>11</v>
      </c>
      <c r="D68" t="str">
        <v>Nov</v>
      </c>
      <c r="E68">
        <v>1</v>
      </c>
      <c r="F68" t="str">
        <v>Sunday</v>
      </c>
    </row>
    <row r="69" spans="1:6" x14ac:dyDescent="0.5">
      <c r="A69">
        <v>1</v>
      </c>
      <c r="B69">
        <v>2020</v>
      </c>
      <c r="C69">
        <v>11</v>
      </c>
      <c r="D69" t="str">
        <v>Nov</v>
      </c>
      <c r="E69">
        <v>1</v>
      </c>
      <c r="F69" t="str">
        <v>Sunday</v>
      </c>
    </row>
    <row r="70" spans="1:6" x14ac:dyDescent="0.5">
      <c r="A70">
        <v>31</v>
      </c>
      <c r="B70">
        <v>2020</v>
      </c>
      <c r="C70">
        <v>10</v>
      </c>
      <c r="D70" t="str">
        <v>Oct</v>
      </c>
      <c r="E70">
        <v>7</v>
      </c>
      <c r="F70" t="str">
        <v>Saturday</v>
      </c>
    </row>
    <row r="71" spans="1:6" x14ac:dyDescent="0.5">
      <c r="A71">
        <v>31</v>
      </c>
      <c r="B71">
        <v>2020</v>
      </c>
      <c r="C71">
        <v>10</v>
      </c>
      <c r="D71" t="str">
        <v>Oct</v>
      </c>
      <c r="E71">
        <v>7</v>
      </c>
      <c r="F71" t="str">
        <v>Saturday</v>
      </c>
    </row>
    <row r="72" spans="1:6" x14ac:dyDescent="0.5">
      <c r="A72">
        <v>30</v>
      </c>
      <c r="B72">
        <v>2020</v>
      </c>
      <c r="C72">
        <v>10</v>
      </c>
      <c r="D72" t="str">
        <v>Oct</v>
      </c>
      <c r="E72">
        <v>6</v>
      </c>
      <c r="F72" t="str">
        <v>Friday</v>
      </c>
    </row>
    <row r="73" spans="1:6" x14ac:dyDescent="0.5">
      <c r="A73">
        <v>29</v>
      </c>
      <c r="B73">
        <v>2020</v>
      </c>
      <c r="C73">
        <v>10</v>
      </c>
      <c r="D73" t="str">
        <v>Oct</v>
      </c>
      <c r="E73">
        <v>5</v>
      </c>
      <c r="F73" t="str">
        <v>Thursday</v>
      </c>
    </row>
    <row r="74" spans="1:6" x14ac:dyDescent="0.5">
      <c r="A74">
        <v>28</v>
      </c>
      <c r="B74">
        <v>2020</v>
      </c>
      <c r="C74">
        <v>10</v>
      </c>
      <c r="D74" t="str">
        <v>Oct</v>
      </c>
      <c r="E74">
        <v>4</v>
      </c>
      <c r="F74" t="str">
        <v>Wednesday</v>
      </c>
    </row>
    <row r="75" spans="1:6" x14ac:dyDescent="0.5">
      <c r="A75">
        <v>27</v>
      </c>
      <c r="B75">
        <v>2020</v>
      </c>
      <c r="C75">
        <v>10</v>
      </c>
      <c r="D75" t="str">
        <v>Oct</v>
      </c>
      <c r="E75">
        <v>3</v>
      </c>
      <c r="F75" t="str">
        <v>Tuesday</v>
      </c>
    </row>
    <row r="76" spans="1:6" x14ac:dyDescent="0.5">
      <c r="A76">
        <v>26</v>
      </c>
      <c r="B76">
        <v>2020</v>
      </c>
      <c r="C76">
        <v>10</v>
      </c>
      <c r="D76" t="str">
        <v>Oct</v>
      </c>
      <c r="E76">
        <v>2</v>
      </c>
      <c r="F76" t="str">
        <v>Monday</v>
      </c>
    </row>
    <row r="77" spans="1:6" x14ac:dyDescent="0.5">
      <c r="A77">
        <v>25</v>
      </c>
      <c r="B77">
        <v>2020</v>
      </c>
      <c r="C77">
        <v>10</v>
      </c>
      <c r="D77" t="str">
        <v>Oct</v>
      </c>
      <c r="E77">
        <v>1</v>
      </c>
      <c r="F77" t="str">
        <v>Sunday</v>
      </c>
    </row>
    <row r="78" spans="1:6" x14ac:dyDescent="0.5">
      <c r="A78">
        <v>25</v>
      </c>
      <c r="B78">
        <v>2020</v>
      </c>
      <c r="C78">
        <v>10</v>
      </c>
      <c r="D78" t="str">
        <v>Oct</v>
      </c>
      <c r="E78">
        <v>1</v>
      </c>
      <c r="F78" t="str">
        <v>Sunday</v>
      </c>
    </row>
    <row r="79" spans="1:6" x14ac:dyDescent="0.5">
      <c r="A79">
        <v>24</v>
      </c>
      <c r="B79">
        <v>2020</v>
      </c>
      <c r="C79">
        <v>10</v>
      </c>
      <c r="D79" t="str">
        <v>Oct</v>
      </c>
      <c r="E79">
        <v>7</v>
      </c>
      <c r="F79" t="str">
        <v>Saturday</v>
      </c>
    </row>
    <row r="80" spans="1:6" x14ac:dyDescent="0.5">
      <c r="A80">
        <v>24</v>
      </c>
      <c r="B80">
        <v>2020</v>
      </c>
      <c r="C80">
        <v>10</v>
      </c>
      <c r="D80" t="str">
        <v>Oct</v>
      </c>
      <c r="E80">
        <v>7</v>
      </c>
      <c r="F80" t="str">
        <v>Saturday</v>
      </c>
    </row>
    <row r="81" spans="1:6" x14ac:dyDescent="0.5">
      <c r="A81">
        <v>23</v>
      </c>
      <c r="B81">
        <v>2020</v>
      </c>
      <c r="C81">
        <v>10</v>
      </c>
      <c r="D81" t="str">
        <v>Oct</v>
      </c>
      <c r="E81">
        <v>6</v>
      </c>
      <c r="F81" t="str">
        <v>Friday</v>
      </c>
    </row>
    <row r="82" spans="1:6" x14ac:dyDescent="0.5">
      <c r="A82">
        <v>22</v>
      </c>
      <c r="B82">
        <v>2020</v>
      </c>
      <c r="C82">
        <v>10</v>
      </c>
      <c r="D82" t="str">
        <v>Oct</v>
      </c>
      <c r="E82">
        <v>5</v>
      </c>
      <c r="F82" t="str">
        <v>Thursday</v>
      </c>
    </row>
    <row r="83" spans="1:6" x14ac:dyDescent="0.5">
      <c r="A83">
        <v>21</v>
      </c>
      <c r="B83">
        <v>2020</v>
      </c>
      <c r="C83">
        <v>10</v>
      </c>
      <c r="D83" t="str">
        <v>Oct</v>
      </c>
      <c r="E83">
        <v>4</v>
      </c>
      <c r="F83" t="str">
        <v>Wednesday</v>
      </c>
    </row>
    <row r="84" spans="1:6" x14ac:dyDescent="0.5">
      <c r="A84">
        <v>20</v>
      </c>
      <c r="B84">
        <v>2020</v>
      </c>
      <c r="C84">
        <v>10</v>
      </c>
      <c r="D84" t="str">
        <v>Oct</v>
      </c>
      <c r="E84">
        <v>3</v>
      </c>
      <c r="F84" t="str">
        <v>Tuesday</v>
      </c>
    </row>
    <row r="85" spans="1:6" x14ac:dyDescent="0.5">
      <c r="A85">
        <v>19</v>
      </c>
      <c r="B85">
        <v>2020</v>
      </c>
      <c r="C85">
        <v>10</v>
      </c>
      <c r="D85" t="str">
        <v>Oct</v>
      </c>
      <c r="E85">
        <v>2</v>
      </c>
      <c r="F85" t="str">
        <v>Monday</v>
      </c>
    </row>
    <row r="86" spans="1:6" x14ac:dyDescent="0.5">
      <c r="A86">
        <v>18</v>
      </c>
      <c r="B86">
        <v>2020</v>
      </c>
      <c r="C86">
        <v>10</v>
      </c>
      <c r="D86" t="str">
        <v>Oct</v>
      </c>
      <c r="E86">
        <v>1</v>
      </c>
      <c r="F86" t="str">
        <v>Sunday</v>
      </c>
    </row>
    <row r="87" spans="1:6" x14ac:dyDescent="0.5">
      <c r="A87">
        <v>18</v>
      </c>
      <c r="B87">
        <v>2020</v>
      </c>
      <c r="C87">
        <v>10</v>
      </c>
      <c r="D87" t="str">
        <v>Oct</v>
      </c>
      <c r="E87">
        <v>1</v>
      </c>
      <c r="F87" t="str">
        <v>Sunday</v>
      </c>
    </row>
    <row r="88" spans="1:6" x14ac:dyDescent="0.5">
      <c r="A88">
        <v>17</v>
      </c>
      <c r="B88">
        <v>2020</v>
      </c>
      <c r="C88">
        <v>10</v>
      </c>
      <c r="D88" t="str">
        <v>Oct</v>
      </c>
      <c r="E88">
        <v>7</v>
      </c>
      <c r="F88" t="str">
        <v>Saturday</v>
      </c>
    </row>
    <row r="89" spans="1:6" x14ac:dyDescent="0.5">
      <c r="A89">
        <v>17</v>
      </c>
      <c r="B89">
        <v>2020</v>
      </c>
      <c r="C89">
        <v>10</v>
      </c>
      <c r="D89" t="str">
        <v>Oct</v>
      </c>
      <c r="E89">
        <v>7</v>
      </c>
      <c r="F89" t="str">
        <v>Saturday</v>
      </c>
    </row>
    <row r="90" spans="1:6" x14ac:dyDescent="0.5">
      <c r="A90">
        <v>16</v>
      </c>
      <c r="B90">
        <v>2020</v>
      </c>
      <c r="C90">
        <v>10</v>
      </c>
      <c r="D90" t="str">
        <v>Oct</v>
      </c>
      <c r="E90">
        <v>6</v>
      </c>
      <c r="F90" t="str">
        <v>Friday</v>
      </c>
    </row>
    <row r="91" spans="1:6" x14ac:dyDescent="0.5">
      <c r="A91">
        <v>15</v>
      </c>
      <c r="B91">
        <v>2020</v>
      </c>
      <c r="C91">
        <v>10</v>
      </c>
      <c r="D91" t="str">
        <v>Oct</v>
      </c>
      <c r="E91">
        <v>5</v>
      </c>
      <c r="F91" t="str">
        <v>Thursday</v>
      </c>
    </row>
    <row r="92" spans="1:6" x14ac:dyDescent="0.5">
      <c r="A92">
        <v>14</v>
      </c>
      <c r="B92">
        <v>2020</v>
      </c>
      <c r="C92">
        <v>10</v>
      </c>
      <c r="D92" t="str">
        <v>Oct</v>
      </c>
      <c r="E92">
        <v>4</v>
      </c>
      <c r="F92" t="str">
        <v>Wednesday</v>
      </c>
    </row>
    <row r="93" spans="1:6" x14ac:dyDescent="0.5">
      <c r="A93">
        <v>13</v>
      </c>
      <c r="B93">
        <v>2020</v>
      </c>
      <c r="C93">
        <v>10</v>
      </c>
      <c r="D93" t="str">
        <v>Oct</v>
      </c>
      <c r="E93">
        <v>3</v>
      </c>
      <c r="F93" t="str">
        <v>Tuesday</v>
      </c>
    </row>
    <row r="94" spans="1:6" x14ac:dyDescent="0.5">
      <c r="A94">
        <v>12</v>
      </c>
      <c r="B94">
        <v>2020</v>
      </c>
      <c r="C94">
        <v>10</v>
      </c>
      <c r="D94" t="str">
        <v>Oct</v>
      </c>
      <c r="E94">
        <v>2</v>
      </c>
      <c r="F94" t="str">
        <v>Monday</v>
      </c>
    </row>
    <row r="95" spans="1:6" x14ac:dyDescent="0.5">
      <c r="A95">
        <v>11</v>
      </c>
      <c r="B95">
        <v>2020</v>
      </c>
      <c r="C95">
        <v>10</v>
      </c>
      <c r="D95" t="str">
        <v>Oct</v>
      </c>
      <c r="E95">
        <v>1</v>
      </c>
      <c r="F95" t="str">
        <v>Sunday</v>
      </c>
    </row>
    <row r="96" spans="1:6" x14ac:dyDescent="0.5">
      <c r="A96">
        <v>11</v>
      </c>
      <c r="B96">
        <v>2020</v>
      </c>
      <c r="C96">
        <v>10</v>
      </c>
      <c r="D96" t="str">
        <v>Oct</v>
      </c>
      <c r="E96">
        <v>1</v>
      </c>
      <c r="F96" t="str">
        <v>Sunday</v>
      </c>
    </row>
    <row r="97" spans="1:6" x14ac:dyDescent="0.5">
      <c r="A97">
        <v>10</v>
      </c>
      <c r="B97">
        <v>2020</v>
      </c>
      <c r="C97">
        <v>10</v>
      </c>
      <c r="D97" t="str">
        <v>Oct</v>
      </c>
      <c r="E97">
        <v>7</v>
      </c>
      <c r="F97" t="str">
        <v>Saturday</v>
      </c>
    </row>
    <row r="98" spans="1:6" x14ac:dyDescent="0.5">
      <c r="A98">
        <v>10</v>
      </c>
      <c r="B98">
        <v>2020</v>
      </c>
      <c r="C98">
        <v>10</v>
      </c>
      <c r="D98" t="str">
        <v>Oct</v>
      </c>
      <c r="E98">
        <v>7</v>
      </c>
      <c r="F98" t="str">
        <v>Saturday</v>
      </c>
    </row>
    <row r="99" spans="1:6" x14ac:dyDescent="0.5">
      <c r="A99">
        <v>9</v>
      </c>
      <c r="B99">
        <v>2020</v>
      </c>
      <c r="C99">
        <v>10</v>
      </c>
      <c r="D99" t="str">
        <v>Oct</v>
      </c>
      <c r="E99">
        <v>6</v>
      </c>
      <c r="F99" t="str">
        <v>Friday</v>
      </c>
    </row>
    <row r="100" spans="1:6" x14ac:dyDescent="0.5">
      <c r="A100">
        <v>8</v>
      </c>
      <c r="B100">
        <v>2020</v>
      </c>
      <c r="C100">
        <v>10</v>
      </c>
      <c r="D100" t="str">
        <v>Oct</v>
      </c>
      <c r="E100">
        <v>5</v>
      </c>
      <c r="F100" t="str">
        <v>Thursday</v>
      </c>
    </row>
    <row r="101" spans="1:6" x14ac:dyDescent="0.5">
      <c r="A101">
        <v>7</v>
      </c>
      <c r="B101">
        <v>2020</v>
      </c>
      <c r="C101">
        <v>10</v>
      </c>
      <c r="D101" t="str">
        <v>Oct</v>
      </c>
      <c r="E101">
        <v>4</v>
      </c>
      <c r="F101" t="str">
        <v>Wednesday</v>
      </c>
    </row>
    <row r="102" spans="1:6" x14ac:dyDescent="0.5">
      <c r="A102">
        <v>6</v>
      </c>
      <c r="B102">
        <v>2020</v>
      </c>
      <c r="C102">
        <v>10</v>
      </c>
      <c r="D102" t="str">
        <v>Oct</v>
      </c>
      <c r="E102">
        <v>3</v>
      </c>
      <c r="F102" t="str">
        <v>Tuesday</v>
      </c>
    </row>
    <row r="103" spans="1:6" x14ac:dyDescent="0.5">
      <c r="A103">
        <v>5</v>
      </c>
      <c r="B103">
        <v>2020</v>
      </c>
      <c r="C103">
        <v>10</v>
      </c>
      <c r="D103" t="str">
        <v>Oct</v>
      </c>
      <c r="E103">
        <v>2</v>
      </c>
      <c r="F103" t="str">
        <v>Monday</v>
      </c>
    </row>
    <row r="104" spans="1:6" x14ac:dyDescent="0.5">
      <c r="A104">
        <v>4</v>
      </c>
      <c r="B104">
        <v>2020</v>
      </c>
      <c r="C104">
        <v>10</v>
      </c>
      <c r="D104" t="str">
        <v>Oct</v>
      </c>
      <c r="E104">
        <v>1</v>
      </c>
      <c r="F104" t="str">
        <v>Sunday</v>
      </c>
    </row>
    <row r="105" spans="1:6" x14ac:dyDescent="0.5">
      <c r="A105">
        <v>4</v>
      </c>
      <c r="B105">
        <v>2020</v>
      </c>
      <c r="C105">
        <v>10</v>
      </c>
      <c r="D105" t="str">
        <v>Oct</v>
      </c>
      <c r="E105">
        <v>1</v>
      </c>
      <c r="F105" t="str">
        <v>Sunday</v>
      </c>
    </row>
    <row r="106" spans="1:6" x14ac:dyDescent="0.5">
      <c r="A106">
        <v>3</v>
      </c>
      <c r="B106">
        <v>2020</v>
      </c>
      <c r="C106">
        <v>10</v>
      </c>
      <c r="D106" t="str">
        <v>Oct</v>
      </c>
      <c r="E106">
        <v>7</v>
      </c>
      <c r="F106" t="str">
        <v>Saturday</v>
      </c>
    </row>
    <row r="107" spans="1:6" x14ac:dyDescent="0.5">
      <c r="A107">
        <v>3</v>
      </c>
      <c r="B107">
        <v>2020</v>
      </c>
      <c r="C107">
        <v>10</v>
      </c>
      <c r="D107" t="str">
        <v>Oct</v>
      </c>
      <c r="E107">
        <v>7</v>
      </c>
      <c r="F107" t="str">
        <v>Saturday</v>
      </c>
    </row>
    <row r="108" spans="1:6" x14ac:dyDescent="0.5">
      <c r="A108">
        <v>2</v>
      </c>
      <c r="B108">
        <v>2020</v>
      </c>
      <c r="C108">
        <v>10</v>
      </c>
      <c r="D108" t="str">
        <v>Oct</v>
      </c>
      <c r="E108">
        <v>6</v>
      </c>
      <c r="F108" t="str">
        <v>Friday</v>
      </c>
    </row>
    <row r="109" spans="1:6" x14ac:dyDescent="0.5">
      <c r="A109">
        <v>1</v>
      </c>
      <c r="B109">
        <v>2020</v>
      </c>
      <c r="C109">
        <v>10</v>
      </c>
      <c r="D109" t="str">
        <v>Oct</v>
      </c>
      <c r="E109">
        <v>5</v>
      </c>
      <c r="F109" t="str">
        <v>Thursday</v>
      </c>
    </row>
    <row r="110" spans="1:6" x14ac:dyDescent="0.5">
      <c r="A110">
        <v>30</v>
      </c>
      <c r="B110">
        <v>2020</v>
      </c>
      <c r="C110">
        <v>9</v>
      </c>
      <c r="D110" t="str">
        <v>Sep</v>
      </c>
      <c r="E110">
        <v>4</v>
      </c>
      <c r="F110" t="str">
        <v>Wednesday</v>
      </c>
    </row>
    <row r="111" spans="1:6" x14ac:dyDescent="0.5">
      <c r="A111">
        <v>29</v>
      </c>
      <c r="B111">
        <v>2020</v>
      </c>
      <c r="C111">
        <v>9</v>
      </c>
      <c r="D111" t="str">
        <v>Sep</v>
      </c>
      <c r="E111">
        <v>3</v>
      </c>
      <c r="F111" t="str">
        <v>Tuesday</v>
      </c>
    </row>
    <row r="112" spans="1:6" x14ac:dyDescent="0.5">
      <c r="A112">
        <v>28</v>
      </c>
      <c r="B112">
        <v>2020</v>
      </c>
      <c r="C112">
        <v>9</v>
      </c>
      <c r="D112" t="str">
        <v>Sep</v>
      </c>
      <c r="E112">
        <v>2</v>
      </c>
      <c r="F112" t="str">
        <v>Monday</v>
      </c>
    </row>
    <row r="113" spans="1:6" x14ac:dyDescent="0.5">
      <c r="A113">
        <v>27</v>
      </c>
      <c r="B113">
        <v>2020</v>
      </c>
      <c r="C113">
        <v>9</v>
      </c>
      <c r="D113" t="str">
        <v>Sep</v>
      </c>
      <c r="E113">
        <v>1</v>
      </c>
      <c r="F113" t="str">
        <v>Sunday</v>
      </c>
    </row>
    <row r="114" spans="1:6" x14ac:dyDescent="0.5">
      <c r="A114">
        <v>26</v>
      </c>
      <c r="B114">
        <v>2020</v>
      </c>
      <c r="C114">
        <v>9</v>
      </c>
      <c r="D114" t="str">
        <v>Sep</v>
      </c>
      <c r="E114">
        <v>7</v>
      </c>
      <c r="F114" t="str">
        <v>Saturday</v>
      </c>
    </row>
    <row r="115" spans="1:6" x14ac:dyDescent="0.5">
      <c r="A115">
        <v>25</v>
      </c>
      <c r="B115">
        <v>2020</v>
      </c>
      <c r="C115">
        <v>9</v>
      </c>
      <c r="D115" t="str">
        <v>Sep</v>
      </c>
      <c r="E115">
        <v>6</v>
      </c>
      <c r="F115" t="str">
        <v>Friday</v>
      </c>
    </row>
    <row r="116" spans="1:6" x14ac:dyDescent="0.5">
      <c r="A116">
        <v>24</v>
      </c>
      <c r="B116">
        <v>2020</v>
      </c>
      <c r="C116">
        <v>9</v>
      </c>
      <c r="D116" t="str">
        <v>Sep</v>
      </c>
      <c r="E116">
        <v>5</v>
      </c>
      <c r="F116" t="str">
        <v>Thursday</v>
      </c>
    </row>
    <row r="117" spans="1:6" x14ac:dyDescent="0.5">
      <c r="A117">
        <v>23</v>
      </c>
      <c r="B117">
        <v>2020</v>
      </c>
      <c r="C117">
        <v>9</v>
      </c>
      <c r="D117" t="str">
        <v>Sep</v>
      </c>
      <c r="E117">
        <v>4</v>
      </c>
      <c r="F117" t="str">
        <v>Wednesday</v>
      </c>
    </row>
    <row r="118" spans="1:6" x14ac:dyDescent="0.5">
      <c r="A118">
        <v>22</v>
      </c>
      <c r="B118">
        <v>2020</v>
      </c>
      <c r="C118">
        <v>9</v>
      </c>
      <c r="D118" t="str">
        <v>Sep</v>
      </c>
      <c r="E118">
        <v>3</v>
      </c>
      <c r="F118" t="str">
        <v>Tuesday</v>
      </c>
    </row>
    <row r="119" spans="1:6" x14ac:dyDescent="0.5">
      <c r="A119">
        <v>21</v>
      </c>
      <c r="B119">
        <v>2020</v>
      </c>
      <c r="C119">
        <v>9</v>
      </c>
      <c r="D119" t="str">
        <v>Sep</v>
      </c>
      <c r="E119">
        <v>2</v>
      </c>
      <c r="F119" t="str">
        <v>Monday</v>
      </c>
    </row>
    <row r="120" spans="1:6" x14ac:dyDescent="0.5">
      <c r="A120">
        <v>20</v>
      </c>
      <c r="B120">
        <v>2020</v>
      </c>
      <c r="C120">
        <v>9</v>
      </c>
      <c r="D120" t="str">
        <v>Sep</v>
      </c>
      <c r="E120">
        <v>1</v>
      </c>
      <c r="F120" t="str">
        <v>Sunday</v>
      </c>
    </row>
    <row r="121" spans="1:6" x14ac:dyDescent="0.5">
      <c r="A121">
        <v>19</v>
      </c>
      <c r="B121">
        <v>2020</v>
      </c>
      <c r="C121">
        <v>9</v>
      </c>
      <c r="D121" t="str">
        <v>Sep</v>
      </c>
      <c r="E121">
        <v>7</v>
      </c>
      <c r="F121" t="str">
        <v>Saturday</v>
      </c>
    </row>
    <row r="122" spans="1:6" x14ac:dyDescent="0.5">
      <c r="A122">
        <v>12</v>
      </c>
      <c r="B122">
        <v>2019</v>
      </c>
      <c r="C122">
        <v>5</v>
      </c>
      <c r="D122" t="str">
        <v>May</v>
      </c>
      <c r="E122">
        <v>1</v>
      </c>
      <c r="F122" t="str">
        <v>Sunday</v>
      </c>
    </row>
    <row r="123" spans="1:6" x14ac:dyDescent="0.5">
      <c r="A123">
        <v>10</v>
      </c>
      <c r="B123">
        <v>2019</v>
      </c>
      <c r="C123">
        <v>5</v>
      </c>
      <c r="D123" t="str">
        <v>May</v>
      </c>
      <c r="E123">
        <v>6</v>
      </c>
      <c r="F123" t="str">
        <v>Friday</v>
      </c>
    </row>
    <row r="124" spans="1:6" x14ac:dyDescent="0.5">
      <c r="A124">
        <v>8</v>
      </c>
      <c r="B124">
        <v>2019</v>
      </c>
      <c r="C124">
        <v>5</v>
      </c>
      <c r="D124" t="str">
        <v>May</v>
      </c>
      <c r="E124">
        <v>4</v>
      </c>
      <c r="F124" t="str">
        <v>Wednesday</v>
      </c>
    </row>
    <row r="125" spans="1:6" x14ac:dyDescent="0.5">
      <c r="A125">
        <v>7</v>
      </c>
      <c r="B125">
        <v>2019</v>
      </c>
      <c r="C125">
        <v>5</v>
      </c>
      <c r="D125" t="str">
        <v>May</v>
      </c>
      <c r="E125">
        <v>3</v>
      </c>
      <c r="F125" t="str">
        <v>Tuesday</v>
      </c>
    </row>
    <row r="126" spans="1:6" x14ac:dyDescent="0.5">
      <c r="A126">
        <v>5</v>
      </c>
      <c r="B126">
        <v>2019</v>
      </c>
      <c r="C126">
        <v>5</v>
      </c>
      <c r="D126" t="str">
        <v>May</v>
      </c>
      <c r="E126">
        <v>1</v>
      </c>
      <c r="F126" t="str">
        <v>Sunday</v>
      </c>
    </row>
    <row r="127" spans="1:6" x14ac:dyDescent="0.5">
      <c r="A127">
        <v>5</v>
      </c>
      <c r="B127">
        <v>2019</v>
      </c>
      <c r="C127">
        <v>5</v>
      </c>
      <c r="D127" t="str">
        <v>May</v>
      </c>
      <c r="E127">
        <v>1</v>
      </c>
      <c r="F127" t="str">
        <v>Sunday</v>
      </c>
    </row>
    <row r="128" spans="1:6" x14ac:dyDescent="0.5">
      <c r="A128">
        <v>4</v>
      </c>
      <c r="B128">
        <v>2019</v>
      </c>
      <c r="C128">
        <v>5</v>
      </c>
      <c r="D128" t="str">
        <v>May</v>
      </c>
      <c r="E128">
        <v>7</v>
      </c>
      <c r="F128" t="str">
        <v>Saturday</v>
      </c>
    </row>
    <row r="129" spans="1:6" x14ac:dyDescent="0.5">
      <c r="A129">
        <v>4</v>
      </c>
      <c r="B129">
        <v>2019</v>
      </c>
      <c r="C129">
        <v>5</v>
      </c>
      <c r="D129" t="str">
        <v>May</v>
      </c>
      <c r="E129">
        <v>7</v>
      </c>
      <c r="F129" t="str">
        <v>Saturday</v>
      </c>
    </row>
    <row r="130" spans="1:6" x14ac:dyDescent="0.5">
      <c r="A130">
        <v>3</v>
      </c>
      <c r="B130">
        <v>2019</v>
      </c>
      <c r="C130">
        <v>5</v>
      </c>
      <c r="D130" t="str">
        <v>May</v>
      </c>
      <c r="E130">
        <v>6</v>
      </c>
      <c r="F130" t="str">
        <v>Friday</v>
      </c>
    </row>
    <row r="131" spans="1:6" x14ac:dyDescent="0.5">
      <c r="A131">
        <v>2</v>
      </c>
      <c r="B131">
        <v>2019</v>
      </c>
      <c r="C131">
        <v>5</v>
      </c>
      <c r="D131" t="str">
        <v>May</v>
      </c>
      <c r="E131">
        <v>5</v>
      </c>
      <c r="F131" t="str">
        <v>Thursday</v>
      </c>
    </row>
    <row r="132" spans="1:6" x14ac:dyDescent="0.5">
      <c r="A132">
        <v>1</v>
      </c>
      <c r="B132">
        <v>2019</v>
      </c>
      <c r="C132">
        <v>5</v>
      </c>
      <c r="D132" t="str">
        <v>May</v>
      </c>
      <c r="E132">
        <v>4</v>
      </c>
      <c r="F132" t="str">
        <v>Wednesday</v>
      </c>
    </row>
    <row r="133" spans="1:6" x14ac:dyDescent="0.5">
      <c r="A133">
        <v>30</v>
      </c>
      <c r="B133">
        <v>2019</v>
      </c>
      <c r="C133">
        <v>4</v>
      </c>
      <c r="D133" t="str">
        <v>Apr</v>
      </c>
      <c r="E133">
        <v>3</v>
      </c>
      <c r="F133" t="str">
        <v>Tuesday</v>
      </c>
    </row>
    <row r="134" spans="1:6" x14ac:dyDescent="0.5">
      <c r="A134">
        <v>29</v>
      </c>
      <c r="B134">
        <v>2019</v>
      </c>
      <c r="C134">
        <v>4</v>
      </c>
      <c r="D134" t="str">
        <v>Apr</v>
      </c>
      <c r="E134">
        <v>2</v>
      </c>
      <c r="F134" t="str">
        <v>Monday</v>
      </c>
    </row>
    <row r="135" spans="1:6" x14ac:dyDescent="0.5">
      <c r="A135">
        <v>28</v>
      </c>
      <c r="B135">
        <v>2019</v>
      </c>
      <c r="C135">
        <v>4</v>
      </c>
      <c r="D135" t="str">
        <v>Apr</v>
      </c>
      <c r="E135">
        <v>1</v>
      </c>
      <c r="F135" t="str">
        <v>Sunday</v>
      </c>
    </row>
    <row r="136" spans="1:6" x14ac:dyDescent="0.5">
      <c r="A136">
        <v>28</v>
      </c>
      <c r="B136">
        <v>2019</v>
      </c>
      <c r="C136">
        <v>4</v>
      </c>
      <c r="D136" t="str">
        <v>Apr</v>
      </c>
      <c r="E136">
        <v>1</v>
      </c>
      <c r="F136" t="str">
        <v>Sunday</v>
      </c>
    </row>
    <row r="137" spans="1:6" x14ac:dyDescent="0.5">
      <c r="A137">
        <v>27</v>
      </c>
      <c r="B137">
        <v>2019</v>
      </c>
      <c r="C137">
        <v>4</v>
      </c>
      <c r="D137" t="str">
        <v>Apr</v>
      </c>
      <c r="E137">
        <v>7</v>
      </c>
      <c r="F137" t="str">
        <v>Saturday</v>
      </c>
    </row>
    <row r="138" spans="1:6" x14ac:dyDescent="0.5">
      <c r="A138">
        <v>26</v>
      </c>
      <c r="B138">
        <v>2019</v>
      </c>
      <c r="C138">
        <v>4</v>
      </c>
      <c r="D138" t="str">
        <v>Apr</v>
      </c>
      <c r="E138">
        <v>6</v>
      </c>
      <c r="F138" t="str">
        <v>Friday</v>
      </c>
    </row>
    <row r="139" spans="1:6" x14ac:dyDescent="0.5">
      <c r="A139">
        <v>25</v>
      </c>
      <c r="B139">
        <v>2019</v>
      </c>
      <c r="C139">
        <v>4</v>
      </c>
      <c r="D139" t="str">
        <v>Apr</v>
      </c>
      <c r="E139">
        <v>5</v>
      </c>
      <c r="F139" t="str">
        <v>Thursday</v>
      </c>
    </row>
    <row r="140" spans="1:6" x14ac:dyDescent="0.5">
      <c r="A140">
        <v>24</v>
      </c>
      <c r="B140">
        <v>2019</v>
      </c>
      <c r="C140">
        <v>4</v>
      </c>
      <c r="D140" t="str">
        <v>Apr</v>
      </c>
      <c r="E140">
        <v>4</v>
      </c>
      <c r="F140" t="str">
        <v>Wednesday</v>
      </c>
    </row>
    <row r="141" spans="1:6" x14ac:dyDescent="0.5">
      <c r="A141">
        <v>23</v>
      </c>
      <c r="B141">
        <v>2019</v>
      </c>
      <c r="C141">
        <v>4</v>
      </c>
      <c r="D141" t="str">
        <v>Apr</v>
      </c>
      <c r="E141">
        <v>3</v>
      </c>
      <c r="F141" t="str">
        <v>Tuesday</v>
      </c>
    </row>
    <row r="142" spans="1:6" x14ac:dyDescent="0.5">
      <c r="A142">
        <v>22</v>
      </c>
      <c r="B142">
        <v>2019</v>
      </c>
      <c r="C142">
        <v>4</v>
      </c>
      <c r="D142" t="str">
        <v>Apr</v>
      </c>
      <c r="E142">
        <v>2</v>
      </c>
      <c r="F142" t="str">
        <v>Monday</v>
      </c>
    </row>
    <row r="143" spans="1:6" x14ac:dyDescent="0.5">
      <c r="A143">
        <v>21</v>
      </c>
      <c r="B143">
        <v>2019</v>
      </c>
      <c r="C143">
        <v>4</v>
      </c>
      <c r="D143" t="str">
        <v>Apr</v>
      </c>
      <c r="E143">
        <v>1</v>
      </c>
      <c r="F143" t="str">
        <v>Sunday</v>
      </c>
    </row>
    <row r="144" spans="1:6" x14ac:dyDescent="0.5">
      <c r="A144">
        <v>21</v>
      </c>
      <c r="B144">
        <v>2019</v>
      </c>
      <c r="C144">
        <v>4</v>
      </c>
      <c r="D144" t="str">
        <v>Apr</v>
      </c>
      <c r="E144">
        <v>1</v>
      </c>
      <c r="F144" t="str">
        <v>Sunday</v>
      </c>
    </row>
    <row r="145" spans="1:6" x14ac:dyDescent="0.5">
      <c r="A145">
        <v>20</v>
      </c>
      <c r="B145">
        <v>2019</v>
      </c>
      <c r="C145">
        <v>4</v>
      </c>
      <c r="D145" t="str">
        <v>Apr</v>
      </c>
      <c r="E145">
        <v>7</v>
      </c>
      <c r="F145" t="str">
        <v>Saturday</v>
      </c>
    </row>
    <row r="146" spans="1:6" x14ac:dyDescent="0.5">
      <c r="A146">
        <v>20</v>
      </c>
      <c r="B146">
        <v>2019</v>
      </c>
      <c r="C146">
        <v>4</v>
      </c>
      <c r="D146" t="str">
        <v>Apr</v>
      </c>
      <c r="E146">
        <v>7</v>
      </c>
      <c r="F146" t="str">
        <v>Saturday</v>
      </c>
    </row>
    <row r="147" spans="1:6" x14ac:dyDescent="0.5">
      <c r="A147">
        <v>19</v>
      </c>
      <c r="B147">
        <v>2019</v>
      </c>
      <c r="C147">
        <v>4</v>
      </c>
      <c r="D147" t="str">
        <v>Apr</v>
      </c>
      <c r="E147">
        <v>6</v>
      </c>
      <c r="F147" t="str">
        <v>Friday</v>
      </c>
    </row>
    <row r="148" spans="1:6" x14ac:dyDescent="0.5">
      <c r="A148">
        <v>18</v>
      </c>
      <c r="B148">
        <v>2019</v>
      </c>
      <c r="C148">
        <v>4</v>
      </c>
      <c r="D148" t="str">
        <v>Apr</v>
      </c>
      <c r="E148">
        <v>5</v>
      </c>
      <c r="F148" t="str">
        <v>Thursday</v>
      </c>
    </row>
    <row r="149" spans="1:6" x14ac:dyDescent="0.5">
      <c r="A149">
        <v>17</v>
      </c>
      <c r="B149">
        <v>2019</v>
      </c>
      <c r="C149">
        <v>4</v>
      </c>
      <c r="D149" t="str">
        <v>Apr</v>
      </c>
      <c r="E149">
        <v>4</v>
      </c>
      <c r="F149" t="str">
        <v>Wednesday</v>
      </c>
    </row>
    <row r="150" spans="1:6" x14ac:dyDescent="0.5">
      <c r="A150">
        <v>16</v>
      </c>
      <c r="B150">
        <v>2019</v>
      </c>
      <c r="C150">
        <v>4</v>
      </c>
      <c r="D150" t="str">
        <v>Apr</v>
      </c>
      <c r="E150">
        <v>3</v>
      </c>
      <c r="F150" t="str">
        <v>Tuesday</v>
      </c>
    </row>
    <row r="151" spans="1:6" x14ac:dyDescent="0.5">
      <c r="A151">
        <v>15</v>
      </c>
      <c r="B151">
        <v>2019</v>
      </c>
      <c r="C151">
        <v>4</v>
      </c>
      <c r="D151" t="str">
        <v>Apr</v>
      </c>
      <c r="E151">
        <v>2</v>
      </c>
      <c r="F151" t="str">
        <v>Monday</v>
      </c>
    </row>
    <row r="152" spans="1:6" x14ac:dyDescent="0.5">
      <c r="A152">
        <v>14</v>
      </c>
      <c r="B152">
        <v>2019</v>
      </c>
      <c r="C152">
        <v>4</v>
      </c>
      <c r="D152" t="str">
        <v>Apr</v>
      </c>
      <c r="E152">
        <v>1</v>
      </c>
      <c r="F152" t="str">
        <v>Sunday</v>
      </c>
    </row>
    <row r="153" spans="1:6" x14ac:dyDescent="0.5">
      <c r="A153">
        <v>14</v>
      </c>
      <c r="B153">
        <v>2019</v>
      </c>
      <c r="C153">
        <v>4</v>
      </c>
      <c r="D153" t="str">
        <v>Apr</v>
      </c>
      <c r="E153">
        <v>1</v>
      </c>
      <c r="F153" t="str">
        <v>Sunday</v>
      </c>
    </row>
    <row r="154" spans="1:6" x14ac:dyDescent="0.5">
      <c r="A154">
        <v>13</v>
      </c>
      <c r="B154">
        <v>2019</v>
      </c>
      <c r="C154">
        <v>4</v>
      </c>
      <c r="D154" t="str">
        <v>Apr</v>
      </c>
      <c r="E154">
        <v>7</v>
      </c>
      <c r="F154" t="str">
        <v>Saturday</v>
      </c>
    </row>
    <row r="155" spans="1:6" x14ac:dyDescent="0.5">
      <c r="A155">
        <v>13</v>
      </c>
      <c r="B155">
        <v>2019</v>
      </c>
      <c r="C155">
        <v>4</v>
      </c>
      <c r="D155" t="str">
        <v>Apr</v>
      </c>
      <c r="E155">
        <v>7</v>
      </c>
      <c r="F155" t="str">
        <v>Saturday</v>
      </c>
    </row>
    <row r="156" spans="1:6" x14ac:dyDescent="0.5">
      <c r="A156">
        <v>12</v>
      </c>
      <c r="B156">
        <v>2019</v>
      </c>
      <c r="C156">
        <v>4</v>
      </c>
      <c r="D156" t="str">
        <v>Apr</v>
      </c>
      <c r="E156">
        <v>6</v>
      </c>
      <c r="F156" t="str">
        <v>Friday</v>
      </c>
    </row>
    <row r="157" spans="1:6" x14ac:dyDescent="0.5">
      <c r="A157">
        <v>11</v>
      </c>
      <c r="B157">
        <v>2019</v>
      </c>
      <c r="C157">
        <v>4</v>
      </c>
      <c r="D157" t="str">
        <v>Apr</v>
      </c>
      <c r="E157">
        <v>5</v>
      </c>
      <c r="F157" t="str">
        <v>Thursday</v>
      </c>
    </row>
    <row r="158" spans="1:6" x14ac:dyDescent="0.5">
      <c r="A158">
        <v>10</v>
      </c>
      <c r="B158">
        <v>2019</v>
      </c>
      <c r="C158">
        <v>4</v>
      </c>
      <c r="D158" t="str">
        <v>Apr</v>
      </c>
      <c r="E158">
        <v>4</v>
      </c>
      <c r="F158" t="str">
        <v>Wednesday</v>
      </c>
    </row>
    <row r="159" spans="1:6" x14ac:dyDescent="0.5">
      <c r="A159">
        <v>9</v>
      </c>
      <c r="B159">
        <v>2019</v>
      </c>
      <c r="C159">
        <v>4</v>
      </c>
      <c r="D159" t="str">
        <v>Apr</v>
      </c>
      <c r="E159">
        <v>3</v>
      </c>
      <c r="F159" t="str">
        <v>Tuesday</v>
      </c>
    </row>
    <row r="160" spans="1:6" x14ac:dyDescent="0.5">
      <c r="A160">
        <v>8</v>
      </c>
      <c r="B160">
        <v>2019</v>
      </c>
      <c r="C160">
        <v>4</v>
      </c>
      <c r="D160" t="str">
        <v>Apr</v>
      </c>
      <c r="E160">
        <v>2</v>
      </c>
      <c r="F160" t="str">
        <v>Monday</v>
      </c>
    </row>
    <row r="161" spans="1:6" x14ac:dyDescent="0.5">
      <c r="A161">
        <v>7</v>
      </c>
      <c r="B161">
        <v>2019</v>
      </c>
      <c r="C161">
        <v>4</v>
      </c>
      <c r="D161" t="str">
        <v>Apr</v>
      </c>
      <c r="E161">
        <v>1</v>
      </c>
      <c r="F161" t="str">
        <v>Sunday</v>
      </c>
    </row>
    <row r="162" spans="1:6" x14ac:dyDescent="0.5">
      <c r="A162">
        <v>7</v>
      </c>
      <c r="B162">
        <v>2019</v>
      </c>
      <c r="C162">
        <v>4</v>
      </c>
      <c r="D162" t="str">
        <v>Apr</v>
      </c>
      <c r="E162">
        <v>1</v>
      </c>
      <c r="F162" t="str">
        <v>Sunday</v>
      </c>
    </row>
    <row r="163" spans="1:6" x14ac:dyDescent="0.5">
      <c r="A163">
        <v>6</v>
      </c>
      <c r="B163">
        <v>2019</v>
      </c>
      <c r="C163">
        <v>4</v>
      </c>
      <c r="D163" t="str">
        <v>Apr</v>
      </c>
      <c r="E163">
        <v>7</v>
      </c>
      <c r="F163" t="str">
        <v>Saturday</v>
      </c>
    </row>
    <row r="164" spans="1:6" x14ac:dyDescent="0.5">
      <c r="A164">
        <v>6</v>
      </c>
      <c r="B164">
        <v>2019</v>
      </c>
      <c r="C164">
        <v>4</v>
      </c>
      <c r="D164" t="str">
        <v>Apr</v>
      </c>
      <c r="E164">
        <v>7</v>
      </c>
      <c r="F164" t="str">
        <v>Saturday</v>
      </c>
    </row>
    <row r="165" spans="1:6" x14ac:dyDescent="0.5">
      <c r="A165">
        <v>5</v>
      </c>
      <c r="B165">
        <v>2019</v>
      </c>
      <c r="C165">
        <v>4</v>
      </c>
      <c r="D165" t="str">
        <v>Apr</v>
      </c>
      <c r="E165">
        <v>6</v>
      </c>
      <c r="F165" t="str">
        <v>Friday</v>
      </c>
    </row>
    <row r="166" spans="1:6" x14ac:dyDescent="0.5">
      <c r="A166">
        <v>4</v>
      </c>
      <c r="B166">
        <v>2019</v>
      </c>
      <c r="C166">
        <v>4</v>
      </c>
      <c r="D166" t="str">
        <v>Apr</v>
      </c>
      <c r="E166">
        <v>5</v>
      </c>
      <c r="F166" t="str">
        <v>Thursday</v>
      </c>
    </row>
    <row r="167" spans="1:6" x14ac:dyDescent="0.5">
      <c r="A167">
        <v>3</v>
      </c>
      <c r="B167">
        <v>2019</v>
      </c>
      <c r="C167">
        <v>4</v>
      </c>
      <c r="D167" t="str">
        <v>Apr</v>
      </c>
      <c r="E167">
        <v>4</v>
      </c>
      <c r="F167" t="str">
        <v>Wednesday</v>
      </c>
    </row>
    <row r="168" spans="1:6" x14ac:dyDescent="0.5">
      <c r="A168">
        <v>2</v>
      </c>
      <c r="B168">
        <v>2019</v>
      </c>
      <c r="C168">
        <v>4</v>
      </c>
      <c r="D168" t="str">
        <v>Apr</v>
      </c>
      <c r="E168">
        <v>3</v>
      </c>
      <c r="F168" t="str">
        <v>Tuesday</v>
      </c>
    </row>
    <row r="169" spans="1:6" x14ac:dyDescent="0.5">
      <c r="A169">
        <v>1</v>
      </c>
      <c r="B169">
        <v>2019</v>
      </c>
      <c r="C169">
        <v>4</v>
      </c>
      <c r="D169" t="str">
        <v>Apr</v>
      </c>
      <c r="E169">
        <v>2</v>
      </c>
      <c r="F169" t="str">
        <v>Monday</v>
      </c>
    </row>
    <row r="170" spans="1:6" x14ac:dyDescent="0.5">
      <c r="A170">
        <v>31</v>
      </c>
      <c r="B170">
        <v>2019</v>
      </c>
      <c r="C170">
        <v>3</v>
      </c>
      <c r="D170" t="str">
        <v>Mar</v>
      </c>
      <c r="E170">
        <v>1</v>
      </c>
      <c r="F170" t="str">
        <v>Sunday</v>
      </c>
    </row>
    <row r="171" spans="1:6" x14ac:dyDescent="0.5">
      <c r="A171">
        <v>31</v>
      </c>
      <c r="B171">
        <v>2019</v>
      </c>
      <c r="C171">
        <v>3</v>
      </c>
      <c r="D171" t="str">
        <v>Mar</v>
      </c>
      <c r="E171">
        <v>1</v>
      </c>
      <c r="F171" t="str">
        <v>Sunday</v>
      </c>
    </row>
    <row r="172" spans="1:6" x14ac:dyDescent="0.5">
      <c r="A172">
        <v>30</v>
      </c>
      <c r="B172">
        <v>2019</v>
      </c>
      <c r="C172">
        <v>3</v>
      </c>
      <c r="D172" t="str">
        <v>Mar</v>
      </c>
      <c r="E172">
        <v>7</v>
      </c>
      <c r="F172" t="str">
        <v>Saturday</v>
      </c>
    </row>
    <row r="173" spans="1:6" x14ac:dyDescent="0.5">
      <c r="A173">
        <v>30</v>
      </c>
      <c r="B173">
        <v>2019</v>
      </c>
      <c r="C173">
        <v>3</v>
      </c>
      <c r="D173" t="str">
        <v>Mar</v>
      </c>
      <c r="E173">
        <v>7</v>
      </c>
      <c r="F173" t="str">
        <v>Saturday</v>
      </c>
    </row>
    <row r="174" spans="1:6" x14ac:dyDescent="0.5">
      <c r="A174">
        <v>29</v>
      </c>
      <c r="B174">
        <v>2019</v>
      </c>
      <c r="C174">
        <v>3</v>
      </c>
      <c r="D174" t="str">
        <v>Mar</v>
      </c>
      <c r="E174">
        <v>6</v>
      </c>
      <c r="F174" t="str">
        <v>Friday</v>
      </c>
    </row>
    <row r="175" spans="1:6" x14ac:dyDescent="0.5">
      <c r="A175">
        <v>28</v>
      </c>
      <c r="B175">
        <v>2019</v>
      </c>
      <c r="C175">
        <v>3</v>
      </c>
      <c r="D175" t="str">
        <v>Mar</v>
      </c>
      <c r="E175">
        <v>5</v>
      </c>
      <c r="F175" t="str">
        <v>Thursday</v>
      </c>
    </row>
    <row r="176" spans="1:6" x14ac:dyDescent="0.5">
      <c r="A176">
        <v>27</v>
      </c>
      <c r="B176">
        <v>2019</v>
      </c>
      <c r="C176">
        <v>3</v>
      </c>
      <c r="D176" t="str">
        <v>Mar</v>
      </c>
      <c r="E176">
        <v>4</v>
      </c>
      <c r="F176" t="str">
        <v>Wednesday</v>
      </c>
    </row>
    <row r="177" spans="1:6" x14ac:dyDescent="0.5">
      <c r="A177">
        <v>26</v>
      </c>
      <c r="B177">
        <v>2019</v>
      </c>
      <c r="C177">
        <v>3</v>
      </c>
      <c r="D177" t="str">
        <v>Mar</v>
      </c>
      <c r="E177">
        <v>3</v>
      </c>
      <c r="F177" t="str">
        <v>Tuesday</v>
      </c>
    </row>
    <row r="178" spans="1:6" x14ac:dyDescent="0.5">
      <c r="A178">
        <v>25</v>
      </c>
      <c r="B178">
        <v>2019</v>
      </c>
      <c r="C178">
        <v>3</v>
      </c>
      <c r="D178" t="str">
        <v>Mar</v>
      </c>
      <c r="E178">
        <v>2</v>
      </c>
      <c r="F178" t="str">
        <v>Monday</v>
      </c>
    </row>
    <row r="179" spans="1:6" x14ac:dyDescent="0.5">
      <c r="A179">
        <v>24</v>
      </c>
      <c r="B179">
        <v>2019</v>
      </c>
      <c r="C179">
        <v>3</v>
      </c>
      <c r="D179" t="str">
        <v>Mar</v>
      </c>
      <c r="E179">
        <v>1</v>
      </c>
      <c r="F179" t="str">
        <v>Sunday</v>
      </c>
    </row>
    <row r="180" spans="1:6" x14ac:dyDescent="0.5">
      <c r="A180">
        <v>24</v>
      </c>
      <c r="B180">
        <v>2019</v>
      </c>
      <c r="C180">
        <v>3</v>
      </c>
      <c r="D180" t="str">
        <v>Mar</v>
      </c>
      <c r="E180">
        <v>1</v>
      </c>
      <c r="F180" t="str">
        <v>Sunday</v>
      </c>
    </row>
    <row r="181" spans="1:6" x14ac:dyDescent="0.5">
      <c r="A181">
        <v>23</v>
      </c>
      <c r="B181">
        <v>2019</v>
      </c>
      <c r="C181">
        <v>3</v>
      </c>
      <c r="D181" t="str">
        <v>Mar</v>
      </c>
      <c r="E181">
        <v>7</v>
      </c>
      <c r="F181" t="str">
        <v>Saturday</v>
      </c>
    </row>
    <row r="182" spans="1:6" x14ac:dyDescent="0.5">
      <c r="A182">
        <v>27</v>
      </c>
      <c r="B182">
        <v>2018</v>
      </c>
      <c r="C182">
        <v>5</v>
      </c>
      <c r="D182" t="str">
        <v>May</v>
      </c>
      <c r="E182">
        <v>1</v>
      </c>
      <c r="F182" t="str">
        <v>Sunday</v>
      </c>
    </row>
    <row r="183" spans="1:6" x14ac:dyDescent="0.5">
      <c r="A183">
        <v>25</v>
      </c>
      <c r="B183">
        <v>2018</v>
      </c>
      <c r="C183">
        <v>5</v>
      </c>
      <c r="D183" t="str">
        <v>May</v>
      </c>
      <c r="E183">
        <v>6</v>
      </c>
      <c r="F183" t="str">
        <v>Friday</v>
      </c>
    </row>
    <row r="184" spans="1:6" x14ac:dyDescent="0.5">
      <c r="A184">
        <v>23</v>
      </c>
      <c r="B184">
        <v>2018</v>
      </c>
      <c r="C184">
        <v>5</v>
      </c>
      <c r="D184" t="str">
        <v>May</v>
      </c>
      <c r="E184">
        <v>4</v>
      </c>
      <c r="F184" t="str">
        <v>Wednesday</v>
      </c>
    </row>
    <row r="185" spans="1:6" x14ac:dyDescent="0.5">
      <c r="A185">
        <v>22</v>
      </c>
      <c r="B185">
        <v>2018</v>
      </c>
      <c r="C185">
        <v>5</v>
      </c>
      <c r="D185" t="str">
        <v>May</v>
      </c>
      <c r="E185">
        <v>3</v>
      </c>
      <c r="F185" t="str">
        <v>Tuesday</v>
      </c>
    </row>
    <row r="186" spans="1:6" x14ac:dyDescent="0.5">
      <c r="A186">
        <v>20</v>
      </c>
      <c r="B186">
        <v>2018</v>
      </c>
      <c r="C186">
        <v>5</v>
      </c>
      <c r="D186" t="str">
        <v>May</v>
      </c>
      <c r="E186">
        <v>1</v>
      </c>
      <c r="F186" t="str">
        <v>Sunday</v>
      </c>
    </row>
    <row r="187" spans="1:6" x14ac:dyDescent="0.5">
      <c r="A187">
        <v>20</v>
      </c>
      <c r="B187">
        <v>2018</v>
      </c>
      <c r="C187">
        <v>5</v>
      </c>
      <c r="D187" t="str">
        <v>May</v>
      </c>
      <c r="E187">
        <v>1</v>
      </c>
      <c r="F187" t="str">
        <v>Sunday</v>
      </c>
    </row>
    <row r="188" spans="1:6" x14ac:dyDescent="0.5">
      <c r="A188">
        <v>19</v>
      </c>
      <c r="B188">
        <v>2018</v>
      </c>
      <c r="C188">
        <v>5</v>
      </c>
      <c r="D188" t="str">
        <v>May</v>
      </c>
      <c r="E188">
        <v>7</v>
      </c>
      <c r="F188" t="str">
        <v>Saturday</v>
      </c>
    </row>
    <row r="189" spans="1:6" x14ac:dyDescent="0.5">
      <c r="A189">
        <v>19</v>
      </c>
      <c r="B189">
        <v>2018</v>
      </c>
      <c r="C189">
        <v>5</v>
      </c>
      <c r="D189" t="str">
        <v>May</v>
      </c>
      <c r="E189">
        <v>7</v>
      </c>
      <c r="F189" t="str">
        <v>Saturday</v>
      </c>
    </row>
    <row r="190" spans="1:6" x14ac:dyDescent="0.5">
      <c r="A190">
        <v>18</v>
      </c>
      <c r="B190">
        <v>2018</v>
      </c>
      <c r="C190">
        <v>5</v>
      </c>
      <c r="D190" t="str">
        <v>May</v>
      </c>
      <c r="E190">
        <v>6</v>
      </c>
      <c r="F190" t="str">
        <v>Friday</v>
      </c>
    </row>
    <row r="191" spans="1:6" x14ac:dyDescent="0.5">
      <c r="A191">
        <v>17</v>
      </c>
      <c r="B191">
        <v>2018</v>
      </c>
      <c r="C191">
        <v>5</v>
      </c>
      <c r="D191" t="str">
        <v>May</v>
      </c>
      <c r="E191">
        <v>5</v>
      </c>
      <c r="F191" t="str">
        <v>Thursday</v>
      </c>
    </row>
    <row r="192" spans="1:6" x14ac:dyDescent="0.5">
      <c r="A192">
        <v>16</v>
      </c>
      <c r="B192">
        <v>2018</v>
      </c>
      <c r="C192">
        <v>5</v>
      </c>
      <c r="D192" t="str">
        <v>May</v>
      </c>
      <c r="E192">
        <v>4</v>
      </c>
      <c r="F192" t="str">
        <v>Wednesday</v>
      </c>
    </row>
    <row r="193" spans="1:6" x14ac:dyDescent="0.5">
      <c r="A193">
        <v>15</v>
      </c>
      <c r="B193">
        <v>2018</v>
      </c>
      <c r="C193">
        <v>5</v>
      </c>
      <c r="D193" t="str">
        <v>May</v>
      </c>
      <c r="E193">
        <v>3</v>
      </c>
      <c r="F193" t="str">
        <v>Tuesday</v>
      </c>
    </row>
    <row r="194" spans="1:6" x14ac:dyDescent="0.5">
      <c r="A194">
        <v>14</v>
      </c>
      <c r="B194">
        <v>2018</v>
      </c>
      <c r="C194">
        <v>5</v>
      </c>
      <c r="D194" t="str">
        <v>May</v>
      </c>
      <c r="E194">
        <v>2</v>
      </c>
      <c r="F194" t="str">
        <v>Monday</v>
      </c>
    </row>
    <row r="195" spans="1:6" x14ac:dyDescent="0.5">
      <c r="A195">
        <v>13</v>
      </c>
      <c r="B195">
        <v>2018</v>
      </c>
      <c r="C195">
        <v>5</v>
      </c>
      <c r="D195" t="str">
        <v>May</v>
      </c>
      <c r="E195">
        <v>1</v>
      </c>
      <c r="F195" t="str">
        <v>Sunday</v>
      </c>
    </row>
    <row r="196" spans="1:6" x14ac:dyDescent="0.5">
      <c r="A196">
        <v>13</v>
      </c>
      <c r="B196">
        <v>2018</v>
      </c>
      <c r="C196">
        <v>5</v>
      </c>
      <c r="D196" t="str">
        <v>May</v>
      </c>
      <c r="E196">
        <v>1</v>
      </c>
      <c r="F196" t="str">
        <v>Sunday</v>
      </c>
    </row>
    <row r="197" spans="1:6" x14ac:dyDescent="0.5">
      <c r="A197">
        <v>12</v>
      </c>
      <c r="B197">
        <v>2018</v>
      </c>
      <c r="C197">
        <v>5</v>
      </c>
      <c r="D197" t="str">
        <v>May</v>
      </c>
      <c r="E197">
        <v>7</v>
      </c>
      <c r="F197" t="str">
        <v>Saturday</v>
      </c>
    </row>
    <row r="198" spans="1:6" x14ac:dyDescent="0.5">
      <c r="A198">
        <v>12</v>
      </c>
      <c r="B198">
        <v>2018</v>
      </c>
      <c r="C198">
        <v>5</v>
      </c>
      <c r="D198" t="str">
        <v>May</v>
      </c>
      <c r="E198">
        <v>7</v>
      </c>
      <c r="F198" t="str">
        <v>Saturday</v>
      </c>
    </row>
    <row r="199" spans="1:6" x14ac:dyDescent="0.5">
      <c r="A199">
        <v>11</v>
      </c>
      <c r="B199">
        <v>2018</v>
      </c>
      <c r="C199">
        <v>5</v>
      </c>
      <c r="D199" t="str">
        <v>May</v>
      </c>
      <c r="E199">
        <v>6</v>
      </c>
      <c r="F199" t="str">
        <v>Friday</v>
      </c>
    </row>
    <row r="200" spans="1:6" x14ac:dyDescent="0.5">
      <c r="A200">
        <v>10</v>
      </c>
      <c r="B200">
        <v>2018</v>
      </c>
      <c r="C200">
        <v>5</v>
      </c>
      <c r="D200" t="str">
        <v>May</v>
      </c>
      <c r="E200">
        <v>5</v>
      </c>
      <c r="F200" t="str">
        <v>Thursday</v>
      </c>
    </row>
    <row r="201" spans="1:6" x14ac:dyDescent="0.5">
      <c r="A201">
        <v>9</v>
      </c>
      <c r="B201">
        <v>2018</v>
      </c>
      <c r="C201">
        <v>5</v>
      </c>
      <c r="D201" t="str">
        <v>May</v>
      </c>
      <c r="E201">
        <v>4</v>
      </c>
      <c r="F201" t="str">
        <v>Wednesday</v>
      </c>
    </row>
    <row r="202" spans="1:6" x14ac:dyDescent="0.5">
      <c r="A202">
        <v>8</v>
      </c>
      <c r="B202">
        <v>2018</v>
      </c>
      <c r="C202">
        <v>5</v>
      </c>
      <c r="D202" t="str">
        <v>May</v>
      </c>
      <c r="E202">
        <v>3</v>
      </c>
      <c r="F202" t="str">
        <v>Tuesday</v>
      </c>
    </row>
    <row r="203" spans="1:6" x14ac:dyDescent="0.5">
      <c r="A203">
        <v>7</v>
      </c>
      <c r="B203">
        <v>2018</v>
      </c>
      <c r="C203">
        <v>5</v>
      </c>
      <c r="D203" t="str">
        <v>May</v>
      </c>
      <c r="E203">
        <v>2</v>
      </c>
      <c r="F203" t="str">
        <v>Monday</v>
      </c>
    </row>
    <row r="204" spans="1:6" x14ac:dyDescent="0.5">
      <c r="A204">
        <v>6</v>
      </c>
      <c r="B204">
        <v>2018</v>
      </c>
      <c r="C204">
        <v>5</v>
      </c>
      <c r="D204" t="str">
        <v>May</v>
      </c>
      <c r="E204">
        <v>1</v>
      </c>
      <c r="F204" t="str">
        <v>Sunday</v>
      </c>
    </row>
    <row r="205" spans="1:6" x14ac:dyDescent="0.5">
      <c r="A205">
        <v>6</v>
      </c>
      <c r="B205">
        <v>2018</v>
      </c>
      <c r="C205">
        <v>5</v>
      </c>
      <c r="D205" t="str">
        <v>May</v>
      </c>
      <c r="E205">
        <v>1</v>
      </c>
      <c r="F205" t="str">
        <v>Sunday</v>
      </c>
    </row>
    <row r="206" spans="1:6" x14ac:dyDescent="0.5">
      <c r="A206">
        <v>5</v>
      </c>
      <c r="B206">
        <v>2018</v>
      </c>
      <c r="C206">
        <v>5</v>
      </c>
      <c r="D206" t="str">
        <v>May</v>
      </c>
      <c r="E206">
        <v>7</v>
      </c>
      <c r="F206" t="str">
        <v>Saturday</v>
      </c>
    </row>
    <row r="207" spans="1:6" x14ac:dyDescent="0.5">
      <c r="A207">
        <v>5</v>
      </c>
      <c r="B207">
        <v>2018</v>
      </c>
      <c r="C207">
        <v>5</v>
      </c>
      <c r="D207" t="str">
        <v>May</v>
      </c>
      <c r="E207">
        <v>7</v>
      </c>
      <c r="F207" t="str">
        <v>Saturday</v>
      </c>
    </row>
    <row r="208" spans="1:6" x14ac:dyDescent="0.5">
      <c r="A208">
        <v>4</v>
      </c>
      <c r="B208">
        <v>2018</v>
      </c>
      <c r="C208">
        <v>5</v>
      </c>
      <c r="D208" t="str">
        <v>May</v>
      </c>
      <c r="E208">
        <v>6</v>
      </c>
      <c r="F208" t="str">
        <v>Friday</v>
      </c>
    </row>
    <row r="209" spans="1:6" x14ac:dyDescent="0.5">
      <c r="A209">
        <v>3</v>
      </c>
      <c r="B209">
        <v>2018</v>
      </c>
      <c r="C209">
        <v>5</v>
      </c>
      <c r="D209" t="str">
        <v>May</v>
      </c>
      <c r="E209">
        <v>5</v>
      </c>
      <c r="F209" t="str">
        <v>Thursday</v>
      </c>
    </row>
    <row r="210" spans="1:6" x14ac:dyDescent="0.5">
      <c r="A210">
        <v>2</v>
      </c>
      <c r="B210">
        <v>2018</v>
      </c>
      <c r="C210">
        <v>5</v>
      </c>
      <c r="D210" t="str">
        <v>May</v>
      </c>
      <c r="E210">
        <v>4</v>
      </c>
      <c r="F210" t="str">
        <v>Wednesday</v>
      </c>
    </row>
    <row r="211" spans="1:6" x14ac:dyDescent="0.5">
      <c r="A211">
        <v>1</v>
      </c>
      <c r="B211">
        <v>2018</v>
      </c>
      <c r="C211">
        <v>5</v>
      </c>
      <c r="D211" t="str">
        <v>May</v>
      </c>
      <c r="E211">
        <v>3</v>
      </c>
      <c r="F211" t="str">
        <v>Tuesday</v>
      </c>
    </row>
    <row r="212" spans="1:6" x14ac:dyDescent="0.5">
      <c r="A212">
        <v>30</v>
      </c>
      <c r="B212">
        <v>2018</v>
      </c>
      <c r="C212">
        <v>4</v>
      </c>
      <c r="D212" t="str">
        <v>Apr</v>
      </c>
      <c r="E212">
        <v>2</v>
      </c>
      <c r="F212" t="str">
        <v>Monday</v>
      </c>
    </row>
    <row r="213" spans="1:6" x14ac:dyDescent="0.5">
      <c r="A213">
        <v>29</v>
      </c>
      <c r="B213">
        <v>2018</v>
      </c>
      <c r="C213">
        <v>4</v>
      </c>
      <c r="D213" t="str">
        <v>Apr</v>
      </c>
      <c r="E213">
        <v>1</v>
      </c>
      <c r="F213" t="str">
        <v>Sunday</v>
      </c>
    </row>
    <row r="214" spans="1:6" x14ac:dyDescent="0.5">
      <c r="A214">
        <v>29</v>
      </c>
      <c r="B214">
        <v>2018</v>
      </c>
      <c r="C214">
        <v>4</v>
      </c>
      <c r="D214" t="str">
        <v>Apr</v>
      </c>
      <c r="E214">
        <v>1</v>
      </c>
      <c r="F214" t="str">
        <v>Sunday</v>
      </c>
    </row>
    <row r="215" spans="1:6" x14ac:dyDescent="0.5">
      <c r="A215">
        <v>28</v>
      </c>
      <c r="B215">
        <v>2018</v>
      </c>
      <c r="C215">
        <v>4</v>
      </c>
      <c r="D215" t="str">
        <v>Apr</v>
      </c>
      <c r="E215">
        <v>7</v>
      </c>
      <c r="F215" t="str">
        <v>Saturday</v>
      </c>
    </row>
    <row r="216" spans="1:6" x14ac:dyDescent="0.5">
      <c r="A216">
        <v>27</v>
      </c>
      <c r="B216">
        <v>2018</v>
      </c>
      <c r="C216">
        <v>4</v>
      </c>
      <c r="D216" t="str">
        <v>Apr</v>
      </c>
      <c r="E216">
        <v>6</v>
      </c>
      <c r="F216" t="str">
        <v>Friday</v>
      </c>
    </row>
    <row r="217" spans="1:6" x14ac:dyDescent="0.5">
      <c r="A217">
        <v>26</v>
      </c>
      <c r="B217">
        <v>2018</v>
      </c>
      <c r="C217">
        <v>4</v>
      </c>
      <c r="D217" t="str">
        <v>Apr</v>
      </c>
      <c r="E217">
        <v>5</v>
      </c>
      <c r="F217" t="str">
        <v>Thursday</v>
      </c>
    </row>
    <row r="218" spans="1:6" x14ac:dyDescent="0.5">
      <c r="A218">
        <v>25</v>
      </c>
      <c r="B218">
        <v>2018</v>
      </c>
      <c r="C218">
        <v>4</v>
      </c>
      <c r="D218" t="str">
        <v>Apr</v>
      </c>
      <c r="E218">
        <v>4</v>
      </c>
      <c r="F218" t="str">
        <v>Wednesday</v>
      </c>
    </row>
    <row r="219" spans="1:6" x14ac:dyDescent="0.5">
      <c r="A219">
        <v>24</v>
      </c>
      <c r="B219">
        <v>2018</v>
      </c>
      <c r="C219">
        <v>4</v>
      </c>
      <c r="D219" t="str">
        <v>Apr</v>
      </c>
      <c r="E219">
        <v>3</v>
      </c>
      <c r="F219" t="str">
        <v>Tuesday</v>
      </c>
    </row>
    <row r="220" spans="1:6" x14ac:dyDescent="0.5">
      <c r="A220">
        <v>23</v>
      </c>
      <c r="B220">
        <v>2018</v>
      </c>
      <c r="C220">
        <v>4</v>
      </c>
      <c r="D220" t="str">
        <v>Apr</v>
      </c>
      <c r="E220">
        <v>2</v>
      </c>
      <c r="F220" t="str">
        <v>Monday</v>
      </c>
    </row>
    <row r="221" spans="1:6" x14ac:dyDescent="0.5">
      <c r="A221">
        <v>22</v>
      </c>
      <c r="B221">
        <v>2018</v>
      </c>
      <c r="C221">
        <v>4</v>
      </c>
      <c r="D221" t="str">
        <v>Apr</v>
      </c>
      <c r="E221">
        <v>1</v>
      </c>
      <c r="F221" t="str">
        <v>Sunday</v>
      </c>
    </row>
    <row r="222" spans="1:6" x14ac:dyDescent="0.5">
      <c r="A222">
        <v>22</v>
      </c>
      <c r="B222">
        <v>2018</v>
      </c>
      <c r="C222">
        <v>4</v>
      </c>
      <c r="D222" t="str">
        <v>Apr</v>
      </c>
      <c r="E222">
        <v>1</v>
      </c>
      <c r="F222" t="str">
        <v>Sunday</v>
      </c>
    </row>
    <row r="223" spans="1:6" x14ac:dyDescent="0.5">
      <c r="A223">
        <v>21</v>
      </c>
      <c r="B223">
        <v>2018</v>
      </c>
      <c r="C223">
        <v>4</v>
      </c>
      <c r="D223" t="str">
        <v>Apr</v>
      </c>
      <c r="E223">
        <v>7</v>
      </c>
      <c r="F223" t="str">
        <v>Saturday</v>
      </c>
    </row>
    <row r="224" spans="1:6" x14ac:dyDescent="0.5">
      <c r="A224">
        <v>21</v>
      </c>
      <c r="B224">
        <v>2018</v>
      </c>
      <c r="C224">
        <v>4</v>
      </c>
      <c r="D224" t="str">
        <v>Apr</v>
      </c>
      <c r="E224">
        <v>7</v>
      </c>
      <c r="F224" t="str">
        <v>Saturday</v>
      </c>
    </row>
    <row r="225" spans="1:6" x14ac:dyDescent="0.5">
      <c r="A225">
        <v>20</v>
      </c>
      <c r="B225">
        <v>2018</v>
      </c>
      <c r="C225">
        <v>4</v>
      </c>
      <c r="D225" t="str">
        <v>Apr</v>
      </c>
      <c r="E225">
        <v>6</v>
      </c>
      <c r="F225" t="str">
        <v>Friday</v>
      </c>
    </row>
    <row r="226" spans="1:6" x14ac:dyDescent="0.5">
      <c r="A226">
        <v>19</v>
      </c>
      <c r="B226">
        <v>2018</v>
      </c>
      <c r="C226">
        <v>4</v>
      </c>
      <c r="D226" t="str">
        <v>Apr</v>
      </c>
      <c r="E226">
        <v>5</v>
      </c>
      <c r="F226" t="str">
        <v>Thursday</v>
      </c>
    </row>
    <row r="227" spans="1:6" x14ac:dyDescent="0.5">
      <c r="A227">
        <v>18</v>
      </c>
      <c r="B227">
        <v>2018</v>
      </c>
      <c r="C227">
        <v>4</v>
      </c>
      <c r="D227" t="str">
        <v>Apr</v>
      </c>
      <c r="E227">
        <v>4</v>
      </c>
      <c r="F227" t="str">
        <v>Wednesday</v>
      </c>
    </row>
    <row r="228" spans="1:6" x14ac:dyDescent="0.5">
      <c r="A228">
        <v>17</v>
      </c>
      <c r="B228">
        <v>2018</v>
      </c>
      <c r="C228">
        <v>4</v>
      </c>
      <c r="D228" t="str">
        <v>Apr</v>
      </c>
      <c r="E228">
        <v>3</v>
      </c>
      <c r="F228" t="str">
        <v>Tuesday</v>
      </c>
    </row>
    <row r="229" spans="1:6" x14ac:dyDescent="0.5">
      <c r="A229">
        <v>16</v>
      </c>
      <c r="B229">
        <v>2018</v>
      </c>
      <c r="C229">
        <v>4</v>
      </c>
      <c r="D229" t="str">
        <v>Apr</v>
      </c>
      <c r="E229">
        <v>2</v>
      </c>
      <c r="F229" t="str">
        <v>Monday</v>
      </c>
    </row>
    <row r="230" spans="1:6" x14ac:dyDescent="0.5">
      <c r="A230">
        <v>15</v>
      </c>
      <c r="B230">
        <v>2018</v>
      </c>
      <c r="C230">
        <v>4</v>
      </c>
      <c r="D230" t="str">
        <v>Apr</v>
      </c>
      <c r="E230">
        <v>1</v>
      </c>
      <c r="F230" t="str">
        <v>Sunday</v>
      </c>
    </row>
    <row r="231" spans="1:6" x14ac:dyDescent="0.5">
      <c r="A231">
        <v>15</v>
      </c>
      <c r="B231">
        <v>2018</v>
      </c>
      <c r="C231">
        <v>4</v>
      </c>
      <c r="D231" t="str">
        <v>Apr</v>
      </c>
      <c r="E231">
        <v>1</v>
      </c>
      <c r="F231" t="str">
        <v>Sunday</v>
      </c>
    </row>
    <row r="232" spans="1:6" x14ac:dyDescent="0.5">
      <c r="A232">
        <v>14</v>
      </c>
      <c r="B232">
        <v>2018</v>
      </c>
      <c r="C232">
        <v>4</v>
      </c>
      <c r="D232" t="str">
        <v>Apr</v>
      </c>
      <c r="E232">
        <v>7</v>
      </c>
      <c r="F232" t="str">
        <v>Saturday</v>
      </c>
    </row>
    <row r="233" spans="1:6" x14ac:dyDescent="0.5">
      <c r="A233">
        <v>14</v>
      </c>
      <c r="B233">
        <v>2018</v>
      </c>
      <c r="C233">
        <v>4</v>
      </c>
      <c r="D233" t="str">
        <v>Apr</v>
      </c>
      <c r="E233">
        <v>7</v>
      </c>
      <c r="F233" t="str">
        <v>Saturday</v>
      </c>
    </row>
    <row r="234" spans="1:6" x14ac:dyDescent="0.5">
      <c r="A234">
        <v>13</v>
      </c>
      <c r="B234">
        <v>2018</v>
      </c>
      <c r="C234">
        <v>4</v>
      </c>
      <c r="D234" t="str">
        <v>Apr</v>
      </c>
      <c r="E234">
        <v>6</v>
      </c>
      <c r="F234" t="str">
        <v>Friday</v>
      </c>
    </row>
    <row r="235" spans="1:6" x14ac:dyDescent="0.5">
      <c r="A235">
        <v>12</v>
      </c>
      <c r="B235">
        <v>2018</v>
      </c>
      <c r="C235">
        <v>4</v>
      </c>
      <c r="D235" t="str">
        <v>Apr</v>
      </c>
      <c r="E235">
        <v>5</v>
      </c>
      <c r="F235" t="str">
        <v>Thursday</v>
      </c>
    </row>
    <row r="236" spans="1:6" x14ac:dyDescent="0.5">
      <c r="A236">
        <v>11</v>
      </c>
      <c r="B236">
        <v>2018</v>
      </c>
      <c r="C236">
        <v>4</v>
      </c>
      <c r="D236" t="str">
        <v>Apr</v>
      </c>
      <c r="E236">
        <v>4</v>
      </c>
      <c r="F236" t="str">
        <v>Wednesday</v>
      </c>
    </row>
    <row r="237" spans="1:6" x14ac:dyDescent="0.5">
      <c r="A237">
        <v>10</v>
      </c>
      <c r="B237">
        <v>2018</v>
      </c>
      <c r="C237">
        <v>4</v>
      </c>
      <c r="D237" t="str">
        <v>Apr</v>
      </c>
      <c r="E237">
        <v>3</v>
      </c>
      <c r="F237" t="str">
        <v>Tuesday</v>
      </c>
    </row>
    <row r="238" spans="1:6" x14ac:dyDescent="0.5">
      <c r="A238">
        <v>9</v>
      </c>
      <c r="B238">
        <v>2018</v>
      </c>
      <c r="C238">
        <v>4</v>
      </c>
      <c r="D238" t="str">
        <v>Apr</v>
      </c>
      <c r="E238">
        <v>2</v>
      </c>
      <c r="F238" t="str">
        <v>Monday</v>
      </c>
    </row>
    <row r="239" spans="1:6" x14ac:dyDescent="0.5">
      <c r="A239">
        <v>8</v>
      </c>
      <c r="B239">
        <v>2018</v>
      </c>
      <c r="C239">
        <v>4</v>
      </c>
      <c r="D239" t="str">
        <v>Apr</v>
      </c>
      <c r="E239">
        <v>1</v>
      </c>
      <c r="F239" t="str">
        <v>Sunday</v>
      </c>
    </row>
    <row r="240" spans="1:6" x14ac:dyDescent="0.5">
      <c r="A240">
        <v>8</v>
      </c>
      <c r="B240">
        <v>2018</v>
      </c>
      <c r="C240">
        <v>4</v>
      </c>
      <c r="D240" t="str">
        <v>Apr</v>
      </c>
      <c r="E240">
        <v>1</v>
      </c>
      <c r="F240" t="str">
        <v>Sunday</v>
      </c>
    </row>
    <row r="241" spans="1:6" x14ac:dyDescent="0.5">
      <c r="A241">
        <v>7</v>
      </c>
      <c r="B241">
        <v>2018</v>
      </c>
      <c r="C241">
        <v>4</v>
      </c>
      <c r="D241" t="str">
        <v>Apr</v>
      </c>
      <c r="E241">
        <v>7</v>
      </c>
      <c r="F241" t="str">
        <v>Saturday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C041E-818E-4850-838D-AE0DD1DD2D71}">
  <sheetPr codeName="Sheet11"/>
  <dimension ref="A1"/>
  <sheetViews>
    <sheetView showGridLines="0" topLeftCell="A7" workbookViewId="0">
      <selection activeCell="Q15" sqref="Q15"/>
    </sheetView>
  </sheetViews>
  <sheetFormatPr defaultRowHeight="18" x14ac:dyDescent="0.5"/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9785E-043B-4D88-833D-BD9863E948DE}">
  <sheetPr codeName="Sheet12"/>
  <dimension ref="A1:E241"/>
  <sheetViews>
    <sheetView topLeftCell="A5" workbookViewId="0">
      <selection activeCell="K13" sqref="K13"/>
    </sheetView>
  </sheetViews>
  <sheetFormatPr defaultRowHeight="18" x14ac:dyDescent="0.5"/>
  <cols>
    <col min="1" max="1" width="18.109375" customWidth="1"/>
    <col min="2" max="2" width="11.88671875" customWidth="1"/>
    <col min="8" max="8" width="11.44140625" bestFit="1" customWidth="1"/>
  </cols>
  <sheetData>
    <row r="1" spans="1:5" x14ac:dyDescent="0.5">
      <c r="A1" t="s">
        <v>668</v>
      </c>
    </row>
    <row r="2" spans="1:5" x14ac:dyDescent="0.5">
      <c r="A2" t="str" cm="1">
        <f t="array" ref="A2:A241">IF(IPL!H2:H241=IPL!K2:K241,"TossWin_MatchWin","TossWin_MatchLose")</f>
        <v>TossWin_MatchLose</v>
      </c>
      <c r="B2" t="e" cm="1">
        <f t="array" ref="B2">IF(OR(#REF!="field",Table2[Margin]&gt;10),"GoodBowling","BadBowling")</f>
        <v>#REF!</v>
      </c>
      <c r="C2" t="str" cm="1">
        <f t="array" ref="C2">IF(AND(Table2[SuperOver]="N",Table2[Margin]=55),"WinBy55Runs","Loose")</f>
        <v>Loose</v>
      </c>
      <c r="D2" t="str" cm="1">
        <f t="array" ref="D2">IF(AND(Table2[TossDecision]= "Bat",Table2[SuperOver] = "No"), "Yes", "No")</f>
        <v>No</v>
      </c>
      <c r="E2" t="str" cm="1">
        <f t="array" ref="E2">IF(OR(Table2[TossDecision] = "Bat", Table2[TossDecision] = "Bowl"), "Valid", "Invalid")</f>
        <v>Valid</v>
      </c>
    </row>
    <row r="3" spans="1:5" x14ac:dyDescent="0.5">
      <c r="A3" t="str">
        <v>TossWin_MatchWin</v>
      </c>
      <c r="B3" t="e" cm="1">
        <f t="array" ref="B3">IF(OR(#REF!="field",Table2[Margin]&gt;10),"GoodBowling","BadBowling")</f>
        <v>#REF!</v>
      </c>
      <c r="C3" t="str" cm="1">
        <f t="array" ref="C3">IF(AND(Table2[SuperOver]="N",Table2[Margin]=55),"WinBy55Runs","Loose")</f>
        <v>Loose</v>
      </c>
      <c r="D3" t="str" cm="1">
        <f t="array" ref="D3">IF(AND(Table2[TossDecision]= "Bat",Table2[SuperOver] = "No"), "Yes", "No")</f>
        <v>No</v>
      </c>
      <c r="E3" t="str" cm="1">
        <f t="array" ref="E3">IF(OR(Table2[TossDecision] = "Bat", Table2[TossDecision] = "Bowl"), "Valid", "Invalid")</f>
        <v>Valid</v>
      </c>
    </row>
    <row r="4" spans="1:5" x14ac:dyDescent="0.5">
      <c r="A4" t="str">
        <v>TossWin_MatchLose</v>
      </c>
      <c r="B4" t="e" cm="1">
        <f t="array" ref="B4">IF(OR(#REF!="field",Table2[Margin]&gt;10),"GoodBowling","BadBowling")</f>
        <v>#REF!</v>
      </c>
      <c r="C4" t="str" cm="1">
        <f t="array" ref="C4">IF(AND(Table2[SuperOver]="N",Table2[Margin]=55),"WinBy55Runs","Loose")</f>
        <v>Loose</v>
      </c>
      <c r="D4" t="str" cm="1">
        <f t="array" ref="D4">IF(AND(Table2[TossDecision]= "Bat",Table2[SuperOver] = "No"), "Yes", "No")</f>
        <v>No</v>
      </c>
      <c r="E4" t="str" cm="1">
        <f t="array" ref="E4">IF(OR(Table2[TossDecision] = "Bat", Table2[TossDecision] = "Bowl"), "Valid", "Invalid")</f>
        <v>Valid</v>
      </c>
    </row>
    <row r="5" spans="1:5" x14ac:dyDescent="0.5">
      <c r="A5" t="str">
        <v>TossWin_MatchWin</v>
      </c>
      <c r="B5" t="e" cm="1">
        <f t="array" ref="B5">IF(OR(#REF!="field",Table2[Margin]&gt;10),"GoodBowling","BadBowling")</f>
        <v>#REF!</v>
      </c>
      <c r="C5" t="str" cm="1">
        <f t="array" ref="C5">IF(AND(Table2[SuperOver]="N",Table2[Margin]=55),"WinBy55Runs","Loose")</f>
        <v>Loose</v>
      </c>
      <c r="D5" t="str" cm="1">
        <f t="array" ref="D5">IF(AND(Table2[TossDecision]= "Bat",Table2[SuperOver] = "No"), "Yes", "No")</f>
        <v>No</v>
      </c>
      <c r="E5" t="str" cm="1">
        <f t="array" ref="E5">IF(OR(Table2[TossDecision] = "Bat", Table2[TossDecision] = "Bowl"), "Valid", "Invalid")</f>
        <v>Valid</v>
      </c>
    </row>
    <row r="6" spans="1:5" x14ac:dyDescent="0.5">
      <c r="A6" t="str">
        <v>TossWin_MatchWin</v>
      </c>
      <c r="B6" t="e" cm="1">
        <f t="array" ref="B6">IF(OR(#REF!="field",Table2[Margin]&gt;10),"GoodBowling","BadBowling")</f>
        <v>#REF!</v>
      </c>
      <c r="C6" t="str" cm="1">
        <f t="array" ref="C6">IF(AND(Table2[SuperOver]="N",Table2[Margin]=55),"WinBy55Runs","Loose")</f>
        <v>Loose</v>
      </c>
      <c r="D6" t="str" cm="1">
        <f t="array" ref="D6">IF(AND(Table2[TossDecision]= "Bat",Table2[SuperOver] = "No"), "Yes", "No")</f>
        <v>No</v>
      </c>
      <c r="E6" t="str" cm="1">
        <f t="array" ref="E6">IF(OR(Table2[TossDecision] = "Bat", Table2[TossDecision] = "Bowl"), "Valid", "Invalid")</f>
        <v>Valid</v>
      </c>
    </row>
    <row r="7" spans="1:5" x14ac:dyDescent="0.5">
      <c r="A7" t="str">
        <v>TossWin_MatchWin</v>
      </c>
      <c r="B7" t="e" cm="1">
        <f t="array" ref="B7">IF(OR(#REF!="field",Table2[Margin]&gt;10),"GoodBowling","BadBowling")</f>
        <v>#REF!</v>
      </c>
      <c r="C7" t="str" cm="1">
        <f t="array" ref="C7">IF(AND(Table2[SuperOver]="N",Table2[Margin]=55),"WinBy55Runs","Loose")</f>
        <v>Loose</v>
      </c>
      <c r="D7" t="str" cm="1">
        <f t="array" ref="D7">IF(AND(Table2[TossDecision]= "Bat",Table2[SuperOver] = "No"), "Yes", "No")</f>
        <v>No</v>
      </c>
      <c r="E7" t="str" cm="1">
        <f t="array" ref="E7">IF(OR(Table2[TossDecision] = "Bat", Table2[TossDecision] = "Bowl"), "Valid", "Invalid")</f>
        <v>Valid</v>
      </c>
    </row>
    <row r="8" spans="1:5" x14ac:dyDescent="0.5">
      <c r="A8" t="str">
        <v>TossWin_MatchLose</v>
      </c>
      <c r="B8" t="e" cm="1">
        <f t="array" ref="B8">IF(OR(#REF!="field",Table2[Margin]&gt;10),"GoodBowling","BadBowling")</f>
        <v>#REF!</v>
      </c>
      <c r="C8" t="str" cm="1">
        <f t="array" ref="C8">IF(AND(Table2[SuperOver]="N",Table2[Margin]=55),"WinBy55Runs","Loose")</f>
        <v>Loose</v>
      </c>
      <c r="D8" t="str" cm="1">
        <f t="array" ref="D8">IF(AND(Table2[TossDecision]= "Bat",Table2[SuperOver] = "No"), "Yes", "No")</f>
        <v>No</v>
      </c>
      <c r="E8" t="str" cm="1">
        <f t="array" ref="E8">IF(OR(Table2[TossDecision] = "Bat", Table2[TossDecision] = "Bowl"), "Valid", "Invalid")</f>
        <v>Valid</v>
      </c>
    </row>
    <row r="9" spans="1:5" x14ac:dyDescent="0.5">
      <c r="A9" t="str">
        <v>TossWin_MatchWin</v>
      </c>
      <c r="B9" t="e" cm="1">
        <f t="array" ref="B9">IF(OR(#REF!="field",Table2[Margin]&gt;10),"GoodBowling","BadBowling")</f>
        <v>#REF!</v>
      </c>
      <c r="C9" t="str" cm="1">
        <f t="array" ref="C9">IF(AND(Table2[SuperOver]="N",Table2[Margin]=55),"WinBy55Runs","Loose")</f>
        <v>Loose</v>
      </c>
      <c r="D9" t="str" cm="1">
        <f t="array" ref="D9">IF(AND(Table2[TossDecision]= "Bat",Table2[SuperOver] = "No"), "Yes", "No")</f>
        <v>No</v>
      </c>
      <c r="E9" t="str" cm="1">
        <f t="array" ref="E9">IF(OR(Table2[TossDecision] = "Bat", Table2[TossDecision] = "Bowl"), "Valid", "Invalid")</f>
        <v>Valid</v>
      </c>
    </row>
    <row r="10" spans="1:5" x14ac:dyDescent="0.5">
      <c r="A10" t="str">
        <v>TossWin_MatchLose</v>
      </c>
      <c r="B10" t="e" cm="1">
        <f t="array" ref="B10">IF(OR(#REF!="field",Table2[Margin]&gt;10),"GoodBowling","BadBowling")</f>
        <v>#REF!</v>
      </c>
      <c r="C10" t="str" cm="1">
        <f t="array" ref="C10">IF(AND(Table2[SuperOver]="N",Table2[Margin]=55),"WinBy55Runs","Loose")</f>
        <v>Loose</v>
      </c>
      <c r="D10" t="str" cm="1">
        <f t="array" ref="D10">IF(AND(Table2[TossDecision]= "Bat",Table2[SuperOver] = "No"), "Yes", "No")</f>
        <v>No</v>
      </c>
      <c r="E10" t="str" cm="1">
        <f t="array" ref="E10">IF(OR(Table2[TossDecision] = "Bat", Table2[TossDecision] = "Bowl"), "Valid", "Invalid")</f>
        <v>Valid</v>
      </c>
    </row>
    <row r="11" spans="1:5" x14ac:dyDescent="0.5">
      <c r="A11" t="str">
        <v>TossWin_MatchWin</v>
      </c>
      <c r="B11" t="e" cm="1">
        <f t="array" ref="B11">IF(OR(#REF!="field",Table2[Margin]&gt;10),"GoodBowling","BadBowling")</f>
        <v>#REF!</v>
      </c>
      <c r="C11" t="str" cm="1">
        <f t="array" ref="C11">IF(AND(Table2[SuperOver]="N",Table2[Margin]=55),"WinBy55Runs","Loose")</f>
        <v>Loose</v>
      </c>
      <c r="D11" t="str" cm="1">
        <f t="array" ref="D11">IF(AND(Table2[TossDecision]= "Bat",Table2[SuperOver] = "No"), "Yes", "No")</f>
        <v>No</v>
      </c>
      <c r="E11" t="str" cm="1">
        <f t="array" ref="E11">IF(OR(Table2[TossDecision] = "Bat", Table2[TossDecision] = "Bowl"), "Valid", "Invalid")</f>
        <v>Valid</v>
      </c>
    </row>
    <row r="12" spans="1:5" x14ac:dyDescent="0.5">
      <c r="A12" t="str">
        <v>TossWin_MatchWin</v>
      </c>
      <c r="B12" t="e" cm="1">
        <f t="array" ref="B12">IF(OR(#REF!="field",Table2[Margin]&gt;10),"GoodBowling","BadBowling")</f>
        <v>#REF!</v>
      </c>
      <c r="C12" t="str" cm="1">
        <f t="array" ref="C12">IF(AND(Table2[SuperOver]="N",Table2[Margin]=55),"WinBy55Runs","Loose")</f>
        <v>Loose</v>
      </c>
      <c r="D12" t="str" cm="1">
        <f t="array" ref="D12">IF(AND(Table2[TossDecision]= "Bat",Table2[SuperOver] = "No"), "Yes", "No")</f>
        <v>No</v>
      </c>
      <c r="E12" t="str" cm="1">
        <f t="array" ref="E12">IF(OR(Table2[TossDecision] = "Bat", Table2[TossDecision] = "Bowl"), "Valid", "Invalid")</f>
        <v>Valid</v>
      </c>
    </row>
    <row r="13" spans="1:5" x14ac:dyDescent="0.5">
      <c r="A13" t="str">
        <v>TossWin_MatchLose</v>
      </c>
      <c r="B13" t="e" cm="1">
        <f t="array" ref="B13">IF(OR(#REF!="field",Table2[Margin]&gt;10),"GoodBowling","BadBowling")</f>
        <v>#REF!</v>
      </c>
      <c r="C13" t="str" cm="1">
        <f t="array" ref="C13">IF(AND(Table2[SuperOver]="N",Table2[Margin]=55),"WinBy55Runs","Loose")</f>
        <v>Loose</v>
      </c>
      <c r="D13" t="str" cm="1">
        <f t="array" ref="D13">IF(AND(Table2[TossDecision]= "Bat",Table2[SuperOver] = "No"), "Yes", "No")</f>
        <v>No</v>
      </c>
      <c r="E13" t="str" cm="1">
        <f t="array" ref="E13">IF(OR(Table2[TossDecision] = "Bat", Table2[TossDecision] = "Bowl"), "Valid", "Invalid")</f>
        <v>Valid</v>
      </c>
    </row>
    <row r="14" spans="1:5" x14ac:dyDescent="0.5">
      <c r="A14" t="str">
        <v>TossWin_MatchWin</v>
      </c>
      <c r="B14" t="e" cm="1">
        <f t="array" ref="B14">IF(OR(#REF!="field",Table2[Margin]&gt;10),"GoodBowling","BadBowling")</f>
        <v>#REF!</v>
      </c>
      <c r="C14" t="str" cm="1">
        <f t="array" ref="C14">IF(AND(Table2[SuperOver]="N",Table2[Margin]=55),"WinBy55Runs","Loose")</f>
        <v>Loose</v>
      </c>
      <c r="D14" t="str" cm="1">
        <f t="array" ref="D14">IF(AND(Table2[TossDecision]= "Bat",Table2[SuperOver] = "No"), "Yes", "No")</f>
        <v>No</v>
      </c>
      <c r="E14" t="str" cm="1">
        <f t="array" ref="E14">IF(OR(Table2[TossDecision] = "Bat", Table2[TossDecision] = "Bowl"), "Valid", "Invalid")</f>
        <v>Valid</v>
      </c>
    </row>
    <row r="15" spans="1:5" x14ac:dyDescent="0.5">
      <c r="A15" t="str">
        <v>TossWin_MatchWin</v>
      </c>
      <c r="B15" t="e" cm="1">
        <f t="array" ref="B15">IF(OR(#REF!="field",Table2[Margin]&gt;10),"GoodBowling","BadBowling")</f>
        <v>#REF!</v>
      </c>
      <c r="C15" t="str" cm="1">
        <f t="array" ref="C15">IF(AND(Table2[SuperOver]="N",Table2[Margin]=55),"WinBy55Runs","Loose")</f>
        <v>Loose</v>
      </c>
      <c r="D15" t="str" cm="1">
        <f t="array" ref="D15">IF(AND(Table2[TossDecision]= "Bat",Table2[SuperOver] = "No"), "Yes", "No")</f>
        <v>No</v>
      </c>
      <c r="E15" t="str" cm="1">
        <f t="array" ref="E15">IF(OR(Table2[TossDecision] = "Bat", Table2[TossDecision] = "Bowl"), "Valid", "Invalid")</f>
        <v>Valid</v>
      </c>
    </row>
    <row r="16" spans="1:5" x14ac:dyDescent="0.5">
      <c r="A16" t="str">
        <v>TossWin_MatchWin</v>
      </c>
      <c r="B16" t="e" cm="1">
        <f t="array" ref="B16">IF(OR(#REF!="field",Table2[Margin]&gt;10),"GoodBowling","BadBowling")</f>
        <v>#REF!</v>
      </c>
      <c r="C16" t="str" cm="1">
        <f t="array" ref="C16">IF(AND(Table2[SuperOver]="N",Table2[Margin]=55),"WinBy55Runs","Loose")</f>
        <v>Loose</v>
      </c>
      <c r="D16" t="str" cm="1">
        <f t="array" ref="D16">IF(AND(Table2[TossDecision]= "Bat",Table2[SuperOver] = "No"), "Yes", "No")</f>
        <v>No</v>
      </c>
      <c r="E16" t="str" cm="1">
        <f t="array" ref="E16">IF(OR(Table2[TossDecision] = "Bat", Table2[TossDecision] = "Bowl"), "Valid", "Invalid")</f>
        <v>Valid</v>
      </c>
    </row>
    <row r="17" spans="1:5" x14ac:dyDescent="0.5">
      <c r="A17" t="str">
        <v>TossWin_MatchWin</v>
      </c>
      <c r="B17" t="e" cm="1">
        <f t="array" ref="B17">IF(OR(#REF!="field",Table2[Margin]&gt;10),"GoodBowling","BadBowling")</f>
        <v>#REF!</v>
      </c>
      <c r="C17" t="str" cm="1">
        <f t="array" ref="C17">IF(AND(Table2[SuperOver]="N",Table2[Margin]=55),"WinBy55Runs","Loose")</f>
        <v>Loose</v>
      </c>
      <c r="D17" t="str" cm="1">
        <f t="array" ref="D17">IF(AND(Table2[TossDecision]= "Bat",Table2[SuperOver] = "No"), "Yes", "No")</f>
        <v>No</v>
      </c>
      <c r="E17" t="str" cm="1">
        <f t="array" ref="E17">IF(OR(Table2[TossDecision] = "Bat", Table2[TossDecision] = "Bowl"), "Valid", "Invalid")</f>
        <v>Valid</v>
      </c>
    </row>
    <row r="18" spans="1:5" x14ac:dyDescent="0.5">
      <c r="A18" t="str">
        <v>TossWin_MatchWin</v>
      </c>
      <c r="B18" t="e" cm="1">
        <f t="array" ref="B18">IF(OR(#REF!="field",Table2[Margin]&gt;10),"GoodBowling","BadBowling")</f>
        <v>#REF!</v>
      </c>
      <c r="C18" t="str" cm="1">
        <f t="array" ref="C18">IF(AND(Table2[SuperOver]="N",Table2[Margin]=55),"WinBy55Runs","Loose")</f>
        <v>Loose</v>
      </c>
      <c r="D18" t="str" cm="1">
        <f t="array" ref="D18">IF(AND(Table2[TossDecision]= "Bat",Table2[SuperOver] = "No"), "Yes", "No")</f>
        <v>No</v>
      </c>
      <c r="E18" t="str" cm="1">
        <f t="array" ref="E18">IF(OR(Table2[TossDecision] = "Bat", Table2[TossDecision] = "Bowl"), "Valid", "Invalid")</f>
        <v>Valid</v>
      </c>
    </row>
    <row r="19" spans="1:5" x14ac:dyDescent="0.5">
      <c r="A19" t="str">
        <v>TossWin_MatchWin</v>
      </c>
      <c r="B19" t="e" cm="1">
        <f t="array" ref="B19">IF(OR(#REF!="field",Table2[Margin]&gt;10),"GoodBowling","BadBowling")</f>
        <v>#REF!</v>
      </c>
      <c r="C19" t="str" cm="1">
        <f t="array" ref="C19">IF(AND(Table2[SuperOver]="N",Table2[Margin]=55),"WinBy55Runs","Loose")</f>
        <v>Loose</v>
      </c>
      <c r="D19" t="str" cm="1">
        <f t="array" ref="D19">IF(AND(Table2[TossDecision]= "Bat",Table2[SuperOver] = "No"), "Yes", "No")</f>
        <v>No</v>
      </c>
      <c r="E19" t="str" cm="1">
        <f t="array" ref="E19">IF(OR(Table2[TossDecision] = "Bat", Table2[TossDecision] = "Bowl"), "Valid", "Invalid")</f>
        <v>Valid</v>
      </c>
    </row>
    <row r="20" spans="1:5" x14ac:dyDescent="0.5">
      <c r="A20" t="str">
        <v>TossWin_MatchWin</v>
      </c>
      <c r="B20" t="e" cm="1">
        <f t="array" ref="B20">IF(OR(#REF!="field",Table2[Margin]&gt;10),"GoodBowling","BadBowling")</f>
        <v>#REF!</v>
      </c>
      <c r="C20" t="str" cm="1">
        <f t="array" ref="C20">IF(AND(Table2[SuperOver]="N",Table2[Margin]=55),"WinBy55Runs","Loose")</f>
        <v>Loose</v>
      </c>
      <c r="D20" t="str" cm="1">
        <f t="array" ref="D20">IF(AND(Table2[TossDecision]= "Bat",Table2[SuperOver] = "No"), "Yes", "No")</f>
        <v>No</v>
      </c>
      <c r="E20" t="str" cm="1">
        <f t="array" ref="E20">IF(OR(Table2[TossDecision] = "Bat", Table2[TossDecision] = "Bowl"), "Valid", "Invalid")</f>
        <v>Valid</v>
      </c>
    </row>
    <row r="21" spans="1:5" x14ac:dyDescent="0.5">
      <c r="A21" t="str">
        <v>TossWin_MatchWin</v>
      </c>
      <c r="B21" t="e" cm="1">
        <f t="array" ref="B21">IF(OR(#REF!="field",Table2[Margin]&gt;10),"GoodBowling","BadBowling")</f>
        <v>#REF!</v>
      </c>
      <c r="C21" t="str" cm="1">
        <f t="array" ref="C21">IF(AND(Table2[SuperOver]="N",Table2[Margin]=55),"WinBy55Runs","Loose")</f>
        <v>Loose</v>
      </c>
      <c r="D21" t="str" cm="1">
        <f t="array" ref="D21">IF(AND(Table2[TossDecision]= "Bat",Table2[SuperOver] = "No"), "Yes", "No")</f>
        <v>No</v>
      </c>
      <c r="E21" t="str" cm="1">
        <f t="array" ref="E21">IF(OR(Table2[TossDecision] = "Bat", Table2[TossDecision] = "Bowl"), "Valid", "Invalid")</f>
        <v>Valid</v>
      </c>
    </row>
    <row r="22" spans="1:5" x14ac:dyDescent="0.5">
      <c r="A22" t="str">
        <v>TossWin_MatchLose</v>
      </c>
      <c r="B22" t="e" cm="1">
        <f t="array" ref="B22">IF(OR(#REF!="field",Table2[Margin]&gt;10),"GoodBowling","BadBowling")</f>
        <v>#REF!</v>
      </c>
      <c r="C22" t="str" cm="1">
        <f t="array" ref="C22">IF(AND(Table2[SuperOver]="N",Table2[Margin]=55),"WinBy55Runs","Loose")</f>
        <v>Loose</v>
      </c>
      <c r="D22" t="str" cm="1">
        <f t="array" ref="D22">IF(AND(Table2[TossDecision]= "Bat",Table2[SuperOver] = "No"), "Yes", "No")</f>
        <v>No</v>
      </c>
      <c r="E22" t="str" cm="1">
        <f t="array" ref="E22">IF(OR(Table2[TossDecision] = "Bat", Table2[TossDecision] = "Bowl"), "Valid", "Invalid")</f>
        <v>Valid</v>
      </c>
    </row>
    <row r="23" spans="1:5" x14ac:dyDescent="0.5">
      <c r="A23" t="str">
        <v>TossWin_MatchLose</v>
      </c>
      <c r="B23" t="e" cm="1">
        <f t="array" ref="B23">IF(OR(#REF!="field",Table2[Margin]&gt;10),"GoodBowling","BadBowling")</f>
        <v>#REF!</v>
      </c>
      <c r="C23" t="str" cm="1">
        <f t="array" ref="C23">IF(AND(Table2[SuperOver]="N",Table2[Margin]=55),"WinBy55Runs","Loose")</f>
        <v>Loose</v>
      </c>
      <c r="D23" t="str" cm="1">
        <f t="array" ref="D23">IF(AND(Table2[TossDecision]= "Bat",Table2[SuperOver] = "No"), "Yes", "No")</f>
        <v>No</v>
      </c>
      <c r="E23" t="str" cm="1">
        <f t="array" ref="E23">IF(OR(Table2[TossDecision] = "Bat", Table2[TossDecision] = "Bowl"), "Valid", "Invalid")</f>
        <v>Valid</v>
      </c>
    </row>
    <row r="24" spans="1:5" x14ac:dyDescent="0.5">
      <c r="A24" t="str">
        <v>TossWin_MatchLose</v>
      </c>
      <c r="B24" t="e" cm="1">
        <f t="array" ref="B24">IF(OR(#REF!="field",Table2[Margin]&gt;10),"GoodBowling","BadBowling")</f>
        <v>#REF!</v>
      </c>
      <c r="C24" t="str" cm="1">
        <f t="array" ref="C24">IF(AND(Table2[SuperOver]="N",Table2[Margin]=55),"WinBy55Runs","Loose")</f>
        <v>Loose</v>
      </c>
      <c r="D24" t="str" cm="1">
        <f t="array" ref="D24">IF(AND(Table2[TossDecision]= "Bat",Table2[SuperOver] = "No"), "Yes", "No")</f>
        <v>No</v>
      </c>
      <c r="E24" t="str" cm="1">
        <f t="array" ref="E24">IF(OR(Table2[TossDecision] = "Bat", Table2[TossDecision] = "Bowl"), "Valid", "Invalid")</f>
        <v>Valid</v>
      </c>
    </row>
    <row r="25" spans="1:5" x14ac:dyDescent="0.5">
      <c r="A25" t="str">
        <v>TossWin_MatchLose</v>
      </c>
      <c r="B25" t="e" cm="1">
        <f t="array" ref="B25">IF(OR(#REF!="field",Table2[Margin]&gt;10),"GoodBowling","BadBowling")</f>
        <v>#REF!</v>
      </c>
      <c r="C25" t="str" cm="1">
        <f t="array" ref="C25">IF(AND(Table2[SuperOver]="N",Table2[Margin]=55),"WinBy55Runs","Loose")</f>
        <v>Loose</v>
      </c>
      <c r="D25" t="str" cm="1">
        <f t="array" ref="D25">IF(AND(Table2[TossDecision]= "Bat",Table2[SuperOver] = "No"), "Yes", "No")</f>
        <v>No</v>
      </c>
      <c r="E25" t="str" cm="1">
        <f t="array" ref="E25">IF(OR(Table2[TossDecision] = "Bat", Table2[TossDecision] = "Bowl"), "Valid", "Invalid")</f>
        <v>Valid</v>
      </c>
    </row>
    <row r="26" spans="1:5" x14ac:dyDescent="0.5">
      <c r="A26" t="str">
        <v>TossWin_MatchLose</v>
      </c>
      <c r="B26" t="e" cm="1">
        <f t="array" ref="B26">IF(OR(#REF!="field",Table2[Margin]&gt;10),"GoodBowling","BadBowling")</f>
        <v>#REF!</v>
      </c>
      <c r="C26" t="str" cm="1">
        <f t="array" ref="C26">IF(AND(Table2[SuperOver]="N",Table2[Margin]=55),"WinBy55Runs","Loose")</f>
        <v>Loose</v>
      </c>
      <c r="D26" t="str" cm="1">
        <f t="array" ref="D26">IF(AND(Table2[TossDecision]= "Bat",Table2[SuperOver] = "No"), "Yes", "No")</f>
        <v>No</v>
      </c>
      <c r="E26" t="str" cm="1">
        <f t="array" ref="E26">IF(OR(Table2[TossDecision] = "Bat", Table2[TossDecision] = "Bowl"), "Valid", "Invalid")</f>
        <v>Valid</v>
      </c>
    </row>
    <row r="27" spans="1:5" x14ac:dyDescent="0.5">
      <c r="A27" t="str">
        <v>TossWin_MatchWin</v>
      </c>
      <c r="B27" t="e" cm="1">
        <f t="array" ref="B27">IF(OR(#REF!="field",Table2[Margin]&gt;10),"GoodBowling","BadBowling")</f>
        <v>#REF!</v>
      </c>
      <c r="C27" t="str" cm="1">
        <f t="array" ref="C27">IF(AND(Table2[SuperOver]="N",Table2[Margin]=55),"WinBy55Runs","Loose")</f>
        <v>Loose</v>
      </c>
      <c r="D27" t="str" cm="1">
        <f t="array" ref="D27">IF(AND(Table2[TossDecision]= "Bat",Table2[SuperOver] = "No"), "Yes", "No")</f>
        <v>No</v>
      </c>
      <c r="E27" t="str" cm="1">
        <f t="array" ref="E27">IF(OR(Table2[TossDecision] = "Bat", Table2[TossDecision] = "Bowl"), "Valid", "Invalid")</f>
        <v>Valid</v>
      </c>
    </row>
    <row r="28" spans="1:5" x14ac:dyDescent="0.5">
      <c r="A28" t="str">
        <v>TossWin_MatchWin</v>
      </c>
      <c r="B28" t="e" cm="1">
        <f t="array" ref="B28">IF(OR(#REF!="field",Table2[Margin]&gt;10),"GoodBowling","BadBowling")</f>
        <v>#REF!</v>
      </c>
      <c r="C28" t="str" cm="1">
        <f t="array" ref="C28">IF(AND(Table2[SuperOver]="N",Table2[Margin]=55),"WinBy55Runs","Loose")</f>
        <v>Loose</v>
      </c>
      <c r="D28" t="str" cm="1">
        <f t="array" ref="D28">IF(AND(Table2[TossDecision]= "Bat",Table2[SuperOver] = "No"), "Yes", "No")</f>
        <v>No</v>
      </c>
      <c r="E28" t="str" cm="1">
        <f t="array" ref="E28">IF(OR(Table2[TossDecision] = "Bat", Table2[TossDecision] = "Bowl"), "Valid", "Invalid")</f>
        <v>Valid</v>
      </c>
    </row>
    <row r="29" spans="1:5" x14ac:dyDescent="0.5">
      <c r="A29" t="str">
        <v>TossWin_MatchLose</v>
      </c>
      <c r="B29" t="e" cm="1">
        <f t="array" ref="B29">IF(OR(#REF!="field",Table2[Margin]&gt;10),"GoodBowling","BadBowling")</f>
        <v>#REF!</v>
      </c>
      <c r="C29" t="str" cm="1">
        <f t="array" ref="C29">IF(AND(Table2[SuperOver]="N",Table2[Margin]=55),"WinBy55Runs","Loose")</f>
        <v>Loose</v>
      </c>
      <c r="D29" t="str" cm="1">
        <f t="array" ref="D29">IF(AND(Table2[TossDecision]= "Bat",Table2[SuperOver] = "No"), "Yes", "No")</f>
        <v>No</v>
      </c>
      <c r="E29" t="str" cm="1">
        <f t="array" ref="E29">IF(OR(Table2[TossDecision] = "Bat", Table2[TossDecision] = "Bowl"), "Valid", "Invalid")</f>
        <v>Valid</v>
      </c>
    </row>
    <row r="30" spans="1:5" x14ac:dyDescent="0.5">
      <c r="A30" t="str">
        <v>TossWin_MatchLose</v>
      </c>
      <c r="B30" t="e" cm="1">
        <f t="array" ref="B30">IF(OR(#REF!="field",Table2[Margin]&gt;10),"GoodBowling","BadBowling")</f>
        <v>#REF!</v>
      </c>
      <c r="C30" t="str" cm="1">
        <f t="array" ref="C30">IF(AND(Table2[SuperOver]="N",Table2[Margin]=55),"WinBy55Runs","Loose")</f>
        <v>Loose</v>
      </c>
      <c r="D30" t="str" cm="1">
        <f t="array" ref="D30">IF(AND(Table2[TossDecision]= "Bat",Table2[SuperOver] = "No"), "Yes", "No")</f>
        <v>No</v>
      </c>
      <c r="E30" t="str" cm="1">
        <f t="array" ref="E30">IF(OR(Table2[TossDecision] = "Bat", Table2[TossDecision] = "Bowl"), "Valid", "Invalid")</f>
        <v>Valid</v>
      </c>
    </row>
    <row r="31" spans="1:5" x14ac:dyDescent="0.5">
      <c r="A31" t="str">
        <v>TossWin_MatchLose</v>
      </c>
      <c r="B31" t="e" cm="1">
        <f t="array" ref="B31">IF(OR(#REF!="field",Table2[Margin]&gt;10),"GoodBowling","BadBowling")</f>
        <v>#REF!</v>
      </c>
      <c r="C31" t="str" cm="1">
        <f t="array" ref="C31">IF(AND(Table2[SuperOver]="N",Table2[Margin]=55),"WinBy55Runs","Loose")</f>
        <v>Loose</v>
      </c>
      <c r="D31" t="str" cm="1">
        <f t="array" ref="D31">IF(AND(Table2[TossDecision]= "Bat",Table2[SuperOver] = "No"), "Yes", "No")</f>
        <v>No</v>
      </c>
      <c r="E31" t="str" cm="1">
        <f t="array" ref="E31">IF(OR(Table2[TossDecision] = "Bat", Table2[TossDecision] = "Bowl"), "Valid", "Invalid")</f>
        <v>Valid</v>
      </c>
    </row>
    <row r="32" spans="1:5" x14ac:dyDescent="0.5">
      <c r="A32" t="str">
        <v>TossWin_MatchWin</v>
      </c>
      <c r="B32" t="e" cm="1">
        <f t="array" ref="B32">IF(OR(#REF!="field",Table2[Margin]&gt;10),"GoodBowling","BadBowling")</f>
        <v>#REF!</v>
      </c>
      <c r="C32" t="str" cm="1">
        <f t="array" ref="C32">IF(AND(Table2[SuperOver]="N",Table2[Margin]=55),"WinBy55Runs","Loose")</f>
        <v>Loose</v>
      </c>
      <c r="D32" t="str" cm="1">
        <f t="array" ref="D32">IF(AND(Table2[TossDecision]= "Bat",Table2[SuperOver] = "No"), "Yes", "No")</f>
        <v>No</v>
      </c>
      <c r="E32" t="str" cm="1">
        <f t="array" ref="E32">IF(OR(Table2[TossDecision] = "Bat", Table2[TossDecision] = "Bowl"), "Valid", "Invalid")</f>
        <v>Valid</v>
      </c>
    </row>
    <row r="33" spans="1:5" x14ac:dyDescent="0.5">
      <c r="A33" t="str">
        <v>TossWin_MatchWin</v>
      </c>
      <c r="B33" t="e" cm="1">
        <f t="array" ref="B33">IF(OR(#REF!="field",Table2[Margin]&gt;10),"GoodBowling","BadBowling")</f>
        <v>#REF!</v>
      </c>
      <c r="C33" t="str" cm="1">
        <f t="array" ref="C33">IF(AND(Table2[SuperOver]="N",Table2[Margin]=55),"WinBy55Runs","Loose")</f>
        <v>Loose</v>
      </c>
      <c r="D33" t="str" cm="1">
        <f t="array" ref="D33">IF(AND(Table2[TossDecision]= "Bat",Table2[SuperOver] = "No"), "Yes", "No")</f>
        <v>No</v>
      </c>
      <c r="E33" t="str" cm="1">
        <f t="array" ref="E33">IF(OR(Table2[TossDecision] = "Bat", Table2[TossDecision] = "Bowl"), "Valid", "Invalid")</f>
        <v>Valid</v>
      </c>
    </row>
    <row r="34" spans="1:5" x14ac:dyDescent="0.5">
      <c r="A34" t="str">
        <v>TossWin_MatchLose</v>
      </c>
      <c r="B34" t="e" cm="1">
        <f t="array" ref="B34">IF(OR(#REF!="field",Table2[Margin]&gt;10),"GoodBowling","BadBowling")</f>
        <v>#REF!</v>
      </c>
      <c r="C34" t="str" cm="1">
        <f t="array" ref="C34">IF(AND(Table2[SuperOver]="N",Table2[Margin]=55),"WinBy55Runs","Loose")</f>
        <v>Loose</v>
      </c>
      <c r="D34" t="str" cm="1">
        <f t="array" ref="D34">IF(AND(Table2[TossDecision]= "Bat",Table2[SuperOver] = "No"), "Yes", "No")</f>
        <v>No</v>
      </c>
      <c r="E34" t="str" cm="1">
        <f t="array" ref="E34">IF(OR(Table2[TossDecision] = "Bat", Table2[TossDecision] = "Bowl"), "Valid", "Invalid")</f>
        <v>Valid</v>
      </c>
    </row>
    <row r="35" spans="1:5" x14ac:dyDescent="0.5">
      <c r="A35" t="str">
        <v>TossWin_MatchWin</v>
      </c>
      <c r="B35" t="e" cm="1">
        <f t="array" ref="B35">IF(OR(#REF!="field",Table2[Margin]&gt;10),"GoodBowling","BadBowling")</f>
        <v>#REF!</v>
      </c>
      <c r="C35" t="str" cm="1">
        <f t="array" ref="C35">IF(AND(Table2[SuperOver]="N",Table2[Margin]=55),"WinBy55Runs","Loose")</f>
        <v>Loose</v>
      </c>
      <c r="D35" t="str" cm="1">
        <f t="array" ref="D35">IF(AND(Table2[TossDecision]= "Bat",Table2[SuperOver] = "No"), "Yes", "No")</f>
        <v>No</v>
      </c>
      <c r="E35" t="str" cm="1">
        <f t="array" ref="E35">IF(OR(Table2[TossDecision] = "Bat", Table2[TossDecision] = "Bowl"), "Valid", "Invalid")</f>
        <v>Valid</v>
      </c>
    </row>
    <row r="36" spans="1:5" x14ac:dyDescent="0.5">
      <c r="A36" t="str">
        <v>TossWin_MatchLose</v>
      </c>
      <c r="B36" t="e" cm="1">
        <f t="array" ref="B36">IF(OR(#REF!="field",Table2[Margin]&gt;10),"GoodBowling","BadBowling")</f>
        <v>#REF!</v>
      </c>
      <c r="C36" t="str" cm="1">
        <f t="array" ref="C36">IF(AND(Table2[SuperOver]="N",Table2[Margin]=55),"WinBy55Runs","Loose")</f>
        <v>Loose</v>
      </c>
      <c r="D36" t="str" cm="1">
        <f t="array" ref="D36">IF(AND(Table2[TossDecision]= "Bat",Table2[SuperOver] = "No"), "Yes", "No")</f>
        <v>No</v>
      </c>
      <c r="E36" t="str" cm="1">
        <f t="array" ref="E36">IF(OR(Table2[TossDecision] = "Bat", Table2[TossDecision] = "Bowl"), "Valid", "Invalid")</f>
        <v>Valid</v>
      </c>
    </row>
    <row r="37" spans="1:5" x14ac:dyDescent="0.5">
      <c r="A37" t="str">
        <v>TossWin_MatchWin</v>
      </c>
      <c r="B37" t="e" cm="1">
        <f t="array" ref="B37">IF(OR(#REF!="field",Table2[Margin]&gt;10),"GoodBowling","BadBowling")</f>
        <v>#REF!</v>
      </c>
      <c r="C37" t="str" cm="1">
        <f t="array" ref="C37">IF(AND(Table2[SuperOver]="N",Table2[Margin]=55),"WinBy55Runs","Loose")</f>
        <v>Loose</v>
      </c>
      <c r="D37" t="str" cm="1">
        <f t="array" ref="D37">IF(AND(Table2[TossDecision]= "Bat",Table2[SuperOver] = "No"), "Yes", "No")</f>
        <v>No</v>
      </c>
      <c r="E37" t="str" cm="1">
        <f t="array" ref="E37">IF(OR(Table2[TossDecision] = "Bat", Table2[TossDecision] = "Bowl"), "Valid", "Invalid")</f>
        <v>Valid</v>
      </c>
    </row>
    <row r="38" spans="1:5" x14ac:dyDescent="0.5">
      <c r="A38" t="str">
        <v>TossWin_MatchWin</v>
      </c>
      <c r="B38" t="e" cm="1">
        <f t="array" ref="B38">IF(OR(#REF!="field",Table2[Margin]&gt;10),"GoodBowling","BadBowling")</f>
        <v>#REF!</v>
      </c>
      <c r="C38" t="str" cm="1">
        <f t="array" ref="C38">IF(AND(Table2[SuperOver]="N",Table2[Margin]=55),"WinBy55Runs","Loose")</f>
        <v>Loose</v>
      </c>
      <c r="D38" t="str" cm="1">
        <f t="array" ref="D38">IF(AND(Table2[TossDecision]= "Bat",Table2[SuperOver] = "No"), "Yes", "No")</f>
        <v>No</v>
      </c>
      <c r="E38" t="str" cm="1">
        <f t="array" ref="E38">IF(OR(Table2[TossDecision] = "Bat", Table2[TossDecision] = "Bowl"), "Valid", "Invalid")</f>
        <v>Valid</v>
      </c>
    </row>
    <row r="39" spans="1:5" x14ac:dyDescent="0.5">
      <c r="A39" t="str">
        <v>TossWin_MatchLose</v>
      </c>
      <c r="B39" t="e" cm="1">
        <f t="array" ref="B39">IF(OR(#REF!="field",Table2[Margin]&gt;10),"GoodBowling","BadBowling")</f>
        <v>#REF!</v>
      </c>
      <c r="C39" t="str" cm="1">
        <f t="array" ref="C39">IF(AND(Table2[SuperOver]="N",Table2[Margin]=55),"WinBy55Runs","Loose")</f>
        <v>Loose</v>
      </c>
      <c r="D39" t="str" cm="1">
        <f t="array" ref="D39">IF(AND(Table2[TossDecision]= "Bat",Table2[SuperOver] = "No"), "Yes", "No")</f>
        <v>No</v>
      </c>
      <c r="E39" t="str" cm="1">
        <f t="array" ref="E39">IF(OR(Table2[TossDecision] = "Bat", Table2[TossDecision] = "Bowl"), "Valid", "Invalid")</f>
        <v>Valid</v>
      </c>
    </row>
    <row r="40" spans="1:5" x14ac:dyDescent="0.5">
      <c r="A40" t="str">
        <v>TossWin_MatchLose</v>
      </c>
      <c r="B40" t="e" cm="1">
        <f t="array" ref="B40">IF(OR(#REF!="field",Table2[Margin]&gt;10),"GoodBowling","BadBowling")</f>
        <v>#REF!</v>
      </c>
      <c r="C40" t="str" cm="1">
        <f t="array" ref="C40">IF(AND(Table2[SuperOver]="N",Table2[Margin]=55),"WinBy55Runs","Loose")</f>
        <v>Loose</v>
      </c>
      <c r="D40" t="str" cm="1">
        <f t="array" ref="D40">IF(AND(Table2[TossDecision]= "Bat",Table2[SuperOver] = "No"), "Yes", "No")</f>
        <v>No</v>
      </c>
      <c r="E40" t="str" cm="1">
        <f t="array" ref="E40">IF(OR(Table2[TossDecision] = "Bat", Table2[TossDecision] = "Bowl"), "Valid", "Invalid")</f>
        <v>Valid</v>
      </c>
    </row>
    <row r="41" spans="1:5" x14ac:dyDescent="0.5">
      <c r="A41" t="str">
        <v>TossWin_MatchWin</v>
      </c>
      <c r="B41" t="e" cm="1">
        <f t="array" ref="B41">IF(OR(#REF!="field",Table2[Margin]&gt;10),"GoodBowling","BadBowling")</f>
        <v>#REF!</v>
      </c>
      <c r="C41" t="str" cm="1">
        <f t="array" ref="C41">IF(AND(Table2[SuperOver]="N",Table2[Margin]=55),"WinBy55Runs","Loose")</f>
        <v>Loose</v>
      </c>
      <c r="D41" t="str" cm="1">
        <f t="array" ref="D41">IF(AND(Table2[TossDecision]= "Bat",Table2[SuperOver] = "No"), "Yes", "No")</f>
        <v>No</v>
      </c>
      <c r="E41" t="str" cm="1">
        <f t="array" ref="E41">IF(OR(Table2[TossDecision] = "Bat", Table2[TossDecision] = "Bowl"), "Valid", "Invalid")</f>
        <v>Valid</v>
      </c>
    </row>
    <row r="42" spans="1:5" x14ac:dyDescent="0.5">
      <c r="A42" t="str">
        <v>TossWin_MatchWin</v>
      </c>
      <c r="B42" t="e" cm="1">
        <f t="array" ref="B42">IF(OR(#REF!="field",Table2[Margin]&gt;10),"GoodBowling","BadBowling")</f>
        <v>#REF!</v>
      </c>
      <c r="C42" t="str" cm="1">
        <f t="array" ref="C42">IF(AND(Table2[SuperOver]="N",Table2[Margin]=55),"WinBy55Runs","Loose")</f>
        <v>Loose</v>
      </c>
      <c r="D42" t="str" cm="1">
        <f t="array" ref="D42">IF(AND(Table2[TossDecision]= "Bat",Table2[SuperOver] = "No"), "Yes", "No")</f>
        <v>No</v>
      </c>
      <c r="E42" t="str" cm="1">
        <f t="array" ref="E42">IF(OR(Table2[TossDecision] = "Bat", Table2[TossDecision] = "Bowl"), "Valid", "Invalid")</f>
        <v>Valid</v>
      </c>
    </row>
    <row r="43" spans="1:5" x14ac:dyDescent="0.5">
      <c r="A43" t="str">
        <v>TossWin_MatchWin</v>
      </c>
      <c r="B43" t="e" cm="1">
        <f t="array" ref="B43">IF(OR(#REF!="field",Table2[Margin]&gt;10),"GoodBowling","BadBowling")</f>
        <v>#REF!</v>
      </c>
      <c r="C43" t="str" cm="1">
        <f t="array" ref="C43">IF(AND(Table2[SuperOver]="N",Table2[Margin]=55),"WinBy55Runs","Loose")</f>
        <v>Loose</v>
      </c>
      <c r="D43" t="str" cm="1">
        <f t="array" ref="D43">IF(AND(Table2[TossDecision]= "Bat",Table2[SuperOver] = "No"), "Yes", "No")</f>
        <v>No</v>
      </c>
      <c r="E43" t="str" cm="1">
        <f t="array" ref="E43">IF(OR(Table2[TossDecision] = "Bat", Table2[TossDecision] = "Bowl"), "Valid", "Invalid")</f>
        <v>Valid</v>
      </c>
    </row>
    <row r="44" spans="1:5" x14ac:dyDescent="0.5">
      <c r="A44" t="str">
        <v>TossWin_MatchWin</v>
      </c>
      <c r="B44" t="e" cm="1">
        <f t="array" ref="B44">IF(OR(#REF!="field",Table2[Margin]&gt;10),"GoodBowling","BadBowling")</f>
        <v>#REF!</v>
      </c>
      <c r="C44" t="str" cm="1">
        <f t="array" ref="C44">IF(AND(Table2[SuperOver]="N",Table2[Margin]=55),"WinBy55Runs","Loose")</f>
        <v>Loose</v>
      </c>
      <c r="D44" t="str" cm="1">
        <f t="array" ref="D44">IF(AND(Table2[TossDecision]= "Bat",Table2[SuperOver] = "No"), "Yes", "No")</f>
        <v>No</v>
      </c>
      <c r="E44" t="str" cm="1">
        <f t="array" ref="E44">IF(OR(Table2[TossDecision] = "Bat", Table2[TossDecision] = "Bowl"), "Valid", "Invalid")</f>
        <v>Valid</v>
      </c>
    </row>
    <row r="45" spans="1:5" x14ac:dyDescent="0.5">
      <c r="A45" t="str">
        <v>TossWin_MatchWin</v>
      </c>
      <c r="B45" t="e" cm="1">
        <f t="array" ref="B45">IF(OR(#REF!="field",Table2[Margin]&gt;10),"GoodBowling","BadBowling")</f>
        <v>#REF!</v>
      </c>
      <c r="C45" t="str" cm="1">
        <f t="array" ref="C45">IF(AND(Table2[SuperOver]="N",Table2[Margin]=55),"WinBy55Runs","Loose")</f>
        <v>Loose</v>
      </c>
      <c r="D45" t="str" cm="1">
        <f t="array" ref="D45">IF(AND(Table2[TossDecision]= "Bat",Table2[SuperOver] = "No"), "Yes", "No")</f>
        <v>No</v>
      </c>
      <c r="E45" t="str" cm="1">
        <f t="array" ref="E45">IF(OR(Table2[TossDecision] = "Bat", Table2[TossDecision] = "Bowl"), "Valid", "Invalid")</f>
        <v>Valid</v>
      </c>
    </row>
    <row r="46" spans="1:5" x14ac:dyDescent="0.5">
      <c r="A46" t="str">
        <v>TossWin_MatchWin</v>
      </c>
      <c r="B46" t="e" cm="1">
        <f t="array" ref="B46">IF(OR(#REF!="field",Table2[Margin]&gt;10),"GoodBowling","BadBowling")</f>
        <v>#REF!</v>
      </c>
      <c r="C46" t="str" cm="1">
        <f t="array" ref="C46">IF(AND(Table2[SuperOver]="N",Table2[Margin]=55),"WinBy55Runs","Loose")</f>
        <v>Loose</v>
      </c>
      <c r="D46" t="str" cm="1">
        <f t="array" ref="D46">IF(AND(Table2[TossDecision]= "Bat",Table2[SuperOver] = "No"), "Yes", "No")</f>
        <v>No</v>
      </c>
      <c r="E46" t="str" cm="1">
        <f t="array" ref="E46">IF(OR(Table2[TossDecision] = "Bat", Table2[TossDecision] = "Bowl"), "Valid", "Invalid")</f>
        <v>Valid</v>
      </c>
    </row>
    <row r="47" spans="1:5" x14ac:dyDescent="0.5">
      <c r="A47" t="str">
        <v>TossWin_MatchLose</v>
      </c>
      <c r="B47" t="e" cm="1">
        <f t="array" ref="B47">IF(OR(#REF!="field",Table2[Margin]&gt;10),"GoodBowling","BadBowling")</f>
        <v>#REF!</v>
      </c>
      <c r="C47" t="str" cm="1">
        <f t="array" ref="C47">IF(AND(Table2[SuperOver]="N",Table2[Margin]=55),"WinBy55Runs","Loose")</f>
        <v>Loose</v>
      </c>
      <c r="D47" t="str" cm="1">
        <f t="array" ref="D47">IF(AND(Table2[TossDecision]= "Bat",Table2[SuperOver] = "No"), "Yes", "No")</f>
        <v>No</v>
      </c>
      <c r="E47" t="str" cm="1">
        <f t="array" ref="E47">IF(OR(Table2[TossDecision] = "Bat", Table2[TossDecision] = "Bowl"), "Valid", "Invalid")</f>
        <v>Valid</v>
      </c>
    </row>
    <row r="48" spans="1:5" x14ac:dyDescent="0.5">
      <c r="A48" t="str">
        <v>TossWin_MatchLose</v>
      </c>
      <c r="B48" t="e" cm="1">
        <f t="array" ref="B48">IF(OR(#REF!="field",Table2[Margin]&gt;10),"GoodBowling","BadBowling")</f>
        <v>#REF!</v>
      </c>
      <c r="C48" t="str" cm="1">
        <f t="array" ref="C48">IF(AND(Table2[SuperOver]="N",Table2[Margin]=55),"WinBy55Runs","Loose")</f>
        <v>Loose</v>
      </c>
      <c r="D48" t="str" cm="1">
        <f t="array" ref="D48">IF(AND(Table2[TossDecision]= "Bat",Table2[SuperOver] = "No"), "Yes", "No")</f>
        <v>No</v>
      </c>
      <c r="E48" t="str" cm="1">
        <f t="array" ref="E48">IF(OR(Table2[TossDecision] = "Bat", Table2[TossDecision] = "Bowl"), "Valid", "Invalid")</f>
        <v>Valid</v>
      </c>
    </row>
    <row r="49" spans="1:5" x14ac:dyDescent="0.5">
      <c r="A49" t="str">
        <v>TossWin_MatchLose</v>
      </c>
      <c r="B49" t="e" cm="1">
        <f t="array" ref="B49">IF(OR(#REF!="field",Table2[Margin]&gt;10),"GoodBowling","BadBowling")</f>
        <v>#REF!</v>
      </c>
      <c r="C49" t="str" cm="1">
        <f t="array" ref="C49">IF(AND(Table2[SuperOver]="N",Table2[Margin]=55),"WinBy55Runs","Loose")</f>
        <v>Loose</v>
      </c>
      <c r="D49" t="str" cm="1">
        <f t="array" ref="D49">IF(AND(Table2[TossDecision]= "Bat",Table2[SuperOver] = "No"), "Yes", "No")</f>
        <v>No</v>
      </c>
      <c r="E49" t="str" cm="1">
        <f t="array" ref="E49">IF(OR(Table2[TossDecision] = "Bat", Table2[TossDecision] = "Bowl"), "Valid", "Invalid")</f>
        <v>Valid</v>
      </c>
    </row>
    <row r="50" spans="1:5" x14ac:dyDescent="0.5">
      <c r="A50" t="str">
        <v>TossWin_MatchLose</v>
      </c>
      <c r="B50" t="e" cm="1">
        <f t="array" ref="B50">IF(OR(#REF!="field",Table2[Margin]&gt;10),"GoodBowling","BadBowling")</f>
        <v>#REF!</v>
      </c>
      <c r="C50" t="str" cm="1">
        <f t="array" ref="C50">IF(AND(Table2[SuperOver]="N",Table2[Margin]=55),"WinBy55Runs","Loose")</f>
        <v>Loose</v>
      </c>
      <c r="D50" t="str" cm="1">
        <f t="array" ref="D50">IF(AND(Table2[TossDecision]= "Bat",Table2[SuperOver] = "No"), "Yes", "No")</f>
        <v>No</v>
      </c>
      <c r="E50" t="str" cm="1">
        <f t="array" ref="E50">IF(OR(Table2[TossDecision] = "Bat", Table2[TossDecision] = "Bowl"), "Valid", "Invalid")</f>
        <v>Valid</v>
      </c>
    </row>
    <row r="51" spans="1:5" x14ac:dyDescent="0.5">
      <c r="A51" t="str">
        <v>TossWin_MatchWin</v>
      </c>
      <c r="B51" t="e" cm="1">
        <f t="array" ref="B51">IF(OR(#REF!="field",Table2[Margin]&gt;10),"GoodBowling","BadBowling")</f>
        <v>#REF!</v>
      </c>
      <c r="C51" t="str" cm="1">
        <f t="array" ref="C51">IF(AND(Table2[SuperOver]="N",Table2[Margin]=55),"WinBy55Runs","Loose")</f>
        <v>Loose</v>
      </c>
      <c r="D51" t="str" cm="1">
        <f t="array" ref="D51">IF(AND(Table2[TossDecision]= "Bat",Table2[SuperOver] = "No"), "Yes", "No")</f>
        <v>No</v>
      </c>
      <c r="E51" t="str" cm="1">
        <f t="array" ref="E51">IF(OR(Table2[TossDecision] = "Bat", Table2[TossDecision] = "Bowl"), "Valid", "Invalid")</f>
        <v>Valid</v>
      </c>
    </row>
    <row r="52" spans="1:5" x14ac:dyDescent="0.5">
      <c r="A52" t="str">
        <v>TossWin_MatchWin</v>
      </c>
      <c r="B52" t="e" cm="1">
        <f t="array" ref="B52">IF(OR(#REF!="field",Table2[Margin]&gt;10),"GoodBowling","BadBowling")</f>
        <v>#REF!</v>
      </c>
      <c r="C52" t="str" cm="1">
        <f t="array" ref="C52">IF(AND(Table2[SuperOver]="N",Table2[Margin]=55),"WinBy55Runs","Loose")</f>
        <v>Loose</v>
      </c>
      <c r="D52" t="str" cm="1">
        <f t="array" ref="D52">IF(AND(Table2[TossDecision]= "Bat",Table2[SuperOver] = "No"), "Yes", "No")</f>
        <v>No</v>
      </c>
      <c r="E52" t="str" cm="1">
        <f t="array" ref="E52">IF(OR(Table2[TossDecision] = "Bat", Table2[TossDecision] = "Bowl"), "Valid", "Invalid")</f>
        <v>Valid</v>
      </c>
    </row>
    <row r="53" spans="1:5" x14ac:dyDescent="0.5">
      <c r="A53" t="str">
        <v>TossWin_MatchWin</v>
      </c>
      <c r="B53" t="e" cm="1">
        <f t="array" ref="B53">IF(OR(#REF!="field",Table2[Margin]&gt;10),"GoodBowling","BadBowling")</f>
        <v>#REF!</v>
      </c>
      <c r="C53" t="str" cm="1">
        <f t="array" ref="C53">IF(AND(Table2[SuperOver]="N",Table2[Margin]=55),"WinBy55Runs","Loose")</f>
        <v>Loose</v>
      </c>
      <c r="D53" t="str" cm="1">
        <f t="array" ref="D53">IF(AND(Table2[TossDecision]= "Bat",Table2[SuperOver] = "No"), "Yes", "No")</f>
        <v>No</v>
      </c>
      <c r="E53" t="str" cm="1">
        <f t="array" ref="E53">IF(OR(Table2[TossDecision] = "Bat", Table2[TossDecision] = "Bowl"), "Valid", "Invalid")</f>
        <v>Valid</v>
      </c>
    </row>
    <row r="54" spans="1:5" x14ac:dyDescent="0.5">
      <c r="A54" t="str">
        <v>TossWin_MatchWin</v>
      </c>
      <c r="B54" t="e" cm="1">
        <f t="array" ref="B54">IF(OR(#REF!="field",Table2[Margin]&gt;10),"GoodBowling","BadBowling")</f>
        <v>#REF!</v>
      </c>
      <c r="C54" t="str" cm="1">
        <f t="array" ref="C54">IF(AND(Table2[SuperOver]="N",Table2[Margin]=55),"WinBy55Runs","Loose")</f>
        <v>Loose</v>
      </c>
      <c r="D54" t="str" cm="1">
        <f t="array" ref="D54">IF(AND(Table2[TossDecision]= "Bat",Table2[SuperOver] = "No"), "Yes", "No")</f>
        <v>No</v>
      </c>
      <c r="E54" t="str" cm="1">
        <f t="array" ref="E54">IF(OR(Table2[TossDecision] = "Bat", Table2[TossDecision] = "Bowl"), "Valid", "Invalid")</f>
        <v>Valid</v>
      </c>
    </row>
    <row r="55" spans="1:5" x14ac:dyDescent="0.5">
      <c r="A55" t="str">
        <v>TossWin_MatchWin</v>
      </c>
      <c r="B55" t="e" cm="1">
        <f t="array" ref="B55">IF(OR(#REF!="field",Table2[Margin]&gt;10),"GoodBowling","BadBowling")</f>
        <v>#REF!</v>
      </c>
      <c r="C55" t="str" cm="1">
        <f t="array" ref="C55">IF(AND(Table2[SuperOver]="N",Table2[Margin]=55),"WinBy55Runs","Loose")</f>
        <v>Loose</v>
      </c>
      <c r="D55" t="str" cm="1">
        <f t="array" ref="D55">IF(AND(Table2[TossDecision]= "Bat",Table2[SuperOver] = "No"), "Yes", "No")</f>
        <v>No</v>
      </c>
      <c r="E55" t="str" cm="1">
        <f t="array" ref="E55">IF(OR(Table2[TossDecision] = "Bat", Table2[TossDecision] = "Bowl"), "Valid", "Invalid")</f>
        <v>Valid</v>
      </c>
    </row>
    <row r="56" spans="1:5" x14ac:dyDescent="0.5">
      <c r="A56" t="str">
        <v>TossWin_MatchLose</v>
      </c>
      <c r="B56" t="e" cm="1">
        <f t="array" ref="B56">IF(OR(#REF!="field",Table2[Margin]&gt;10),"GoodBowling","BadBowling")</f>
        <v>#REF!</v>
      </c>
      <c r="C56" t="str" cm="1">
        <f t="array" ref="C56">IF(AND(Table2[SuperOver]="N",Table2[Margin]=55),"WinBy55Runs","Loose")</f>
        <v>Loose</v>
      </c>
      <c r="D56" t="str" cm="1">
        <f t="array" ref="D56">IF(AND(Table2[TossDecision]= "Bat",Table2[SuperOver] = "No"), "Yes", "No")</f>
        <v>No</v>
      </c>
      <c r="E56" t="str" cm="1">
        <f t="array" ref="E56">IF(OR(Table2[TossDecision] = "Bat", Table2[TossDecision] = "Bowl"), "Valid", "Invalid")</f>
        <v>Valid</v>
      </c>
    </row>
    <row r="57" spans="1:5" x14ac:dyDescent="0.5">
      <c r="A57" t="str">
        <v>TossWin_MatchLose</v>
      </c>
      <c r="B57" t="e" cm="1">
        <f t="array" ref="B57">IF(OR(#REF!="field",Table2[Margin]&gt;10),"GoodBowling","BadBowling")</f>
        <v>#REF!</v>
      </c>
      <c r="C57" t="str" cm="1">
        <f t="array" ref="C57">IF(AND(Table2[SuperOver]="N",Table2[Margin]=55),"WinBy55Runs","Loose")</f>
        <v>Loose</v>
      </c>
      <c r="D57" t="str" cm="1">
        <f t="array" ref="D57">IF(AND(Table2[TossDecision]= "Bat",Table2[SuperOver] = "No"), "Yes", "No")</f>
        <v>No</v>
      </c>
      <c r="E57" t="str" cm="1">
        <f t="array" ref="E57">IF(OR(Table2[TossDecision] = "Bat", Table2[TossDecision] = "Bowl"), "Valid", "Invalid")</f>
        <v>Valid</v>
      </c>
    </row>
    <row r="58" spans="1:5" x14ac:dyDescent="0.5">
      <c r="A58" t="str">
        <v>TossWin_MatchLose</v>
      </c>
      <c r="B58" t="e" cm="1">
        <f t="array" ref="B58">IF(OR(#REF!="field",Table2[Margin]&gt;10),"GoodBowling","BadBowling")</f>
        <v>#REF!</v>
      </c>
      <c r="C58" t="str" cm="1">
        <f t="array" ref="C58">IF(AND(Table2[SuperOver]="N",Table2[Margin]=55),"WinBy55Runs","Loose")</f>
        <v>Loose</v>
      </c>
      <c r="D58" t="str" cm="1">
        <f t="array" ref="D58">IF(AND(Table2[TossDecision]= "Bat",Table2[SuperOver] = "No"), "Yes", "No")</f>
        <v>No</v>
      </c>
      <c r="E58" t="str" cm="1">
        <f t="array" ref="E58">IF(OR(Table2[TossDecision] = "Bat", Table2[TossDecision] = "Bowl"), "Valid", "Invalid")</f>
        <v>Valid</v>
      </c>
    </row>
    <row r="59" spans="1:5" x14ac:dyDescent="0.5">
      <c r="A59" t="str">
        <v>TossWin_MatchLose</v>
      </c>
      <c r="B59" t="e" cm="1">
        <f t="array" ref="B59">IF(OR(#REF!="field",Table2[Margin]&gt;10),"GoodBowling","BadBowling")</f>
        <v>#REF!</v>
      </c>
      <c r="C59" t="str" cm="1">
        <f t="array" ref="C59">IF(AND(Table2[SuperOver]="N",Table2[Margin]=55),"WinBy55Runs","Loose")</f>
        <v>Loose</v>
      </c>
      <c r="D59" t="str" cm="1">
        <f t="array" ref="D59">IF(AND(Table2[TossDecision]= "Bat",Table2[SuperOver] = "No"), "Yes", "No")</f>
        <v>No</v>
      </c>
      <c r="E59" t="str" cm="1">
        <f t="array" ref="E59">IF(OR(Table2[TossDecision] = "Bat", Table2[TossDecision] = "Bowl"), "Valid", "Invalid")</f>
        <v>Valid</v>
      </c>
    </row>
    <row r="60" spans="1:5" x14ac:dyDescent="0.5">
      <c r="A60" t="str">
        <v>TossWin_MatchWin</v>
      </c>
      <c r="B60" t="e" cm="1">
        <f t="array" ref="B60">IF(OR(#REF!="field",Table2[Margin]&gt;10),"GoodBowling","BadBowling")</f>
        <v>#REF!</v>
      </c>
      <c r="C60" t="str" cm="1">
        <f t="array" ref="C60">IF(AND(Table2[SuperOver]="N",Table2[Margin]=55),"WinBy55Runs","Loose")</f>
        <v>Loose</v>
      </c>
      <c r="D60" t="str" cm="1">
        <f t="array" ref="D60">IF(AND(Table2[TossDecision]= "Bat",Table2[SuperOver] = "No"), "Yes", "No")</f>
        <v>No</v>
      </c>
      <c r="E60" t="str" cm="1">
        <f t="array" ref="E60">IF(OR(Table2[TossDecision] = "Bat", Table2[TossDecision] = "Bowl"), "Valid", "Invalid")</f>
        <v>Valid</v>
      </c>
    </row>
    <row r="61" spans="1:5" x14ac:dyDescent="0.5">
      <c r="A61" t="str">
        <v>TossWin_MatchWin</v>
      </c>
      <c r="B61" t="e" cm="1">
        <f t="array" ref="B61">IF(OR(#REF!="field",Table2[Margin]&gt;10),"GoodBowling","BadBowling")</f>
        <v>#REF!</v>
      </c>
      <c r="C61" t="str" cm="1">
        <f t="array" ref="C61">IF(AND(Table2[SuperOver]="N",Table2[Margin]=55),"WinBy55Runs","Loose")</f>
        <v>Loose</v>
      </c>
      <c r="D61" t="str" cm="1">
        <f t="array" ref="D61">IF(AND(Table2[TossDecision]= "Bat",Table2[SuperOver] = "No"), "Yes", "No")</f>
        <v>No</v>
      </c>
      <c r="E61" t="str" cm="1">
        <f t="array" ref="E61">IF(OR(Table2[TossDecision] = "Bat", Table2[TossDecision] = "Bowl"), "Valid", "Invalid")</f>
        <v>Valid</v>
      </c>
    </row>
    <row r="62" spans="1:5" x14ac:dyDescent="0.5">
      <c r="A62" t="str">
        <v>TossWin_MatchLose</v>
      </c>
      <c r="B62" t="e" cm="1">
        <f t="array" ref="B62">IF(OR(#REF!="field",Table2[Margin]&gt;10),"GoodBowling","BadBowling")</f>
        <v>#REF!</v>
      </c>
      <c r="C62" t="str" cm="1">
        <f t="array" ref="C62">IF(AND(Table2[SuperOver]="N",Table2[Margin]=55),"WinBy55Runs","Loose")</f>
        <v>Loose</v>
      </c>
      <c r="D62" t="str" cm="1">
        <f t="array" ref="D62">IF(AND(Table2[TossDecision]= "Bat",Table2[SuperOver] = "No"), "Yes", "No")</f>
        <v>No</v>
      </c>
      <c r="E62" t="str" cm="1">
        <f t="array" ref="E62">IF(OR(Table2[TossDecision] = "Bat", Table2[TossDecision] = "Bowl"), "Valid", "Invalid")</f>
        <v>Valid</v>
      </c>
    </row>
    <row r="63" spans="1:5" x14ac:dyDescent="0.5">
      <c r="A63" t="str">
        <v>TossWin_MatchWin</v>
      </c>
      <c r="B63" t="e" cm="1">
        <f t="array" ref="B63">IF(OR(#REF!="field",Table2[Margin]&gt;10),"GoodBowling","BadBowling")</f>
        <v>#REF!</v>
      </c>
      <c r="C63" t="str" cm="1">
        <f t="array" ref="C63">IF(AND(Table2[SuperOver]="N",Table2[Margin]=55),"WinBy55Runs","Loose")</f>
        <v>Loose</v>
      </c>
      <c r="D63" t="str" cm="1">
        <f t="array" ref="D63">IF(AND(Table2[TossDecision]= "Bat",Table2[SuperOver] = "No"), "Yes", "No")</f>
        <v>No</v>
      </c>
      <c r="E63" t="str" cm="1">
        <f t="array" ref="E63">IF(OR(Table2[TossDecision] = "Bat", Table2[TossDecision] = "Bowl"), "Valid", "Invalid")</f>
        <v>Valid</v>
      </c>
    </row>
    <row r="64" spans="1:5" x14ac:dyDescent="0.5">
      <c r="A64" t="str">
        <v>TossWin_MatchWin</v>
      </c>
      <c r="B64" t="e" cm="1">
        <f t="array" ref="B64">IF(OR(#REF!="field",Table2[Margin]&gt;10),"GoodBowling","BadBowling")</f>
        <v>#REF!</v>
      </c>
      <c r="C64" t="str" cm="1">
        <f t="array" ref="C64">IF(AND(Table2[SuperOver]="N",Table2[Margin]=55),"WinBy55Runs","Loose")</f>
        <v>Loose</v>
      </c>
      <c r="D64" t="str" cm="1">
        <f t="array" ref="D64">IF(AND(Table2[TossDecision]= "Bat",Table2[SuperOver] = "No"), "Yes", "No")</f>
        <v>No</v>
      </c>
      <c r="E64" t="str" cm="1">
        <f t="array" ref="E64">IF(OR(Table2[TossDecision] = "Bat", Table2[TossDecision] = "Bowl"), "Valid", "Invalid")</f>
        <v>Valid</v>
      </c>
    </row>
    <row r="65" spans="1:5" x14ac:dyDescent="0.5">
      <c r="A65" t="str">
        <v>TossWin_MatchLose</v>
      </c>
      <c r="B65" t="e" cm="1">
        <f t="array" ref="B65">IF(OR(#REF!="field",Table2[Margin]&gt;10),"GoodBowling","BadBowling")</f>
        <v>#REF!</v>
      </c>
      <c r="C65" t="str" cm="1">
        <f t="array" ref="C65">IF(AND(Table2[SuperOver]="N",Table2[Margin]=55),"WinBy55Runs","Loose")</f>
        <v>Loose</v>
      </c>
      <c r="D65" t="str" cm="1">
        <f t="array" ref="D65">IF(AND(Table2[TossDecision]= "Bat",Table2[SuperOver] = "No"), "Yes", "No")</f>
        <v>No</v>
      </c>
      <c r="E65" t="str" cm="1">
        <f t="array" ref="E65">IF(OR(Table2[TossDecision] = "Bat", Table2[TossDecision] = "Bowl"), "Valid", "Invalid")</f>
        <v>Valid</v>
      </c>
    </row>
    <row r="66" spans="1:5" x14ac:dyDescent="0.5">
      <c r="A66" t="str">
        <v>TossWin_MatchWin</v>
      </c>
      <c r="B66" t="e" cm="1">
        <f t="array" ref="B66">IF(OR(#REF!="field",Table2[Margin]&gt;10),"GoodBowling","BadBowling")</f>
        <v>#REF!</v>
      </c>
      <c r="C66" t="str" cm="1">
        <f t="array" ref="C66">IF(AND(Table2[SuperOver]="N",Table2[Margin]=55),"WinBy55Runs","Loose")</f>
        <v>Loose</v>
      </c>
      <c r="D66" t="str" cm="1">
        <f t="array" ref="D66">IF(AND(Table2[TossDecision]= "Bat",Table2[SuperOver] = "No"), "Yes", "No")</f>
        <v>No</v>
      </c>
      <c r="E66" t="str" cm="1">
        <f t="array" ref="E66">IF(OR(Table2[TossDecision] = "Bat", Table2[TossDecision] = "Bowl"), "Valid", "Invalid")</f>
        <v>Valid</v>
      </c>
    </row>
    <row r="67" spans="1:5" x14ac:dyDescent="0.5">
      <c r="A67" t="str">
        <v>TossWin_MatchWin</v>
      </c>
      <c r="B67" t="e" cm="1">
        <f t="array" ref="B67">IF(OR(#REF!="field",Table2[Margin]&gt;10),"GoodBowling","BadBowling")</f>
        <v>#REF!</v>
      </c>
      <c r="C67" t="str" cm="1">
        <f t="array" ref="C67">IF(AND(Table2[SuperOver]="N",Table2[Margin]=55),"WinBy55Runs","Loose")</f>
        <v>Loose</v>
      </c>
      <c r="D67" t="str" cm="1">
        <f t="array" ref="D67">IF(AND(Table2[TossDecision]= "Bat",Table2[SuperOver] = "No"), "Yes", "No")</f>
        <v>No</v>
      </c>
      <c r="E67" t="str" cm="1">
        <f t="array" ref="E67">IF(OR(Table2[TossDecision] = "Bat", Table2[TossDecision] = "Bowl"), "Valid", "Invalid")</f>
        <v>Valid</v>
      </c>
    </row>
    <row r="68" spans="1:5" x14ac:dyDescent="0.5">
      <c r="A68" t="str">
        <v>TossWin_MatchLose</v>
      </c>
      <c r="B68" t="e" cm="1">
        <f t="array" ref="B68">IF(OR(#REF!="field",Table2[Margin]&gt;10),"GoodBowling","BadBowling")</f>
        <v>#REF!</v>
      </c>
      <c r="C68" t="str" cm="1">
        <f t="array" ref="C68">IF(AND(Table2[SuperOver]="N",Table2[Margin]=55),"WinBy55Runs","Loose")</f>
        <v>Loose</v>
      </c>
      <c r="D68" t="str" cm="1">
        <f t="array" ref="D68">IF(AND(Table2[TossDecision]= "Bat",Table2[SuperOver] = "No"), "Yes", "No")</f>
        <v>No</v>
      </c>
      <c r="E68" t="str" cm="1">
        <f t="array" ref="E68">IF(OR(Table2[TossDecision] = "Bat", Table2[TossDecision] = "Bowl"), "Valid", "Invalid")</f>
        <v>Valid</v>
      </c>
    </row>
    <row r="69" spans="1:5" x14ac:dyDescent="0.5">
      <c r="A69" t="str">
        <v>TossWin_MatchWin</v>
      </c>
      <c r="B69" t="e" cm="1">
        <f t="array" ref="B69">IF(OR(#REF!="field",Table2[Margin]&gt;10),"GoodBowling","BadBowling")</f>
        <v>#REF!</v>
      </c>
      <c r="C69" t="str" cm="1">
        <f t="array" ref="C69">IF(AND(Table2[SuperOver]="N",Table2[Margin]=55),"WinBy55Runs","Loose")</f>
        <v>Loose</v>
      </c>
      <c r="D69" t="str" cm="1">
        <f t="array" ref="D69">IF(AND(Table2[TossDecision]= "Bat",Table2[SuperOver] = "No"), "Yes", "No")</f>
        <v>No</v>
      </c>
      <c r="E69" t="str" cm="1">
        <f t="array" ref="E69">IF(OR(Table2[TossDecision] = "Bat", Table2[TossDecision] = "Bowl"), "Valid", "Invalid")</f>
        <v>Valid</v>
      </c>
    </row>
    <row r="70" spans="1:5" x14ac:dyDescent="0.5">
      <c r="A70" t="str">
        <v>TossWin_MatchWin</v>
      </c>
      <c r="B70" t="e" cm="1">
        <f t="array" ref="B70">IF(OR(#REF!="field",Table2[Margin]&gt;10),"GoodBowling","BadBowling")</f>
        <v>#REF!</v>
      </c>
      <c r="C70" t="str" cm="1">
        <f t="array" ref="C70">IF(AND(Table2[SuperOver]="N",Table2[Margin]=55),"WinBy55Runs","Loose")</f>
        <v>Loose</v>
      </c>
      <c r="D70" t="str" cm="1">
        <f t="array" ref="D70">IF(AND(Table2[TossDecision]= "Bat",Table2[SuperOver] = "No"), "Yes", "No")</f>
        <v>No</v>
      </c>
      <c r="E70" t="str" cm="1">
        <f t="array" ref="E70">IF(OR(Table2[TossDecision] = "Bat", Table2[TossDecision] = "Bowl"), "Valid", "Invalid")</f>
        <v>Valid</v>
      </c>
    </row>
    <row r="71" spans="1:5" x14ac:dyDescent="0.5">
      <c r="A71" t="str">
        <v>TossWin_MatchWin</v>
      </c>
      <c r="B71" t="e" cm="1">
        <f t="array" ref="B71">IF(OR(#REF!="field",Table2[Margin]&gt;10),"GoodBowling","BadBowling")</f>
        <v>#REF!</v>
      </c>
      <c r="C71" t="str" cm="1">
        <f t="array" ref="C71">IF(AND(Table2[SuperOver]="N",Table2[Margin]=55),"WinBy55Runs","Loose")</f>
        <v>Loose</v>
      </c>
      <c r="D71" t="str" cm="1">
        <f t="array" ref="D71">IF(AND(Table2[TossDecision]= "Bat",Table2[SuperOver] = "No"), "Yes", "No")</f>
        <v>No</v>
      </c>
      <c r="E71" t="str" cm="1">
        <f t="array" ref="E71">IF(OR(Table2[TossDecision] = "Bat", Table2[TossDecision] = "Bowl"), "Valid", "Invalid")</f>
        <v>Valid</v>
      </c>
    </row>
    <row r="72" spans="1:5" x14ac:dyDescent="0.5">
      <c r="A72" t="str">
        <v>TossWin_MatchWin</v>
      </c>
      <c r="B72" t="e" cm="1">
        <f t="array" ref="B72">IF(OR(#REF!="field",Table2[Margin]&gt;10),"GoodBowling","BadBowling")</f>
        <v>#REF!</v>
      </c>
      <c r="C72" t="str" cm="1">
        <f t="array" ref="C72">IF(AND(Table2[SuperOver]="N",Table2[Margin]=55),"WinBy55Runs","Loose")</f>
        <v>Loose</v>
      </c>
      <c r="D72" t="str" cm="1">
        <f t="array" ref="D72">IF(AND(Table2[TossDecision]= "Bat",Table2[SuperOver] = "No"), "Yes", "No")</f>
        <v>No</v>
      </c>
      <c r="E72" t="str" cm="1">
        <f t="array" ref="E72">IF(OR(Table2[TossDecision] = "Bat", Table2[TossDecision] = "Bowl"), "Valid", "Invalid")</f>
        <v>Valid</v>
      </c>
    </row>
    <row r="73" spans="1:5" x14ac:dyDescent="0.5">
      <c r="A73" t="str">
        <v>TossWin_MatchWin</v>
      </c>
      <c r="B73" t="e" cm="1">
        <f t="array" ref="B73">IF(OR(#REF!="field",Table2[Margin]&gt;10),"GoodBowling","BadBowling")</f>
        <v>#REF!</v>
      </c>
      <c r="C73" t="str" cm="1">
        <f t="array" ref="C73">IF(AND(Table2[SuperOver]="N",Table2[Margin]=55),"WinBy55Runs","Loose")</f>
        <v>Loose</v>
      </c>
      <c r="D73" t="str" cm="1">
        <f t="array" ref="D73">IF(AND(Table2[TossDecision]= "Bat",Table2[SuperOver] = "No"), "Yes", "No")</f>
        <v>No</v>
      </c>
      <c r="E73" t="str" cm="1">
        <f t="array" ref="E73">IF(OR(Table2[TossDecision] = "Bat", Table2[TossDecision] = "Bowl"), "Valid", "Invalid")</f>
        <v>Valid</v>
      </c>
    </row>
    <row r="74" spans="1:5" x14ac:dyDescent="0.5">
      <c r="A74" t="str">
        <v>TossWin_MatchWin</v>
      </c>
      <c r="B74" t="e" cm="1">
        <f t="array" ref="B74">IF(OR(#REF!="field",Table2[Margin]&gt;10),"GoodBowling","BadBowling")</f>
        <v>#REF!</v>
      </c>
      <c r="C74" t="str" cm="1">
        <f t="array" ref="C74">IF(AND(Table2[SuperOver]="N",Table2[Margin]=55),"WinBy55Runs","Loose")</f>
        <v>Loose</v>
      </c>
      <c r="D74" t="str" cm="1">
        <f t="array" ref="D74">IF(AND(Table2[TossDecision]= "Bat",Table2[SuperOver] = "No"), "Yes", "No")</f>
        <v>No</v>
      </c>
      <c r="E74" t="str" cm="1">
        <f t="array" ref="E74">IF(OR(Table2[TossDecision] = "Bat", Table2[TossDecision] = "Bowl"), "Valid", "Invalid")</f>
        <v>Valid</v>
      </c>
    </row>
    <row r="75" spans="1:5" x14ac:dyDescent="0.5">
      <c r="A75" t="str">
        <v>TossWin_MatchLose</v>
      </c>
      <c r="B75" t="e" cm="1">
        <f t="array" ref="B75">IF(OR(#REF!="field",Table2[Margin]&gt;10),"GoodBowling","BadBowling")</f>
        <v>#REF!</v>
      </c>
      <c r="C75" t="str" cm="1">
        <f t="array" ref="C75">IF(AND(Table2[SuperOver]="N",Table2[Margin]=55),"WinBy55Runs","Loose")</f>
        <v>Loose</v>
      </c>
      <c r="D75" t="str" cm="1">
        <f t="array" ref="D75">IF(AND(Table2[TossDecision]= "Bat",Table2[SuperOver] = "No"), "Yes", "No")</f>
        <v>No</v>
      </c>
      <c r="E75" t="str" cm="1">
        <f t="array" ref="E75">IF(OR(Table2[TossDecision] = "Bat", Table2[TossDecision] = "Bowl"), "Valid", "Invalid")</f>
        <v>Valid</v>
      </c>
    </row>
    <row r="76" spans="1:5" x14ac:dyDescent="0.5">
      <c r="A76" t="str">
        <v>TossWin_MatchWin</v>
      </c>
      <c r="B76" t="e" cm="1">
        <f t="array" ref="B76">IF(OR(#REF!="field",Table2[Margin]&gt;10),"GoodBowling","BadBowling")</f>
        <v>#REF!</v>
      </c>
      <c r="C76" t="str" cm="1">
        <f t="array" ref="C76">IF(AND(Table2[SuperOver]="N",Table2[Margin]=55),"WinBy55Runs","Loose")</f>
        <v>Loose</v>
      </c>
      <c r="D76" t="str" cm="1">
        <f t="array" ref="D76">IF(AND(Table2[TossDecision]= "Bat",Table2[SuperOver] = "No"), "Yes", "No")</f>
        <v>No</v>
      </c>
      <c r="E76" t="str" cm="1">
        <f t="array" ref="E76">IF(OR(Table2[TossDecision] = "Bat", Table2[TossDecision] = "Bowl"), "Valid", "Invalid")</f>
        <v>Valid</v>
      </c>
    </row>
    <row r="77" spans="1:5" x14ac:dyDescent="0.5">
      <c r="A77" t="str">
        <v>TossWin_MatchLose</v>
      </c>
      <c r="B77" t="e" cm="1">
        <f t="array" ref="B77">IF(OR(#REF!="field",Table2[Margin]&gt;10),"GoodBowling","BadBowling")</f>
        <v>#REF!</v>
      </c>
      <c r="C77" t="str" cm="1">
        <f t="array" ref="C77">IF(AND(Table2[SuperOver]="N",Table2[Margin]=55),"WinBy55Runs","Loose")</f>
        <v>Loose</v>
      </c>
      <c r="D77" t="str" cm="1">
        <f t="array" ref="D77">IF(AND(Table2[TossDecision]= "Bat",Table2[SuperOver] = "No"), "Yes", "No")</f>
        <v>No</v>
      </c>
      <c r="E77" t="str" cm="1">
        <f t="array" ref="E77">IF(OR(Table2[TossDecision] = "Bat", Table2[TossDecision] = "Bowl"), "Valid", "Invalid")</f>
        <v>Valid</v>
      </c>
    </row>
    <row r="78" spans="1:5" x14ac:dyDescent="0.5">
      <c r="A78" t="str">
        <v>TossWin_MatchLose</v>
      </c>
      <c r="B78" t="e" cm="1">
        <f t="array" ref="B78">IF(OR(#REF!="field",Table2[Margin]&gt;10),"GoodBowling","BadBowling")</f>
        <v>#REF!</v>
      </c>
      <c r="C78" t="str" cm="1">
        <f t="array" ref="C78">IF(AND(Table2[SuperOver]="N",Table2[Margin]=55),"WinBy55Runs","Loose")</f>
        <v>Loose</v>
      </c>
      <c r="D78" t="str" cm="1">
        <f t="array" ref="D78">IF(AND(Table2[TossDecision]= "Bat",Table2[SuperOver] = "No"), "Yes", "No")</f>
        <v>No</v>
      </c>
      <c r="E78" t="str" cm="1">
        <f t="array" ref="E78">IF(OR(Table2[TossDecision] = "Bat", Table2[TossDecision] = "Bowl"), "Valid", "Invalid")</f>
        <v>Valid</v>
      </c>
    </row>
    <row r="79" spans="1:5" x14ac:dyDescent="0.5">
      <c r="A79" t="str">
        <v>TossWin_MatchLose</v>
      </c>
      <c r="B79" t="e" cm="1">
        <f t="array" ref="B79">IF(OR(#REF!="field",Table2[Margin]&gt;10),"GoodBowling","BadBowling")</f>
        <v>#REF!</v>
      </c>
      <c r="C79" t="str" cm="1">
        <f t="array" ref="C79">IF(AND(Table2[SuperOver]="N",Table2[Margin]=55),"WinBy55Runs","Loose")</f>
        <v>Loose</v>
      </c>
      <c r="D79" t="str" cm="1">
        <f t="array" ref="D79">IF(AND(Table2[TossDecision]= "Bat",Table2[SuperOver] = "No"), "Yes", "No")</f>
        <v>No</v>
      </c>
      <c r="E79" t="str" cm="1">
        <f t="array" ref="E79">IF(OR(Table2[TossDecision] = "Bat", Table2[TossDecision] = "Bowl"), "Valid", "Invalid")</f>
        <v>Valid</v>
      </c>
    </row>
    <row r="80" spans="1:5" x14ac:dyDescent="0.5">
      <c r="A80" t="str">
        <v>TossWin_MatchLose</v>
      </c>
      <c r="B80" t="e" cm="1">
        <f t="array" ref="B80">IF(OR(#REF!="field",Table2[Margin]&gt;10),"GoodBowling","BadBowling")</f>
        <v>#REF!</v>
      </c>
      <c r="C80" t="str" cm="1">
        <f t="array" ref="C80">IF(AND(Table2[SuperOver]="N",Table2[Margin]=55),"WinBy55Runs","Loose")</f>
        <v>Loose</v>
      </c>
      <c r="D80" t="str" cm="1">
        <f t="array" ref="D80">IF(AND(Table2[TossDecision]= "Bat",Table2[SuperOver] = "No"), "Yes", "No")</f>
        <v>No</v>
      </c>
      <c r="E80" t="str" cm="1">
        <f t="array" ref="E80">IF(OR(Table2[TossDecision] = "Bat", Table2[TossDecision] = "Bowl"), "Valid", "Invalid")</f>
        <v>Valid</v>
      </c>
    </row>
    <row r="81" spans="1:5" x14ac:dyDescent="0.5">
      <c r="A81" t="str">
        <v>TossWin_MatchWin</v>
      </c>
      <c r="B81" t="e" cm="1">
        <f t="array" ref="B81">IF(OR(#REF!="field",Table2[Margin]&gt;10),"GoodBowling","BadBowling")</f>
        <v>#REF!</v>
      </c>
      <c r="C81" t="str" cm="1">
        <f t="array" ref="C81">IF(AND(Table2[SuperOver]="N",Table2[Margin]=55),"WinBy55Runs","Loose")</f>
        <v>Loose</v>
      </c>
      <c r="D81" t="str" cm="1">
        <f t="array" ref="D81">IF(AND(Table2[TossDecision]= "Bat",Table2[SuperOver] = "No"), "Yes", "No")</f>
        <v>No</v>
      </c>
      <c r="E81" t="str" cm="1">
        <f t="array" ref="E81">IF(OR(Table2[TossDecision] = "Bat", Table2[TossDecision] = "Bowl"), "Valid", "Invalid")</f>
        <v>Valid</v>
      </c>
    </row>
    <row r="82" spans="1:5" x14ac:dyDescent="0.5">
      <c r="A82" t="str">
        <v>TossWin_MatchWin</v>
      </c>
      <c r="B82" t="e" cm="1">
        <f t="array" ref="B82">IF(OR(#REF!="field",Table2[Margin]&gt;10),"GoodBowling","BadBowling")</f>
        <v>#REF!</v>
      </c>
      <c r="C82" t="str" cm="1">
        <f t="array" ref="C82">IF(AND(Table2[SuperOver]="N",Table2[Margin]=55),"WinBy55Runs","Loose")</f>
        <v>Loose</v>
      </c>
      <c r="D82" t="str" cm="1">
        <f t="array" ref="D82">IF(AND(Table2[TossDecision]= "Bat",Table2[SuperOver] = "No"), "Yes", "No")</f>
        <v>No</v>
      </c>
      <c r="E82" t="str" cm="1">
        <f t="array" ref="E82">IF(OR(Table2[TossDecision] = "Bat", Table2[TossDecision] = "Bowl"), "Valid", "Invalid")</f>
        <v>Valid</v>
      </c>
    </row>
    <row r="83" spans="1:5" x14ac:dyDescent="0.5">
      <c r="A83" t="str">
        <v>TossWin_MatchLose</v>
      </c>
      <c r="B83" t="e" cm="1">
        <f t="array" ref="B83">IF(OR(#REF!="field",Table2[Margin]&gt;10),"GoodBowling","BadBowling")</f>
        <v>#REF!</v>
      </c>
      <c r="C83" t="str" cm="1">
        <f t="array" ref="C83">IF(AND(Table2[SuperOver]="N",Table2[Margin]=55),"WinBy55Runs","Loose")</f>
        <v>Loose</v>
      </c>
      <c r="D83" t="str" cm="1">
        <f t="array" ref="D83">IF(AND(Table2[TossDecision]= "Bat",Table2[SuperOver] = "No"), "Yes", "No")</f>
        <v>No</v>
      </c>
      <c r="E83" t="str" cm="1">
        <f t="array" ref="E83">IF(OR(Table2[TossDecision] = "Bat", Table2[TossDecision] = "Bowl"), "Valid", "Invalid")</f>
        <v>Valid</v>
      </c>
    </row>
    <row r="84" spans="1:5" x14ac:dyDescent="0.5">
      <c r="A84" t="str">
        <v>TossWin_MatchLose</v>
      </c>
      <c r="B84" t="e" cm="1">
        <f t="array" ref="B84">IF(OR(#REF!="field",Table2[Margin]&gt;10),"GoodBowling","BadBowling")</f>
        <v>#REF!</v>
      </c>
      <c r="C84" t="str" cm="1">
        <f t="array" ref="C84">IF(AND(Table2[SuperOver]="N",Table2[Margin]=55),"WinBy55Runs","Loose")</f>
        <v>Loose</v>
      </c>
      <c r="D84" t="str" cm="1">
        <f t="array" ref="D84">IF(AND(Table2[TossDecision]= "Bat",Table2[SuperOver] = "No"), "Yes", "No")</f>
        <v>No</v>
      </c>
      <c r="E84" t="str" cm="1">
        <f t="array" ref="E84">IF(OR(Table2[TossDecision] = "Bat", Table2[TossDecision] = "Bowl"), "Valid", "Invalid")</f>
        <v>Valid</v>
      </c>
    </row>
    <row r="85" spans="1:5" x14ac:dyDescent="0.5">
      <c r="A85" t="str">
        <v>TossWin_MatchLose</v>
      </c>
      <c r="B85" t="e" cm="1">
        <f t="array" ref="B85">IF(OR(#REF!="field",Table2[Margin]&gt;10),"GoodBowling","BadBowling")</f>
        <v>#REF!</v>
      </c>
      <c r="C85" t="str" cm="1">
        <f t="array" ref="C85">IF(AND(Table2[SuperOver]="N",Table2[Margin]=55),"WinBy55Runs","Loose")</f>
        <v>Loose</v>
      </c>
      <c r="D85" t="str" cm="1">
        <f t="array" ref="D85">IF(AND(Table2[TossDecision]= "Bat",Table2[SuperOver] = "No"), "Yes", "No")</f>
        <v>No</v>
      </c>
      <c r="E85" t="str" cm="1">
        <f t="array" ref="E85">IF(OR(Table2[TossDecision] = "Bat", Table2[TossDecision] = "Bowl"), "Valid", "Invalid")</f>
        <v>Valid</v>
      </c>
    </row>
    <row r="86" spans="1:5" x14ac:dyDescent="0.5">
      <c r="A86" t="str">
        <v>TossWin_MatchLose</v>
      </c>
      <c r="B86" t="e" cm="1">
        <f t="array" ref="B86">IF(OR(#REF!="field",Table2[Margin]&gt;10),"GoodBowling","BadBowling")</f>
        <v>#REF!</v>
      </c>
      <c r="C86" t="str" cm="1">
        <f t="array" ref="C86">IF(AND(Table2[SuperOver]="N",Table2[Margin]=55),"WinBy55Runs","Loose")</f>
        <v>Loose</v>
      </c>
      <c r="D86" t="str" cm="1">
        <f t="array" ref="D86">IF(AND(Table2[TossDecision]= "Bat",Table2[SuperOver] = "No"), "Yes", "No")</f>
        <v>No</v>
      </c>
      <c r="E86" t="str" cm="1">
        <f t="array" ref="E86">IF(OR(Table2[TossDecision] = "Bat", Table2[TossDecision] = "Bowl"), "Valid", "Invalid")</f>
        <v>Valid</v>
      </c>
    </row>
    <row r="87" spans="1:5" x14ac:dyDescent="0.5">
      <c r="A87" t="str">
        <v>TossWin_MatchLose</v>
      </c>
      <c r="B87" t="e" cm="1">
        <f t="array" ref="B87">IF(OR(#REF!="field",Table2[Margin]&gt;10),"GoodBowling","BadBowling")</f>
        <v>#REF!</v>
      </c>
      <c r="C87" t="str" cm="1">
        <f t="array" ref="C87">IF(AND(Table2[SuperOver]="N",Table2[Margin]=55),"WinBy55Runs","Loose")</f>
        <v>Loose</v>
      </c>
      <c r="D87" t="str" cm="1">
        <f t="array" ref="D87">IF(AND(Table2[TossDecision]= "Bat",Table2[SuperOver] = "No"), "Yes", "No")</f>
        <v>No</v>
      </c>
      <c r="E87" t="str" cm="1">
        <f t="array" ref="E87">IF(OR(Table2[TossDecision] = "Bat", Table2[TossDecision] = "Bowl"), "Valid", "Invalid")</f>
        <v>Valid</v>
      </c>
    </row>
    <row r="88" spans="1:5" x14ac:dyDescent="0.5">
      <c r="A88" t="str">
        <v>TossWin_MatchLose</v>
      </c>
      <c r="B88" t="e" cm="1">
        <f t="array" ref="B88">IF(OR(#REF!="field",Table2[Margin]&gt;10),"GoodBowling","BadBowling")</f>
        <v>#REF!</v>
      </c>
      <c r="C88" t="str" cm="1">
        <f t="array" ref="C88">IF(AND(Table2[SuperOver]="N",Table2[Margin]=55),"WinBy55Runs","Loose")</f>
        <v>Loose</v>
      </c>
      <c r="D88" t="str" cm="1">
        <f t="array" ref="D88">IF(AND(Table2[TossDecision]= "Bat",Table2[SuperOver] = "No"), "Yes", "No")</f>
        <v>No</v>
      </c>
      <c r="E88" t="str" cm="1">
        <f t="array" ref="E88">IF(OR(Table2[TossDecision] = "Bat", Table2[TossDecision] = "Bowl"), "Valid", "Invalid")</f>
        <v>Valid</v>
      </c>
    </row>
    <row r="89" spans="1:5" x14ac:dyDescent="0.5">
      <c r="A89" t="str">
        <v>TossWin_MatchLose</v>
      </c>
      <c r="B89" t="e" cm="1">
        <f t="array" ref="B89">IF(OR(#REF!="field",Table2[Margin]&gt;10),"GoodBowling","BadBowling")</f>
        <v>#REF!</v>
      </c>
      <c r="C89" t="str" cm="1">
        <f t="array" ref="C89">IF(AND(Table2[SuperOver]="N",Table2[Margin]=55),"WinBy55Runs","Loose")</f>
        <v>Loose</v>
      </c>
      <c r="D89" t="str" cm="1">
        <f t="array" ref="D89">IF(AND(Table2[TossDecision]= "Bat",Table2[SuperOver] = "No"), "Yes", "No")</f>
        <v>No</v>
      </c>
      <c r="E89" t="str" cm="1">
        <f t="array" ref="E89">IF(OR(Table2[TossDecision] = "Bat", Table2[TossDecision] = "Bowl"), "Valid", "Invalid")</f>
        <v>Valid</v>
      </c>
    </row>
    <row r="90" spans="1:5" x14ac:dyDescent="0.5">
      <c r="A90" t="str">
        <v>TossWin_MatchLose</v>
      </c>
      <c r="B90" t="e" cm="1">
        <f t="array" ref="B90">IF(OR(#REF!="field",Table2[Margin]&gt;10),"GoodBowling","BadBowling")</f>
        <v>#REF!</v>
      </c>
      <c r="C90" t="str" cm="1">
        <f t="array" ref="C90">IF(AND(Table2[SuperOver]="N",Table2[Margin]=55),"WinBy55Runs","Loose")</f>
        <v>Loose</v>
      </c>
      <c r="D90" t="str" cm="1">
        <f t="array" ref="D90">IF(AND(Table2[TossDecision]= "Bat",Table2[SuperOver] = "No"), "Yes", "No")</f>
        <v>No</v>
      </c>
      <c r="E90" t="str" cm="1">
        <f t="array" ref="E90">IF(OR(Table2[TossDecision] = "Bat", Table2[TossDecision] = "Bowl"), "Valid", "Invalid")</f>
        <v>Valid</v>
      </c>
    </row>
    <row r="91" spans="1:5" x14ac:dyDescent="0.5">
      <c r="A91" t="str">
        <v>TossWin_MatchLose</v>
      </c>
      <c r="B91" t="e" cm="1">
        <f t="array" ref="B91">IF(OR(#REF!="field",Table2[Margin]&gt;10),"GoodBowling","BadBowling")</f>
        <v>#REF!</v>
      </c>
      <c r="C91" t="str" cm="1">
        <f t="array" ref="C91">IF(AND(Table2[SuperOver]="N",Table2[Margin]=55),"WinBy55Runs","Loose")</f>
        <v>Loose</v>
      </c>
      <c r="D91" t="str" cm="1">
        <f t="array" ref="D91">IF(AND(Table2[TossDecision]= "Bat",Table2[SuperOver] = "No"), "Yes", "No")</f>
        <v>No</v>
      </c>
      <c r="E91" t="str" cm="1">
        <f t="array" ref="E91">IF(OR(Table2[TossDecision] = "Bat", Table2[TossDecision] = "Bowl"), "Valid", "Invalid")</f>
        <v>Valid</v>
      </c>
    </row>
    <row r="92" spans="1:5" x14ac:dyDescent="0.5">
      <c r="A92" t="str">
        <v>TossWin_MatchWin</v>
      </c>
      <c r="B92" t="e" cm="1">
        <f t="array" ref="B92">IF(OR(#REF!="field",Table2[Margin]&gt;10),"GoodBowling","BadBowling")</f>
        <v>#REF!</v>
      </c>
      <c r="C92" t="str" cm="1">
        <f t="array" ref="C92">IF(AND(Table2[SuperOver]="N",Table2[Margin]=55),"WinBy55Runs","Loose")</f>
        <v>Loose</v>
      </c>
      <c r="D92" t="str" cm="1">
        <f t="array" ref="D92">IF(AND(Table2[TossDecision]= "Bat",Table2[SuperOver] = "No"), "Yes", "No")</f>
        <v>No</v>
      </c>
      <c r="E92" t="str" cm="1">
        <f t="array" ref="E92">IF(OR(Table2[TossDecision] = "Bat", Table2[TossDecision] = "Bowl"), "Valid", "Invalid")</f>
        <v>Valid</v>
      </c>
    </row>
    <row r="93" spans="1:5" x14ac:dyDescent="0.5">
      <c r="A93" t="str">
        <v>TossWin_MatchWin</v>
      </c>
      <c r="B93" t="e" cm="1">
        <f t="array" ref="B93">IF(OR(#REF!="field",Table2[Margin]&gt;10),"GoodBowling","BadBowling")</f>
        <v>#REF!</v>
      </c>
      <c r="C93" t="str" cm="1">
        <f t="array" ref="C93">IF(AND(Table2[SuperOver]="N",Table2[Margin]=55),"WinBy55Runs","Loose")</f>
        <v>Loose</v>
      </c>
      <c r="D93" t="str" cm="1">
        <f t="array" ref="D93">IF(AND(Table2[TossDecision]= "Bat",Table2[SuperOver] = "No"), "Yes", "No")</f>
        <v>No</v>
      </c>
      <c r="E93" t="str" cm="1">
        <f t="array" ref="E93">IF(OR(Table2[TossDecision] = "Bat", Table2[TossDecision] = "Bowl"), "Valid", "Invalid")</f>
        <v>Valid</v>
      </c>
    </row>
    <row r="94" spans="1:5" x14ac:dyDescent="0.5">
      <c r="A94" t="str">
        <v>TossWin_MatchWin</v>
      </c>
      <c r="B94" t="e" cm="1">
        <f t="array" ref="B94">IF(OR(#REF!="field",Table2[Margin]&gt;10),"GoodBowling","BadBowling")</f>
        <v>#REF!</v>
      </c>
      <c r="C94" t="str" cm="1">
        <f t="array" ref="C94">IF(AND(Table2[SuperOver]="N",Table2[Margin]=55),"WinBy55Runs","Loose")</f>
        <v>Loose</v>
      </c>
      <c r="D94" t="str" cm="1">
        <f t="array" ref="D94">IF(AND(Table2[TossDecision]= "Bat",Table2[SuperOver] = "No"), "Yes", "No")</f>
        <v>No</v>
      </c>
      <c r="E94" t="str" cm="1">
        <f t="array" ref="E94">IF(OR(Table2[TossDecision] = "Bat", Table2[TossDecision] = "Bowl"), "Valid", "Invalid")</f>
        <v>Valid</v>
      </c>
    </row>
    <row r="95" spans="1:5" x14ac:dyDescent="0.5">
      <c r="A95" t="str">
        <v>TossWin_MatchLose</v>
      </c>
      <c r="B95" t="e" cm="1">
        <f t="array" ref="B95">IF(OR(#REF!="field",Table2[Margin]&gt;10),"GoodBowling","BadBowling")</f>
        <v>#REF!</v>
      </c>
      <c r="C95" t="str" cm="1">
        <f t="array" ref="C95">IF(AND(Table2[SuperOver]="N",Table2[Margin]=55),"WinBy55Runs","Loose")</f>
        <v>Loose</v>
      </c>
      <c r="D95" t="str" cm="1">
        <f t="array" ref="D95">IF(AND(Table2[TossDecision]= "Bat",Table2[SuperOver] = "No"), "Yes", "No")</f>
        <v>No</v>
      </c>
      <c r="E95" t="str" cm="1">
        <f t="array" ref="E95">IF(OR(Table2[TossDecision] = "Bat", Table2[TossDecision] = "Bowl"), "Valid", "Invalid")</f>
        <v>Valid</v>
      </c>
    </row>
    <row r="96" spans="1:5" x14ac:dyDescent="0.5">
      <c r="A96" t="str">
        <v>TossWin_MatchLose</v>
      </c>
      <c r="B96" t="e" cm="1">
        <f t="array" ref="B96">IF(OR(#REF!="field",Table2[Margin]&gt;10),"GoodBowling","BadBowling")</f>
        <v>#REF!</v>
      </c>
      <c r="C96" t="str" cm="1">
        <f t="array" ref="C96">IF(AND(Table2[SuperOver]="N",Table2[Margin]=55),"WinBy55Runs","Loose")</f>
        <v>Loose</v>
      </c>
      <c r="D96" t="str" cm="1">
        <f t="array" ref="D96">IF(AND(Table2[TossDecision]= "Bat",Table2[SuperOver] = "No"), "Yes", "No")</f>
        <v>No</v>
      </c>
      <c r="E96" t="str" cm="1">
        <f t="array" ref="E96">IF(OR(Table2[TossDecision] = "Bat", Table2[TossDecision] = "Bowl"), "Valid", "Invalid")</f>
        <v>Valid</v>
      </c>
    </row>
    <row r="97" spans="1:5" x14ac:dyDescent="0.5">
      <c r="A97" t="str">
        <v>TossWin_MatchWin</v>
      </c>
      <c r="B97" t="e" cm="1">
        <f t="array" ref="B97">IF(OR(#REF!="field",Table2[Margin]&gt;10),"GoodBowling","BadBowling")</f>
        <v>#REF!</v>
      </c>
      <c r="C97" t="str" cm="1">
        <f t="array" ref="C97">IF(AND(Table2[SuperOver]="N",Table2[Margin]=55),"WinBy55Runs","Loose")</f>
        <v>Loose</v>
      </c>
      <c r="D97" t="str" cm="1">
        <f t="array" ref="D97">IF(AND(Table2[TossDecision]= "Bat",Table2[SuperOver] = "No"), "Yes", "No")</f>
        <v>No</v>
      </c>
      <c r="E97" t="str" cm="1">
        <f t="array" ref="E97">IF(OR(Table2[TossDecision] = "Bat", Table2[TossDecision] = "Bowl"), "Valid", "Invalid")</f>
        <v>Valid</v>
      </c>
    </row>
    <row r="98" spans="1:5" x14ac:dyDescent="0.5">
      <c r="A98" t="str">
        <v>TossWin_MatchWin</v>
      </c>
      <c r="B98" t="e" cm="1">
        <f t="array" ref="B98">IF(OR(#REF!="field",Table2[Margin]&gt;10),"GoodBowling","BadBowling")</f>
        <v>#REF!</v>
      </c>
      <c r="C98" t="str" cm="1">
        <f t="array" ref="C98">IF(AND(Table2[SuperOver]="N",Table2[Margin]=55),"WinBy55Runs","Loose")</f>
        <v>Loose</v>
      </c>
      <c r="D98" t="str" cm="1">
        <f t="array" ref="D98">IF(AND(Table2[TossDecision]= "Bat",Table2[SuperOver] = "No"), "Yes", "No")</f>
        <v>No</v>
      </c>
      <c r="E98" t="str" cm="1">
        <f t="array" ref="E98">IF(OR(Table2[TossDecision] = "Bat", Table2[TossDecision] = "Bowl"), "Valid", "Invalid")</f>
        <v>Valid</v>
      </c>
    </row>
    <row r="99" spans="1:5" x14ac:dyDescent="0.5">
      <c r="A99" t="str">
        <v>TossWin_MatchLose</v>
      </c>
      <c r="B99" t="e" cm="1">
        <f t="array" ref="B99">IF(OR(#REF!="field",Table2[Margin]&gt;10),"GoodBowling","BadBowling")</f>
        <v>#REF!</v>
      </c>
      <c r="C99" t="str" cm="1">
        <f t="array" ref="C99">IF(AND(Table2[SuperOver]="N",Table2[Margin]=55),"WinBy55Runs","Loose")</f>
        <v>Loose</v>
      </c>
      <c r="D99" t="str" cm="1">
        <f t="array" ref="D99">IF(AND(Table2[TossDecision]= "Bat",Table2[SuperOver] = "No"), "Yes", "No")</f>
        <v>No</v>
      </c>
      <c r="E99" t="str" cm="1">
        <f t="array" ref="E99">IF(OR(Table2[TossDecision] = "Bat", Table2[TossDecision] = "Bowl"), "Valid", "Invalid")</f>
        <v>Valid</v>
      </c>
    </row>
    <row r="100" spans="1:5" x14ac:dyDescent="0.5">
      <c r="A100" t="str">
        <v>TossWin_MatchWin</v>
      </c>
      <c r="B100" t="e" cm="1">
        <f t="array" ref="B100">IF(OR(#REF!="field",Table2[Margin]&gt;10),"GoodBowling","BadBowling")</f>
        <v>#REF!</v>
      </c>
      <c r="C100" t="str" cm="1">
        <f t="array" ref="C100">IF(AND(Table2[SuperOver]="N",Table2[Margin]=55),"WinBy55Runs","Loose")</f>
        <v>Loose</v>
      </c>
      <c r="D100" t="str" cm="1">
        <f t="array" ref="D100">IF(AND(Table2[TossDecision]= "Bat",Table2[SuperOver] = "No"), "Yes", "No")</f>
        <v>No</v>
      </c>
      <c r="E100" t="str" cm="1">
        <f t="array" ref="E100">IF(OR(Table2[TossDecision] = "Bat", Table2[TossDecision] = "Bowl"), "Valid", "Invalid")</f>
        <v>Valid</v>
      </c>
    </row>
    <row r="101" spans="1:5" x14ac:dyDescent="0.5">
      <c r="A101" t="str">
        <v>TossWin_MatchWin</v>
      </c>
      <c r="B101" t="e" cm="1">
        <f t="array" ref="B101">IF(OR(#REF!="field",Table2[Margin]&gt;10),"GoodBowling","BadBowling")</f>
        <v>#REF!</v>
      </c>
      <c r="C101" t="str" cm="1">
        <f t="array" ref="C101">IF(AND(Table2[SuperOver]="N",Table2[Margin]=55),"WinBy55Runs","Loose")</f>
        <v>Loose</v>
      </c>
      <c r="D101" t="str" cm="1">
        <f t="array" ref="D101">IF(AND(Table2[TossDecision]= "Bat",Table2[SuperOver] = "No"), "Yes", "No")</f>
        <v>No</v>
      </c>
      <c r="E101" t="str" cm="1">
        <f t="array" ref="E101">IF(OR(Table2[TossDecision] = "Bat", Table2[TossDecision] = "Bowl"), "Valid", "Invalid")</f>
        <v>Valid</v>
      </c>
    </row>
    <row r="102" spans="1:5" x14ac:dyDescent="0.5">
      <c r="A102" t="str">
        <v>TossWin_MatchWin</v>
      </c>
      <c r="B102" t="e" cm="1">
        <f t="array" ref="B102">IF(OR(#REF!="field",Table2[Margin]&gt;10),"GoodBowling","BadBowling")</f>
        <v>#REF!</v>
      </c>
      <c r="C102" t="str" cm="1">
        <f t="array" ref="C102">IF(AND(Table2[SuperOver]="N",Table2[Margin]=55),"WinBy55Runs","Loose")</f>
        <v>Loose</v>
      </c>
      <c r="D102" t="str" cm="1">
        <f t="array" ref="D102">IF(AND(Table2[TossDecision]= "Bat",Table2[SuperOver] = "No"), "Yes", "No")</f>
        <v>No</v>
      </c>
      <c r="E102" t="str" cm="1">
        <f t="array" ref="E102">IF(OR(Table2[TossDecision] = "Bat", Table2[TossDecision] = "Bowl"), "Valid", "Invalid")</f>
        <v>Valid</v>
      </c>
    </row>
    <row r="103" spans="1:5" x14ac:dyDescent="0.5">
      <c r="A103" t="str">
        <v>TossWin_MatchLose</v>
      </c>
      <c r="B103" t="e" cm="1">
        <f t="array" ref="B103">IF(OR(#REF!="field",Table2[Margin]&gt;10),"GoodBowling","BadBowling")</f>
        <v>#REF!</v>
      </c>
      <c r="C103" t="str" cm="1">
        <f t="array" ref="C103">IF(AND(Table2[SuperOver]="N",Table2[Margin]=55),"WinBy55Runs","Loose")</f>
        <v>Loose</v>
      </c>
      <c r="D103" t="str" cm="1">
        <f t="array" ref="D103">IF(AND(Table2[TossDecision]= "Bat",Table2[SuperOver] = "No"), "Yes", "No")</f>
        <v>No</v>
      </c>
      <c r="E103" t="str" cm="1">
        <f t="array" ref="E103">IF(OR(Table2[TossDecision] = "Bat", Table2[TossDecision] = "Bowl"), "Valid", "Invalid")</f>
        <v>Valid</v>
      </c>
    </row>
    <row r="104" spans="1:5" x14ac:dyDescent="0.5">
      <c r="A104" t="str">
        <v>TossWin_MatchWin</v>
      </c>
      <c r="B104" t="e" cm="1">
        <f t="array" ref="B104">IF(OR(#REF!="field",Table2[Margin]&gt;10),"GoodBowling","BadBowling")</f>
        <v>#REF!</v>
      </c>
      <c r="C104" t="str" cm="1">
        <f t="array" ref="C104">IF(AND(Table2[SuperOver]="N",Table2[Margin]=55),"WinBy55Runs","Loose")</f>
        <v>Loose</v>
      </c>
      <c r="D104" t="str" cm="1">
        <f t="array" ref="D104">IF(AND(Table2[TossDecision]= "Bat",Table2[SuperOver] = "No"), "Yes", "No")</f>
        <v>No</v>
      </c>
      <c r="E104" t="str" cm="1">
        <f t="array" ref="E104">IF(OR(Table2[TossDecision] = "Bat", Table2[TossDecision] = "Bowl"), "Valid", "Invalid")</f>
        <v>Valid</v>
      </c>
    </row>
    <row r="105" spans="1:5" x14ac:dyDescent="0.5">
      <c r="A105" t="str">
        <v>TossWin_MatchLose</v>
      </c>
      <c r="B105" t="e" cm="1">
        <f t="array" ref="B105">IF(OR(#REF!="field",Table2[Margin]&gt;10),"GoodBowling","BadBowling")</f>
        <v>#REF!</v>
      </c>
      <c r="C105" t="str" cm="1">
        <f t="array" ref="C105">IF(AND(Table2[SuperOver]="N",Table2[Margin]=55),"WinBy55Runs","Loose")</f>
        <v>Loose</v>
      </c>
      <c r="D105" t="str" cm="1">
        <f t="array" ref="D105">IF(AND(Table2[TossDecision]= "Bat",Table2[SuperOver] = "No"), "Yes", "No")</f>
        <v>No</v>
      </c>
      <c r="E105" t="str" cm="1">
        <f t="array" ref="E105">IF(OR(Table2[TossDecision] = "Bat", Table2[TossDecision] = "Bowl"), "Valid", "Invalid")</f>
        <v>Valid</v>
      </c>
    </row>
    <row r="106" spans="1:5" x14ac:dyDescent="0.5">
      <c r="A106" t="str">
        <v>TossWin_MatchLose</v>
      </c>
      <c r="B106" t="e" cm="1">
        <f t="array" ref="B106">IF(OR(#REF!="field",Table2[Margin]&gt;10),"GoodBowling","BadBowling")</f>
        <v>#REF!</v>
      </c>
      <c r="C106" t="str" cm="1">
        <f t="array" ref="C106">IF(AND(Table2[SuperOver]="N",Table2[Margin]=55),"WinBy55Runs","Loose")</f>
        <v>Loose</v>
      </c>
      <c r="D106" t="str" cm="1">
        <f t="array" ref="D106">IF(AND(Table2[TossDecision]= "Bat",Table2[SuperOver] = "No"), "Yes", "No")</f>
        <v>No</v>
      </c>
      <c r="E106" t="str" cm="1">
        <f t="array" ref="E106">IF(OR(Table2[TossDecision] = "Bat", Table2[TossDecision] = "Bowl"), "Valid", "Invalid")</f>
        <v>Valid</v>
      </c>
    </row>
    <row r="107" spans="1:5" x14ac:dyDescent="0.5">
      <c r="A107" t="str">
        <v>TossWin_MatchLose</v>
      </c>
      <c r="B107" t="e" cm="1">
        <f t="array" ref="B107">IF(OR(#REF!="field",Table2[Margin]&gt;10),"GoodBowling","BadBowling")</f>
        <v>#REF!</v>
      </c>
      <c r="C107" t="str" cm="1">
        <f t="array" ref="C107">IF(AND(Table2[SuperOver]="N",Table2[Margin]=55),"WinBy55Runs","Loose")</f>
        <v>Loose</v>
      </c>
      <c r="D107" t="str" cm="1">
        <f t="array" ref="D107">IF(AND(Table2[TossDecision]= "Bat",Table2[SuperOver] = "No"), "Yes", "No")</f>
        <v>No</v>
      </c>
      <c r="E107" t="str" cm="1">
        <f t="array" ref="E107">IF(OR(Table2[TossDecision] = "Bat", Table2[TossDecision] = "Bowl"), "Valid", "Invalid")</f>
        <v>Valid</v>
      </c>
    </row>
    <row r="108" spans="1:5" x14ac:dyDescent="0.5">
      <c r="A108" t="str">
        <v>TossWin_MatchWin</v>
      </c>
      <c r="B108" t="e" cm="1">
        <f t="array" ref="B108">IF(OR(#REF!="field",Table2[Margin]&gt;10),"GoodBowling","BadBowling")</f>
        <v>#REF!</v>
      </c>
      <c r="C108" t="str" cm="1">
        <f t="array" ref="C108">IF(AND(Table2[SuperOver]="N",Table2[Margin]=55),"WinBy55Runs","Loose")</f>
        <v>Loose</v>
      </c>
      <c r="D108" t="str" cm="1">
        <f t="array" ref="D108">IF(AND(Table2[TossDecision]= "Bat",Table2[SuperOver] = "No"), "Yes", "No")</f>
        <v>No</v>
      </c>
      <c r="E108" t="str" cm="1">
        <f t="array" ref="E108">IF(OR(Table2[TossDecision] = "Bat", Table2[TossDecision] = "Bowl"), "Valid", "Invalid")</f>
        <v>Valid</v>
      </c>
    </row>
    <row r="109" spans="1:5" x14ac:dyDescent="0.5">
      <c r="A109" t="str">
        <v>TossWin_MatchLose</v>
      </c>
      <c r="B109" t="e" cm="1">
        <f t="array" ref="B109">IF(OR(#REF!="field",Table2[Margin]&gt;10),"GoodBowling","BadBowling")</f>
        <v>#REF!</v>
      </c>
      <c r="C109" t="str" cm="1">
        <f t="array" ref="C109">IF(AND(Table2[SuperOver]="N",Table2[Margin]=55),"WinBy55Runs","Loose")</f>
        <v>Loose</v>
      </c>
      <c r="D109" t="str" cm="1">
        <f t="array" ref="D109">IF(AND(Table2[TossDecision]= "Bat",Table2[SuperOver] = "No"), "Yes", "No")</f>
        <v>No</v>
      </c>
      <c r="E109" t="str" cm="1">
        <f t="array" ref="E109">IF(OR(Table2[TossDecision] = "Bat", Table2[TossDecision] = "Bowl"), "Valid", "Invalid")</f>
        <v>Valid</v>
      </c>
    </row>
    <row r="110" spans="1:5" x14ac:dyDescent="0.5">
      <c r="A110" t="str">
        <v>TossWin_MatchLose</v>
      </c>
      <c r="B110" t="e" cm="1">
        <f t="array" ref="B110">IF(OR(#REF!="field",Table2[Margin]&gt;10),"GoodBowling","BadBowling")</f>
        <v>#REF!</v>
      </c>
      <c r="C110" t="str" cm="1">
        <f t="array" ref="C110">IF(AND(Table2[SuperOver]="N",Table2[Margin]=55),"WinBy55Runs","Loose")</f>
        <v>Loose</v>
      </c>
      <c r="D110" t="str" cm="1">
        <f t="array" ref="D110">IF(AND(Table2[TossDecision]= "Bat",Table2[SuperOver] = "No"), "Yes", "No")</f>
        <v>No</v>
      </c>
      <c r="E110" t="str" cm="1">
        <f t="array" ref="E110">IF(OR(Table2[TossDecision] = "Bat", Table2[TossDecision] = "Bowl"), "Valid", "Invalid")</f>
        <v>Valid</v>
      </c>
    </row>
    <row r="111" spans="1:5" x14ac:dyDescent="0.5">
      <c r="A111" t="str">
        <v>TossWin_MatchLose</v>
      </c>
      <c r="B111" t="e" cm="1">
        <f t="array" ref="B111">IF(OR(#REF!="field",Table2[Margin]&gt;10),"GoodBowling","BadBowling")</f>
        <v>#REF!</v>
      </c>
      <c r="C111" t="str" cm="1">
        <f t="array" ref="C111">IF(AND(Table2[SuperOver]="N",Table2[Margin]=55),"WinBy55Runs","Loose")</f>
        <v>Loose</v>
      </c>
      <c r="D111" t="str" cm="1">
        <f t="array" ref="D111">IF(AND(Table2[TossDecision]= "Bat",Table2[SuperOver] = "No"), "Yes", "No")</f>
        <v>No</v>
      </c>
      <c r="E111" t="str" cm="1">
        <f t="array" ref="E111">IF(OR(Table2[TossDecision] = "Bat", Table2[TossDecision] = "Bowl"), "Valid", "Invalid")</f>
        <v>Valid</v>
      </c>
    </row>
    <row r="112" spans="1:5" x14ac:dyDescent="0.5">
      <c r="A112" t="str">
        <v>TossWin_MatchLose</v>
      </c>
      <c r="B112" t="e" cm="1">
        <f t="array" ref="B112">IF(OR(#REF!="field",Table2[Margin]&gt;10),"GoodBowling","BadBowling")</f>
        <v>#REF!</v>
      </c>
      <c r="C112" t="str" cm="1">
        <f t="array" ref="C112">IF(AND(Table2[SuperOver]="N",Table2[Margin]=55),"WinBy55Runs","Loose")</f>
        <v>Loose</v>
      </c>
      <c r="D112" t="str" cm="1">
        <f t="array" ref="D112">IF(AND(Table2[TossDecision]= "Bat",Table2[SuperOver] = "No"), "Yes", "No")</f>
        <v>No</v>
      </c>
      <c r="E112" t="str" cm="1">
        <f t="array" ref="E112">IF(OR(Table2[TossDecision] = "Bat", Table2[TossDecision] = "Bowl"), "Valid", "Invalid")</f>
        <v>Valid</v>
      </c>
    </row>
    <row r="113" spans="1:5" x14ac:dyDescent="0.5">
      <c r="A113" t="str">
        <v>TossWin_MatchWin</v>
      </c>
      <c r="B113" t="e" cm="1">
        <f t="array" ref="B113">IF(OR(#REF!="field",Table2[Margin]&gt;10),"GoodBowling","BadBowling")</f>
        <v>#REF!</v>
      </c>
      <c r="C113" t="str" cm="1">
        <f t="array" ref="C113">IF(AND(Table2[SuperOver]="N",Table2[Margin]=55),"WinBy55Runs","Loose")</f>
        <v>Loose</v>
      </c>
      <c r="D113" t="str" cm="1">
        <f t="array" ref="D113">IF(AND(Table2[TossDecision]= "Bat",Table2[SuperOver] = "No"), "Yes", "No")</f>
        <v>No</v>
      </c>
      <c r="E113" t="str" cm="1">
        <f t="array" ref="E113">IF(OR(Table2[TossDecision] = "Bat", Table2[TossDecision] = "Bowl"), "Valid", "Invalid")</f>
        <v>Valid</v>
      </c>
    </row>
    <row r="114" spans="1:5" x14ac:dyDescent="0.5">
      <c r="A114" t="str">
        <v>TossWin_MatchLose</v>
      </c>
      <c r="B114" t="e" cm="1">
        <f t="array" ref="B114">IF(OR(#REF!="field",Table2[Margin]&gt;10),"GoodBowling","BadBowling")</f>
        <v>#REF!</v>
      </c>
      <c r="C114" t="str" cm="1">
        <f t="array" ref="C114">IF(AND(Table2[SuperOver]="N",Table2[Margin]=55),"WinBy55Runs","Loose")</f>
        <v>Loose</v>
      </c>
      <c r="D114" t="str" cm="1">
        <f t="array" ref="D114">IF(AND(Table2[TossDecision]= "Bat",Table2[SuperOver] = "No"), "Yes", "No")</f>
        <v>No</v>
      </c>
      <c r="E114" t="str" cm="1">
        <f t="array" ref="E114">IF(OR(Table2[TossDecision] = "Bat", Table2[TossDecision] = "Bowl"), "Valid", "Invalid")</f>
        <v>Valid</v>
      </c>
    </row>
    <row r="115" spans="1:5" x14ac:dyDescent="0.5">
      <c r="A115" t="str">
        <v>TossWin_MatchLose</v>
      </c>
      <c r="B115" t="e" cm="1">
        <f t="array" ref="B115">IF(OR(#REF!="field",Table2[Margin]&gt;10),"GoodBowling","BadBowling")</f>
        <v>#REF!</v>
      </c>
      <c r="C115" t="str" cm="1">
        <f t="array" ref="C115">IF(AND(Table2[SuperOver]="N",Table2[Margin]=55),"WinBy55Runs","Loose")</f>
        <v>Loose</v>
      </c>
      <c r="D115" t="str" cm="1">
        <f t="array" ref="D115">IF(AND(Table2[TossDecision]= "Bat",Table2[SuperOver] = "No"), "Yes", "No")</f>
        <v>No</v>
      </c>
      <c r="E115" t="str" cm="1">
        <f t="array" ref="E115">IF(OR(Table2[TossDecision] = "Bat", Table2[TossDecision] = "Bowl"), "Valid", "Invalid")</f>
        <v>Valid</v>
      </c>
    </row>
    <row r="116" spans="1:5" x14ac:dyDescent="0.5">
      <c r="A116" t="str">
        <v>TossWin_MatchLose</v>
      </c>
      <c r="B116" t="e" cm="1">
        <f t="array" ref="B116">IF(OR(#REF!="field",Table2[Margin]&gt;10),"GoodBowling","BadBowling")</f>
        <v>#REF!</v>
      </c>
      <c r="C116" t="str" cm="1">
        <f t="array" ref="C116">IF(AND(Table2[SuperOver]="N",Table2[Margin]=55),"WinBy55Runs","Loose")</f>
        <v>Loose</v>
      </c>
      <c r="D116" t="str" cm="1">
        <f t="array" ref="D116">IF(AND(Table2[TossDecision]= "Bat",Table2[SuperOver] = "No"), "Yes", "No")</f>
        <v>No</v>
      </c>
      <c r="E116" t="str" cm="1">
        <f t="array" ref="E116">IF(OR(Table2[TossDecision] = "Bat", Table2[TossDecision] = "Bowl"), "Valid", "Invalid")</f>
        <v>Valid</v>
      </c>
    </row>
    <row r="117" spans="1:5" x14ac:dyDescent="0.5">
      <c r="A117" t="str">
        <v>TossWin_MatchLose</v>
      </c>
      <c r="B117" t="e" cm="1">
        <f t="array" ref="B117">IF(OR(#REF!="field",Table2[Margin]&gt;10),"GoodBowling","BadBowling")</f>
        <v>#REF!</v>
      </c>
      <c r="C117" t="str" cm="1">
        <f t="array" ref="C117">IF(AND(Table2[SuperOver]="N",Table2[Margin]=55),"WinBy55Runs","Loose")</f>
        <v>Loose</v>
      </c>
      <c r="D117" t="str" cm="1">
        <f t="array" ref="D117">IF(AND(Table2[TossDecision]= "Bat",Table2[SuperOver] = "No"), "Yes", "No")</f>
        <v>No</v>
      </c>
      <c r="E117" t="str" cm="1">
        <f t="array" ref="E117">IF(OR(Table2[TossDecision] = "Bat", Table2[TossDecision] = "Bowl"), "Valid", "Invalid")</f>
        <v>Valid</v>
      </c>
    </row>
    <row r="118" spans="1:5" x14ac:dyDescent="0.5">
      <c r="A118" t="str">
        <v>TossWin_MatchLose</v>
      </c>
      <c r="B118" t="e" cm="1">
        <f t="array" ref="B118">IF(OR(#REF!="field",Table2[Margin]&gt;10),"GoodBowling","BadBowling")</f>
        <v>#REF!</v>
      </c>
      <c r="C118" t="str" cm="1">
        <f t="array" ref="C118">IF(AND(Table2[SuperOver]="N",Table2[Margin]=55),"WinBy55Runs","Loose")</f>
        <v>Loose</v>
      </c>
      <c r="D118" t="str" cm="1">
        <f t="array" ref="D118">IF(AND(Table2[TossDecision]= "Bat",Table2[SuperOver] = "No"), "Yes", "No")</f>
        <v>No</v>
      </c>
      <c r="E118" t="str" cm="1">
        <f t="array" ref="E118">IF(OR(Table2[TossDecision] = "Bat", Table2[TossDecision] = "Bowl"), "Valid", "Invalid")</f>
        <v>Valid</v>
      </c>
    </row>
    <row r="119" spans="1:5" x14ac:dyDescent="0.5">
      <c r="A119" t="str">
        <v>TossWin_MatchLose</v>
      </c>
      <c r="B119" t="e" cm="1">
        <f t="array" ref="B119">IF(OR(#REF!="field",Table2[Margin]&gt;10),"GoodBowling","BadBowling")</f>
        <v>#REF!</v>
      </c>
      <c r="C119" t="str" cm="1">
        <f t="array" ref="C119">IF(AND(Table2[SuperOver]="N",Table2[Margin]=55),"WinBy55Runs","Loose")</f>
        <v>Loose</v>
      </c>
      <c r="D119" t="str" cm="1">
        <f t="array" ref="D119">IF(AND(Table2[TossDecision]= "Bat",Table2[SuperOver] = "No"), "Yes", "No")</f>
        <v>No</v>
      </c>
      <c r="E119" t="str" cm="1">
        <f t="array" ref="E119">IF(OR(Table2[TossDecision] = "Bat", Table2[TossDecision] = "Bowl"), "Valid", "Invalid")</f>
        <v>Valid</v>
      </c>
    </row>
    <row r="120" spans="1:5" x14ac:dyDescent="0.5">
      <c r="A120" t="str">
        <v>TossWin_MatchLose</v>
      </c>
      <c r="B120" t="e" cm="1">
        <f t="array" ref="B120">IF(OR(#REF!="field",Table2[Margin]&gt;10),"GoodBowling","BadBowling")</f>
        <v>#REF!</v>
      </c>
      <c r="C120" t="str" cm="1">
        <f t="array" ref="C120">IF(AND(Table2[SuperOver]="N",Table2[Margin]=55),"WinBy55Runs","Loose")</f>
        <v>Loose</v>
      </c>
      <c r="D120" t="str" cm="1">
        <f t="array" ref="D120">IF(AND(Table2[TossDecision]= "Bat",Table2[SuperOver] = "No"), "Yes", "No")</f>
        <v>No</v>
      </c>
      <c r="E120" t="str" cm="1">
        <f t="array" ref="E120">IF(OR(Table2[TossDecision] = "Bat", Table2[TossDecision] = "Bowl"), "Valid", "Invalid")</f>
        <v>Valid</v>
      </c>
    </row>
    <row r="121" spans="1:5" x14ac:dyDescent="0.5">
      <c r="A121" t="str">
        <v>TossWin_MatchWin</v>
      </c>
      <c r="B121" t="e" cm="1">
        <f t="array" ref="B121">IF(OR(#REF!="field",Table2[Margin]&gt;10),"GoodBowling","BadBowling")</f>
        <v>#REF!</v>
      </c>
      <c r="C121" t="str" cm="1">
        <f t="array" ref="C121">IF(AND(Table2[SuperOver]="N",Table2[Margin]=55),"WinBy55Runs","Loose")</f>
        <v>Loose</v>
      </c>
      <c r="D121" t="str" cm="1">
        <f t="array" ref="D121">IF(AND(Table2[TossDecision]= "Bat",Table2[SuperOver] = "No"), "Yes", "No")</f>
        <v>No</v>
      </c>
      <c r="E121" t="str" cm="1">
        <f t="array" ref="E121">IF(OR(Table2[TossDecision] = "Bat", Table2[TossDecision] = "Bowl"), "Valid", "Invalid")</f>
        <v>Valid</v>
      </c>
    </row>
    <row r="122" spans="1:5" x14ac:dyDescent="0.5">
      <c r="A122" t="str">
        <v>TossWin_MatchWin</v>
      </c>
      <c r="B122" t="e" cm="1">
        <f t="array" ref="B122">IF(OR(#REF!="field",Table2[Margin]&gt;10),"GoodBowling","BadBowling")</f>
        <v>#REF!</v>
      </c>
      <c r="C122" t="str" cm="1">
        <f t="array" ref="C122">IF(AND(Table2[SuperOver]="N",Table2[Margin]=55),"WinBy55Runs","Loose")</f>
        <v>Loose</v>
      </c>
      <c r="D122" t="str" cm="1">
        <f t="array" ref="D122">IF(AND(Table2[TossDecision]= "Bat",Table2[SuperOver] = "No"), "Yes", "No")</f>
        <v>No</v>
      </c>
      <c r="E122" t="str" cm="1">
        <f t="array" ref="E122">IF(OR(Table2[TossDecision] = "Bat", Table2[TossDecision] = "Bowl"), "Valid", "Invalid")</f>
        <v>Valid</v>
      </c>
    </row>
    <row r="123" spans="1:5" x14ac:dyDescent="0.5">
      <c r="A123" t="str">
        <v>TossWin_MatchWin</v>
      </c>
      <c r="B123" t="e" cm="1">
        <f t="array" ref="B123">IF(OR(#REF!="field",Table2[Margin]&gt;10),"GoodBowling","BadBowling")</f>
        <v>#REF!</v>
      </c>
      <c r="C123" t="str" cm="1">
        <f t="array" ref="C123">IF(AND(Table2[SuperOver]="N",Table2[Margin]=55),"WinBy55Runs","Loose")</f>
        <v>Loose</v>
      </c>
      <c r="D123" t="str" cm="1">
        <f t="array" ref="D123">IF(AND(Table2[TossDecision]= "Bat",Table2[SuperOver] = "No"), "Yes", "No")</f>
        <v>No</v>
      </c>
      <c r="E123" t="str" cm="1">
        <f t="array" ref="E123">IF(OR(Table2[TossDecision] = "Bat", Table2[TossDecision] = "Bowl"), "Valid", "Invalid")</f>
        <v>Valid</v>
      </c>
    </row>
    <row r="124" spans="1:5" x14ac:dyDescent="0.5">
      <c r="A124" t="str">
        <v>TossWin_MatchWin</v>
      </c>
      <c r="B124" t="e" cm="1">
        <f t="array" ref="B124">IF(OR(#REF!="field",Table2[Margin]&gt;10),"GoodBowling","BadBowling")</f>
        <v>#REF!</v>
      </c>
      <c r="C124" t="str" cm="1">
        <f t="array" ref="C124">IF(AND(Table2[SuperOver]="N",Table2[Margin]=55),"WinBy55Runs","Loose")</f>
        <v>Loose</v>
      </c>
      <c r="D124" t="str" cm="1">
        <f t="array" ref="D124">IF(AND(Table2[TossDecision]= "Bat",Table2[SuperOver] = "No"), "Yes", "No")</f>
        <v>No</v>
      </c>
      <c r="E124" t="str" cm="1">
        <f t="array" ref="E124">IF(OR(Table2[TossDecision] = "Bat", Table2[TossDecision] = "Bowl"), "Valid", "Invalid")</f>
        <v>Valid</v>
      </c>
    </row>
    <row r="125" spans="1:5" x14ac:dyDescent="0.5">
      <c r="A125" t="str">
        <v>TossWin_MatchLose</v>
      </c>
      <c r="B125" t="e" cm="1">
        <f t="array" ref="B125">IF(OR(#REF!="field",Table2[Margin]&gt;10),"GoodBowling","BadBowling")</f>
        <v>#REF!</v>
      </c>
      <c r="C125" t="str" cm="1">
        <f t="array" ref="C125">IF(AND(Table2[SuperOver]="N",Table2[Margin]=55),"WinBy55Runs","Loose")</f>
        <v>Loose</v>
      </c>
      <c r="D125" t="str" cm="1">
        <f t="array" ref="D125">IF(AND(Table2[TossDecision]= "Bat",Table2[SuperOver] = "No"), "Yes", "No")</f>
        <v>No</v>
      </c>
      <c r="E125" t="str" cm="1">
        <f t="array" ref="E125">IF(OR(Table2[TossDecision] = "Bat", Table2[TossDecision] = "Bowl"), "Valid", "Invalid")</f>
        <v>Valid</v>
      </c>
    </row>
    <row r="126" spans="1:5" x14ac:dyDescent="0.5">
      <c r="A126" t="str">
        <v>TossWin_MatchWin</v>
      </c>
      <c r="B126" t="e" cm="1">
        <f t="array" ref="B126">IF(OR(#REF!="field",Table2[Margin]&gt;10),"GoodBowling","BadBowling")</f>
        <v>#REF!</v>
      </c>
      <c r="C126" t="str" cm="1">
        <f t="array" ref="C126">IF(AND(Table2[SuperOver]="N",Table2[Margin]=55),"WinBy55Runs","Loose")</f>
        <v>Loose</v>
      </c>
      <c r="D126" t="str" cm="1">
        <f t="array" ref="D126">IF(AND(Table2[TossDecision]= "Bat",Table2[SuperOver] = "No"), "Yes", "No")</f>
        <v>No</v>
      </c>
      <c r="E126" t="str" cm="1">
        <f t="array" ref="E126">IF(OR(Table2[TossDecision] = "Bat", Table2[TossDecision] = "Bowl"), "Valid", "Invalid")</f>
        <v>Valid</v>
      </c>
    </row>
    <row r="127" spans="1:5" x14ac:dyDescent="0.5">
      <c r="A127" t="str">
        <v>TossWin_MatchWin</v>
      </c>
      <c r="B127" t="e" cm="1">
        <f t="array" ref="B127">IF(OR(#REF!="field",Table2[Margin]&gt;10),"GoodBowling","BadBowling")</f>
        <v>#REF!</v>
      </c>
      <c r="C127" t="str" cm="1">
        <f t="array" ref="C127">IF(AND(Table2[SuperOver]="N",Table2[Margin]=55),"WinBy55Runs","Loose")</f>
        <v>Loose</v>
      </c>
      <c r="D127" t="str" cm="1">
        <f t="array" ref="D127">IF(AND(Table2[TossDecision]= "Bat",Table2[SuperOver] = "No"), "Yes", "No")</f>
        <v>No</v>
      </c>
      <c r="E127" t="str" cm="1">
        <f t="array" ref="E127">IF(OR(Table2[TossDecision] = "Bat", Table2[TossDecision] = "Bowl"), "Valid", "Invalid")</f>
        <v>Valid</v>
      </c>
    </row>
    <row r="128" spans="1:5" x14ac:dyDescent="0.5">
      <c r="A128" t="str">
        <v>TossWin_MatchWin</v>
      </c>
      <c r="B128" t="e" cm="1">
        <f t="array" ref="B128">IF(OR(#REF!="field",Table2[Margin]&gt;10),"GoodBowling","BadBowling")</f>
        <v>#REF!</v>
      </c>
      <c r="C128" t="str" cm="1">
        <f t="array" ref="C128">IF(AND(Table2[SuperOver]="N",Table2[Margin]=55),"WinBy55Runs","Loose")</f>
        <v>Loose</v>
      </c>
      <c r="D128" t="str" cm="1">
        <f t="array" ref="D128">IF(AND(Table2[TossDecision]= "Bat",Table2[SuperOver] = "No"), "Yes", "No")</f>
        <v>No</v>
      </c>
      <c r="E128" t="str" cm="1">
        <f t="array" ref="E128">IF(OR(Table2[TossDecision] = "Bat", Table2[TossDecision] = "Bowl"), "Valid", "Invalid")</f>
        <v>Valid</v>
      </c>
    </row>
    <row r="129" spans="1:5" x14ac:dyDescent="0.5">
      <c r="A129" t="str">
        <v>TossWin_MatchLose</v>
      </c>
      <c r="B129" t="e" cm="1">
        <f t="array" ref="B129">IF(OR(#REF!="field",Table2[Margin]&gt;10),"GoodBowling","BadBowling")</f>
        <v>#REF!</v>
      </c>
      <c r="C129" t="str" cm="1">
        <f t="array" ref="C129">IF(AND(Table2[SuperOver]="N",Table2[Margin]=55),"WinBy55Runs","Loose")</f>
        <v>Loose</v>
      </c>
      <c r="D129" t="str" cm="1">
        <f t="array" ref="D129">IF(AND(Table2[TossDecision]= "Bat",Table2[SuperOver] = "No"), "Yes", "No")</f>
        <v>No</v>
      </c>
      <c r="E129" t="str" cm="1">
        <f t="array" ref="E129">IF(OR(Table2[TossDecision] = "Bat", Table2[TossDecision] = "Bowl"), "Valid", "Invalid")</f>
        <v>Valid</v>
      </c>
    </row>
    <row r="130" spans="1:5" x14ac:dyDescent="0.5">
      <c r="A130" t="str">
        <v>TossWin_MatchWin</v>
      </c>
      <c r="B130" t="e" cm="1">
        <f t="array" ref="B130">IF(OR(#REF!="field",Table2[Margin]&gt;10),"GoodBowling","BadBowling")</f>
        <v>#REF!</v>
      </c>
      <c r="C130" t="str" cm="1">
        <f t="array" ref="C130">IF(AND(Table2[SuperOver]="N",Table2[Margin]=55),"WinBy55Runs","Loose")</f>
        <v>Loose</v>
      </c>
      <c r="D130" t="str" cm="1">
        <f t="array" ref="D130">IF(AND(Table2[TossDecision]= "Bat",Table2[SuperOver] = "No"), "Yes", "No")</f>
        <v>No</v>
      </c>
      <c r="E130" t="str" cm="1">
        <f t="array" ref="E130">IF(OR(Table2[TossDecision] = "Bat", Table2[TossDecision] = "Bowl"), "Valid", "Invalid")</f>
        <v>Valid</v>
      </c>
    </row>
    <row r="131" spans="1:5" x14ac:dyDescent="0.5">
      <c r="A131" t="str">
        <v>TossWin_MatchWin</v>
      </c>
      <c r="B131" t="e" cm="1">
        <f t="array" ref="B131">IF(OR(#REF!="field",Table2[Margin]&gt;10),"GoodBowling","BadBowling")</f>
        <v>#REF!</v>
      </c>
      <c r="C131" t="str" cm="1">
        <f t="array" ref="C131">IF(AND(Table2[SuperOver]="N",Table2[Margin]=55),"WinBy55Runs","Loose")</f>
        <v>Loose</v>
      </c>
      <c r="D131" t="str" cm="1">
        <f t="array" ref="D131">IF(AND(Table2[TossDecision]= "Bat",Table2[SuperOver] = "No"), "Yes", "No")</f>
        <v>No</v>
      </c>
      <c r="E131" t="str" cm="1">
        <f t="array" ref="E131">IF(OR(Table2[TossDecision] = "Bat", Table2[TossDecision] = "Bowl"), "Valid", "Invalid")</f>
        <v>Valid</v>
      </c>
    </row>
    <row r="132" spans="1:5" x14ac:dyDescent="0.5">
      <c r="A132" t="str">
        <v>TossWin_MatchLose</v>
      </c>
      <c r="B132" t="e" cm="1">
        <f t="array" ref="B132">IF(OR(#REF!="field",Table2[Margin]&gt;10),"GoodBowling","BadBowling")</f>
        <v>#REF!</v>
      </c>
      <c r="C132" t="str" cm="1">
        <f t="array" ref="C132">IF(AND(Table2[SuperOver]="N",Table2[Margin]=55),"WinBy55Runs","Loose")</f>
        <v>Loose</v>
      </c>
      <c r="D132" t="str" cm="1">
        <f t="array" ref="D132">IF(AND(Table2[TossDecision]= "Bat",Table2[SuperOver] = "No"), "Yes", "No")</f>
        <v>No</v>
      </c>
      <c r="E132" t="str" cm="1">
        <f t="array" ref="E132">IF(OR(Table2[TossDecision] = "Bat", Table2[TossDecision] = "Bowl"), "Valid", "Invalid")</f>
        <v>Valid</v>
      </c>
    </row>
    <row r="133" spans="1:5" x14ac:dyDescent="0.5">
      <c r="A133" t="str">
        <v>TossWin_MatchLose</v>
      </c>
      <c r="B133" t="e" cm="1">
        <f t="array" ref="B133">IF(OR(#REF!="field",Table2[Margin]&gt;10),"GoodBowling","BadBowling")</f>
        <v>#REF!</v>
      </c>
      <c r="C133" t="str" cm="1">
        <f t="array" ref="C133">IF(AND(Table2[SuperOver]="N",Table2[Margin]=55),"WinBy55Runs","Loose")</f>
        <v>Loose</v>
      </c>
      <c r="D133" t="str" cm="1">
        <f t="array" ref="D133">IF(AND(Table2[TossDecision]= "Bat",Table2[SuperOver] = "No"), "Yes", "No")</f>
        <v>No</v>
      </c>
      <c r="E133" t="str" cm="1">
        <f t="array" ref="E133">IF(OR(Table2[TossDecision] = "Bat", Table2[TossDecision] = "Bowl"), "Valid", "Invalid")</f>
        <v>Valid</v>
      </c>
    </row>
    <row r="134" spans="1:5" x14ac:dyDescent="0.5">
      <c r="A134" t="str">
        <v>TossWin_MatchLose</v>
      </c>
      <c r="B134" t="e" cm="1">
        <f t="array" ref="B134">IF(OR(#REF!="field",Table2[Margin]&gt;10),"GoodBowling","BadBowling")</f>
        <v>#REF!</v>
      </c>
      <c r="C134" t="str" cm="1">
        <f t="array" ref="C134">IF(AND(Table2[SuperOver]="N",Table2[Margin]=55),"WinBy55Runs","Loose")</f>
        <v>Loose</v>
      </c>
      <c r="D134" t="str" cm="1">
        <f t="array" ref="D134">IF(AND(Table2[TossDecision]= "Bat",Table2[SuperOver] = "No"), "Yes", "No")</f>
        <v>No</v>
      </c>
      <c r="E134" t="str" cm="1">
        <f t="array" ref="E134">IF(OR(Table2[TossDecision] = "Bat", Table2[TossDecision] = "Bowl"), "Valid", "Invalid")</f>
        <v>Valid</v>
      </c>
    </row>
    <row r="135" spans="1:5" x14ac:dyDescent="0.5">
      <c r="A135" t="str">
        <v>TossWin_MatchLose</v>
      </c>
      <c r="B135" t="e" cm="1">
        <f t="array" ref="B135">IF(OR(#REF!="field",Table2[Margin]&gt;10),"GoodBowling","BadBowling")</f>
        <v>#REF!</v>
      </c>
      <c r="C135" t="str" cm="1">
        <f t="array" ref="C135">IF(AND(Table2[SuperOver]="N",Table2[Margin]=55),"WinBy55Runs","Loose")</f>
        <v>Loose</v>
      </c>
      <c r="D135" t="str" cm="1">
        <f t="array" ref="D135">IF(AND(Table2[TossDecision]= "Bat",Table2[SuperOver] = "No"), "Yes", "No")</f>
        <v>No</v>
      </c>
      <c r="E135" t="str" cm="1">
        <f t="array" ref="E135">IF(OR(Table2[TossDecision] = "Bat", Table2[TossDecision] = "Bowl"), "Valid", "Invalid")</f>
        <v>Valid</v>
      </c>
    </row>
    <row r="136" spans="1:5" x14ac:dyDescent="0.5">
      <c r="A136" t="str">
        <v>TossWin_MatchWin</v>
      </c>
      <c r="B136" t="e" cm="1">
        <f t="array" ref="B136">IF(OR(#REF!="field",Table2[Margin]&gt;10),"GoodBowling","BadBowling")</f>
        <v>#REF!</v>
      </c>
      <c r="C136" t="str" cm="1">
        <f t="array" ref="C136">IF(AND(Table2[SuperOver]="N",Table2[Margin]=55),"WinBy55Runs","Loose")</f>
        <v>Loose</v>
      </c>
      <c r="D136" t="str" cm="1">
        <f t="array" ref="D136">IF(AND(Table2[TossDecision]= "Bat",Table2[SuperOver] = "No"), "Yes", "No")</f>
        <v>No</v>
      </c>
      <c r="E136" t="str" cm="1">
        <f t="array" ref="E136">IF(OR(Table2[TossDecision] = "Bat", Table2[TossDecision] = "Bowl"), "Valid", "Invalid")</f>
        <v>Valid</v>
      </c>
    </row>
    <row r="137" spans="1:5" x14ac:dyDescent="0.5">
      <c r="A137" t="str">
        <v>TossWin_MatchWin</v>
      </c>
      <c r="B137" t="e" cm="1">
        <f t="array" ref="B137">IF(OR(#REF!="field",Table2[Margin]&gt;10),"GoodBowling","BadBowling")</f>
        <v>#REF!</v>
      </c>
      <c r="C137" t="str" cm="1">
        <f t="array" ref="C137">IF(AND(Table2[SuperOver]="N",Table2[Margin]=55),"WinBy55Runs","Loose")</f>
        <v>Loose</v>
      </c>
      <c r="D137" t="str" cm="1">
        <f t="array" ref="D137">IF(AND(Table2[TossDecision]= "Bat",Table2[SuperOver] = "No"), "Yes", "No")</f>
        <v>No</v>
      </c>
      <c r="E137" t="str" cm="1">
        <f t="array" ref="E137">IF(OR(Table2[TossDecision] = "Bat", Table2[TossDecision] = "Bowl"), "Valid", "Invalid")</f>
        <v>Valid</v>
      </c>
    </row>
    <row r="138" spans="1:5" x14ac:dyDescent="0.5">
      <c r="A138" t="str">
        <v>TossWin_MatchLose</v>
      </c>
      <c r="B138" t="e" cm="1">
        <f t="array" ref="B138">IF(OR(#REF!="field",Table2[Margin]&gt;10),"GoodBowling","BadBowling")</f>
        <v>#REF!</v>
      </c>
      <c r="C138" t="str" cm="1">
        <f t="array" ref="C138">IF(AND(Table2[SuperOver]="N",Table2[Margin]=55),"WinBy55Runs","Loose")</f>
        <v>Loose</v>
      </c>
      <c r="D138" t="str" cm="1">
        <f t="array" ref="D138">IF(AND(Table2[TossDecision]= "Bat",Table2[SuperOver] = "No"), "Yes", "No")</f>
        <v>No</v>
      </c>
      <c r="E138" t="str" cm="1">
        <f t="array" ref="E138">IF(OR(Table2[TossDecision] = "Bat", Table2[TossDecision] = "Bowl"), "Valid", "Invalid")</f>
        <v>Valid</v>
      </c>
    </row>
    <row r="139" spans="1:5" x14ac:dyDescent="0.5">
      <c r="A139" t="str">
        <v>TossWin_MatchWin</v>
      </c>
      <c r="B139" t="e" cm="1">
        <f t="array" ref="B139">IF(OR(#REF!="field",Table2[Margin]&gt;10),"GoodBowling","BadBowling")</f>
        <v>#REF!</v>
      </c>
      <c r="C139" t="str" cm="1">
        <f t="array" ref="C139">IF(AND(Table2[SuperOver]="N",Table2[Margin]=55),"WinBy55Runs","Loose")</f>
        <v>Loose</v>
      </c>
      <c r="D139" t="str" cm="1">
        <f t="array" ref="D139">IF(AND(Table2[TossDecision]= "Bat",Table2[SuperOver] = "No"), "Yes", "No")</f>
        <v>No</v>
      </c>
      <c r="E139" t="str" cm="1">
        <f t="array" ref="E139">IF(OR(Table2[TossDecision] = "Bat", Table2[TossDecision] = "Bowl"), "Valid", "Invalid")</f>
        <v>Valid</v>
      </c>
    </row>
    <row r="140" spans="1:5" x14ac:dyDescent="0.5">
      <c r="A140" t="str">
        <v>TossWin_MatchLose</v>
      </c>
      <c r="B140" t="e" cm="1">
        <f t="array" ref="B140">IF(OR(#REF!="field",Table2[Margin]&gt;10),"GoodBowling","BadBowling")</f>
        <v>#REF!</v>
      </c>
      <c r="C140" t="str" cm="1">
        <f t="array" ref="C140">IF(AND(Table2[SuperOver]="N",Table2[Margin]=55),"WinBy55Runs","Loose")</f>
        <v>Loose</v>
      </c>
      <c r="D140" t="str" cm="1">
        <f t="array" ref="D140">IF(AND(Table2[TossDecision]= "Bat",Table2[SuperOver] = "No"), "Yes", "No")</f>
        <v>No</v>
      </c>
      <c r="E140" t="str" cm="1">
        <f t="array" ref="E140">IF(OR(Table2[TossDecision] = "Bat", Table2[TossDecision] = "Bowl"), "Valid", "Invalid")</f>
        <v>Valid</v>
      </c>
    </row>
    <row r="141" spans="1:5" x14ac:dyDescent="0.5">
      <c r="A141" t="str">
        <v>TossWin_MatchWin</v>
      </c>
      <c r="B141" t="e" cm="1">
        <f t="array" ref="B141">IF(OR(#REF!="field",Table2[Margin]&gt;10),"GoodBowling","BadBowling")</f>
        <v>#REF!</v>
      </c>
      <c r="C141" t="str" cm="1">
        <f t="array" ref="C141">IF(AND(Table2[SuperOver]="N",Table2[Margin]=55),"WinBy55Runs","Loose")</f>
        <v>Loose</v>
      </c>
      <c r="D141" t="str" cm="1">
        <f t="array" ref="D141">IF(AND(Table2[TossDecision]= "Bat",Table2[SuperOver] = "No"), "Yes", "No")</f>
        <v>No</v>
      </c>
      <c r="E141" t="str" cm="1">
        <f t="array" ref="E141">IF(OR(Table2[TossDecision] = "Bat", Table2[TossDecision] = "Bowl"), "Valid", "Invalid")</f>
        <v>Valid</v>
      </c>
    </row>
    <row r="142" spans="1:5" x14ac:dyDescent="0.5">
      <c r="A142" t="str">
        <v>TossWin_MatchWin</v>
      </c>
      <c r="B142" t="e" cm="1">
        <f t="array" ref="B142">IF(OR(#REF!="field",Table2[Margin]&gt;10),"GoodBowling","BadBowling")</f>
        <v>#REF!</v>
      </c>
      <c r="C142" t="str" cm="1">
        <f t="array" ref="C142">IF(AND(Table2[SuperOver]="N",Table2[Margin]=55),"WinBy55Runs","Loose")</f>
        <v>Loose</v>
      </c>
      <c r="D142" t="str" cm="1">
        <f t="array" ref="D142">IF(AND(Table2[TossDecision]= "Bat",Table2[SuperOver] = "No"), "Yes", "No")</f>
        <v>No</v>
      </c>
      <c r="E142" t="str" cm="1">
        <f t="array" ref="E142">IF(OR(Table2[TossDecision] = "Bat", Table2[TossDecision] = "Bowl"), "Valid", "Invalid")</f>
        <v>Valid</v>
      </c>
    </row>
    <row r="143" spans="1:5" x14ac:dyDescent="0.5">
      <c r="A143" t="str">
        <v>TossWin_MatchLose</v>
      </c>
      <c r="B143" t="e" cm="1">
        <f t="array" ref="B143">IF(OR(#REF!="field",Table2[Margin]&gt;10),"GoodBowling","BadBowling")</f>
        <v>#REF!</v>
      </c>
      <c r="C143" t="str" cm="1">
        <f t="array" ref="C143">IF(AND(Table2[SuperOver]="N",Table2[Margin]=55),"WinBy55Runs","Loose")</f>
        <v>Loose</v>
      </c>
      <c r="D143" t="str" cm="1">
        <f t="array" ref="D143">IF(AND(Table2[TossDecision]= "Bat",Table2[SuperOver] = "No"), "Yes", "No")</f>
        <v>No</v>
      </c>
      <c r="E143" t="str" cm="1">
        <f t="array" ref="E143">IF(OR(Table2[TossDecision] = "Bat", Table2[TossDecision] = "Bowl"), "Valid", "Invalid")</f>
        <v>Valid</v>
      </c>
    </row>
    <row r="144" spans="1:5" x14ac:dyDescent="0.5">
      <c r="A144" t="str">
        <v>TossWin_MatchWin</v>
      </c>
      <c r="B144" t="e" cm="1">
        <f t="array" ref="B144">IF(OR(#REF!="field",Table2[Margin]&gt;10),"GoodBowling","BadBowling")</f>
        <v>#REF!</v>
      </c>
      <c r="C144" t="str" cm="1">
        <f t="array" ref="C144">IF(AND(Table2[SuperOver]="N",Table2[Margin]=55),"WinBy55Runs","Loose")</f>
        <v>Loose</v>
      </c>
      <c r="D144" t="str" cm="1">
        <f t="array" ref="D144">IF(AND(Table2[TossDecision]= "Bat",Table2[SuperOver] = "No"), "Yes", "No")</f>
        <v>No</v>
      </c>
      <c r="E144" t="str" cm="1">
        <f t="array" ref="E144">IF(OR(Table2[TossDecision] = "Bat", Table2[TossDecision] = "Bowl"), "Valid", "Invalid")</f>
        <v>Valid</v>
      </c>
    </row>
    <row r="145" spans="1:5" x14ac:dyDescent="0.5">
      <c r="A145" t="str">
        <v>TossWin_MatchWin</v>
      </c>
      <c r="B145" t="e" cm="1">
        <f t="array" ref="B145">IF(OR(#REF!="field",Table2[Margin]&gt;10),"GoodBowling","BadBowling")</f>
        <v>#REF!</v>
      </c>
      <c r="C145" t="str" cm="1">
        <f t="array" ref="C145">IF(AND(Table2[SuperOver]="N",Table2[Margin]=55),"WinBy55Runs","Loose")</f>
        <v>Loose</v>
      </c>
      <c r="D145" t="str" cm="1">
        <f t="array" ref="D145">IF(AND(Table2[TossDecision]= "Bat",Table2[SuperOver] = "No"), "Yes", "No")</f>
        <v>No</v>
      </c>
      <c r="E145" t="str" cm="1">
        <f t="array" ref="E145">IF(OR(Table2[TossDecision] = "Bat", Table2[TossDecision] = "Bowl"), "Valid", "Invalid")</f>
        <v>Valid</v>
      </c>
    </row>
    <row r="146" spans="1:5" x14ac:dyDescent="0.5">
      <c r="A146" t="str">
        <v>TossWin_MatchWin</v>
      </c>
      <c r="B146" t="e" cm="1">
        <f t="array" ref="B146">IF(OR(#REF!="field",Table2[Margin]&gt;10),"GoodBowling","BadBowling")</f>
        <v>#REF!</v>
      </c>
      <c r="C146" t="str" cm="1">
        <f t="array" ref="C146">IF(AND(Table2[SuperOver]="N",Table2[Margin]=55),"WinBy55Runs","Loose")</f>
        <v>Loose</v>
      </c>
      <c r="D146" t="str" cm="1">
        <f t="array" ref="D146">IF(AND(Table2[TossDecision]= "Bat",Table2[SuperOver] = "No"), "Yes", "No")</f>
        <v>No</v>
      </c>
      <c r="E146" t="str" cm="1">
        <f t="array" ref="E146">IF(OR(Table2[TossDecision] = "Bat", Table2[TossDecision] = "Bowl"), "Valid", "Invalid")</f>
        <v>Valid</v>
      </c>
    </row>
    <row r="147" spans="1:5" x14ac:dyDescent="0.5">
      <c r="A147" t="str">
        <v>TossWin_MatchLose</v>
      </c>
      <c r="B147" t="e" cm="1">
        <f t="array" ref="B147">IF(OR(#REF!="field",Table2[Margin]&gt;10),"GoodBowling","BadBowling")</f>
        <v>#REF!</v>
      </c>
      <c r="C147" t="str" cm="1">
        <f t="array" ref="C147">IF(AND(Table2[SuperOver]="N",Table2[Margin]=55),"WinBy55Runs","Loose")</f>
        <v>Loose</v>
      </c>
      <c r="D147" t="str" cm="1">
        <f t="array" ref="D147">IF(AND(Table2[TossDecision]= "Bat",Table2[SuperOver] = "No"), "Yes", "No")</f>
        <v>No</v>
      </c>
      <c r="E147" t="str" cm="1">
        <f t="array" ref="E147">IF(OR(Table2[TossDecision] = "Bat", Table2[TossDecision] = "Bowl"), "Valid", "Invalid")</f>
        <v>Valid</v>
      </c>
    </row>
    <row r="148" spans="1:5" x14ac:dyDescent="0.5">
      <c r="A148" t="str">
        <v>TossWin_MatchWin</v>
      </c>
      <c r="B148" t="e" cm="1">
        <f t="array" ref="B148">IF(OR(#REF!="field",Table2[Margin]&gt;10),"GoodBowling","BadBowling")</f>
        <v>#REF!</v>
      </c>
      <c r="C148" t="str" cm="1">
        <f t="array" ref="C148">IF(AND(Table2[SuperOver]="N",Table2[Margin]=55),"WinBy55Runs","Loose")</f>
        <v>Loose</v>
      </c>
      <c r="D148" t="str" cm="1">
        <f t="array" ref="D148">IF(AND(Table2[TossDecision]= "Bat",Table2[SuperOver] = "No"), "Yes", "No")</f>
        <v>No</v>
      </c>
      <c r="E148" t="str" cm="1">
        <f t="array" ref="E148">IF(OR(Table2[TossDecision] = "Bat", Table2[TossDecision] = "Bowl"), "Valid", "Invalid")</f>
        <v>Valid</v>
      </c>
    </row>
    <row r="149" spans="1:5" x14ac:dyDescent="0.5">
      <c r="A149" t="str">
        <v>TossWin_MatchLose</v>
      </c>
      <c r="B149" t="e" cm="1">
        <f t="array" ref="B149">IF(OR(#REF!="field",Table2[Margin]&gt;10),"GoodBowling","BadBowling")</f>
        <v>#REF!</v>
      </c>
      <c r="C149" t="str" cm="1">
        <f t="array" ref="C149">IF(AND(Table2[SuperOver]="N",Table2[Margin]=55),"WinBy55Runs","Loose")</f>
        <v>Loose</v>
      </c>
      <c r="D149" t="str" cm="1">
        <f t="array" ref="D149">IF(AND(Table2[TossDecision]= "Bat",Table2[SuperOver] = "No"), "Yes", "No")</f>
        <v>No</v>
      </c>
      <c r="E149" t="str" cm="1">
        <f t="array" ref="E149">IF(OR(Table2[TossDecision] = "Bat", Table2[TossDecision] = "Bowl"), "Valid", "Invalid")</f>
        <v>Valid</v>
      </c>
    </row>
    <row r="150" spans="1:5" x14ac:dyDescent="0.5">
      <c r="A150" t="str">
        <v>TossWin_MatchLose</v>
      </c>
      <c r="B150" t="e" cm="1">
        <f t="array" ref="B150">IF(OR(#REF!="field",Table2[Margin]&gt;10),"GoodBowling","BadBowling")</f>
        <v>#REF!</v>
      </c>
      <c r="C150" t="str" cm="1">
        <f t="array" ref="C150">IF(AND(Table2[SuperOver]="N",Table2[Margin]=55),"WinBy55Runs","Loose")</f>
        <v>Loose</v>
      </c>
      <c r="D150" t="str" cm="1">
        <f t="array" ref="D150">IF(AND(Table2[TossDecision]= "Bat",Table2[SuperOver] = "No"), "Yes", "No")</f>
        <v>No</v>
      </c>
      <c r="E150" t="str" cm="1">
        <f t="array" ref="E150">IF(OR(Table2[TossDecision] = "Bat", Table2[TossDecision] = "Bowl"), "Valid", "Invalid")</f>
        <v>Valid</v>
      </c>
    </row>
    <row r="151" spans="1:5" x14ac:dyDescent="0.5">
      <c r="A151" t="str">
        <v>TossWin_MatchWin</v>
      </c>
      <c r="B151" t="e" cm="1">
        <f t="array" ref="B151">IF(OR(#REF!="field",Table2[Margin]&gt;10),"GoodBowling","BadBowling")</f>
        <v>#REF!</v>
      </c>
      <c r="C151" t="str" cm="1">
        <f t="array" ref="C151">IF(AND(Table2[SuperOver]="N",Table2[Margin]=55),"WinBy55Runs","Loose")</f>
        <v>Loose</v>
      </c>
      <c r="D151" t="str" cm="1">
        <f t="array" ref="D151">IF(AND(Table2[TossDecision]= "Bat",Table2[SuperOver] = "No"), "Yes", "No")</f>
        <v>No</v>
      </c>
      <c r="E151" t="str" cm="1">
        <f t="array" ref="E151">IF(OR(Table2[TossDecision] = "Bat", Table2[TossDecision] = "Bowl"), "Valid", "Invalid")</f>
        <v>Valid</v>
      </c>
    </row>
    <row r="152" spans="1:5" x14ac:dyDescent="0.5">
      <c r="A152" t="str">
        <v>TossWin_MatchLose</v>
      </c>
      <c r="B152" t="e" cm="1">
        <f t="array" ref="B152">IF(OR(#REF!="field",Table2[Margin]&gt;10),"GoodBowling","BadBowling")</f>
        <v>#REF!</v>
      </c>
      <c r="C152" t="str" cm="1">
        <f t="array" ref="C152">IF(AND(Table2[SuperOver]="N",Table2[Margin]=55),"WinBy55Runs","Loose")</f>
        <v>Loose</v>
      </c>
      <c r="D152" t="str" cm="1">
        <f t="array" ref="D152">IF(AND(Table2[TossDecision]= "Bat",Table2[SuperOver] = "No"), "Yes", "No")</f>
        <v>No</v>
      </c>
      <c r="E152" t="str" cm="1">
        <f t="array" ref="E152">IF(OR(Table2[TossDecision] = "Bat", Table2[TossDecision] = "Bowl"), "Valid", "Invalid")</f>
        <v>Valid</v>
      </c>
    </row>
    <row r="153" spans="1:5" x14ac:dyDescent="0.5">
      <c r="A153" t="str">
        <v>TossWin_MatchWin</v>
      </c>
      <c r="B153" t="e" cm="1">
        <f t="array" ref="B153">IF(OR(#REF!="field",Table2[Margin]&gt;10),"GoodBowling","BadBowling")</f>
        <v>#REF!</v>
      </c>
      <c r="C153" t="str" cm="1">
        <f t="array" ref="C153">IF(AND(Table2[SuperOver]="N",Table2[Margin]=55),"WinBy55Runs","Loose")</f>
        <v>Loose</v>
      </c>
      <c r="D153" t="str" cm="1">
        <f t="array" ref="D153">IF(AND(Table2[TossDecision]= "Bat",Table2[SuperOver] = "No"), "Yes", "No")</f>
        <v>No</v>
      </c>
      <c r="E153" t="str" cm="1">
        <f t="array" ref="E153">IF(OR(Table2[TossDecision] = "Bat", Table2[TossDecision] = "Bowl"), "Valid", "Invalid")</f>
        <v>Valid</v>
      </c>
    </row>
    <row r="154" spans="1:5" x14ac:dyDescent="0.5">
      <c r="A154" t="str">
        <v>TossWin_MatchWin</v>
      </c>
      <c r="B154" t="e" cm="1">
        <f t="array" ref="B154">IF(OR(#REF!="field",Table2[Margin]&gt;10),"GoodBowling","BadBowling")</f>
        <v>#REF!</v>
      </c>
      <c r="C154" t="str" cm="1">
        <f t="array" ref="C154">IF(AND(Table2[SuperOver]="N",Table2[Margin]=55),"WinBy55Runs","Loose")</f>
        <v>Loose</v>
      </c>
      <c r="D154" t="str" cm="1">
        <f t="array" ref="D154">IF(AND(Table2[TossDecision]= "Bat",Table2[SuperOver] = "No"), "Yes", "No")</f>
        <v>No</v>
      </c>
      <c r="E154" t="str" cm="1">
        <f t="array" ref="E154">IF(OR(Table2[TossDecision] = "Bat", Table2[TossDecision] = "Bowl"), "Valid", "Invalid")</f>
        <v>Valid</v>
      </c>
    </row>
    <row r="155" spans="1:5" x14ac:dyDescent="0.5">
      <c r="A155" t="str">
        <v>TossWin_MatchWin</v>
      </c>
      <c r="B155" t="e" cm="1">
        <f t="array" ref="B155">IF(OR(#REF!="field",Table2[Margin]&gt;10),"GoodBowling","BadBowling")</f>
        <v>#REF!</v>
      </c>
      <c r="C155" t="str" cm="1">
        <f t="array" ref="C155">IF(AND(Table2[SuperOver]="N",Table2[Margin]=55),"WinBy55Runs","Loose")</f>
        <v>Loose</v>
      </c>
      <c r="D155" t="str" cm="1">
        <f t="array" ref="D155">IF(AND(Table2[TossDecision]= "Bat",Table2[SuperOver] = "No"), "Yes", "No")</f>
        <v>No</v>
      </c>
      <c r="E155" t="str" cm="1">
        <f t="array" ref="E155">IF(OR(Table2[TossDecision] = "Bat", Table2[TossDecision] = "Bowl"), "Valid", "Invalid")</f>
        <v>Valid</v>
      </c>
    </row>
    <row r="156" spans="1:5" x14ac:dyDescent="0.5">
      <c r="A156" t="str">
        <v>TossWin_MatchWin</v>
      </c>
      <c r="B156" t="e" cm="1">
        <f t="array" ref="B156">IF(OR(#REF!="field",Table2[Margin]&gt;10),"GoodBowling","BadBowling")</f>
        <v>#REF!</v>
      </c>
      <c r="C156" t="str" cm="1">
        <f t="array" ref="C156">IF(AND(Table2[SuperOver]="N",Table2[Margin]=55),"WinBy55Runs","Loose")</f>
        <v>Loose</v>
      </c>
      <c r="D156" t="str" cm="1">
        <f t="array" ref="D156">IF(AND(Table2[TossDecision]= "Bat",Table2[SuperOver] = "No"), "Yes", "No")</f>
        <v>No</v>
      </c>
      <c r="E156" t="str" cm="1">
        <f t="array" ref="E156">IF(OR(Table2[TossDecision] = "Bat", Table2[TossDecision] = "Bowl"), "Valid", "Invalid")</f>
        <v>Valid</v>
      </c>
    </row>
    <row r="157" spans="1:5" x14ac:dyDescent="0.5">
      <c r="A157" t="str">
        <v>TossWin_MatchWin</v>
      </c>
      <c r="B157" t="e" cm="1">
        <f t="array" ref="B157">IF(OR(#REF!="field",Table2[Margin]&gt;10),"GoodBowling","BadBowling")</f>
        <v>#REF!</v>
      </c>
      <c r="C157" t="str" cm="1">
        <f t="array" ref="C157">IF(AND(Table2[SuperOver]="N",Table2[Margin]=55),"WinBy55Runs","Loose")</f>
        <v>Loose</v>
      </c>
      <c r="D157" t="str" cm="1">
        <f t="array" ref="D157">IF(AND(Table2[TossDecision]= "Bat",Table2[SuperOver] = "No"), "Yes", "No")</f>
        <v>No</v>
      </c>
      <c r="E157" t="str" cm="1">
        <f t="array" ref="E157">IF(OR(Table2[TossDecision] = "Bat", Table2[TossDecision] = "Bowl"), "Valid", "Invalid")</f>
        <v>Valid</v>
      </c>
    </row>
    <row r="158" spans="1:5" x14ac:dyDescent="0.5">
      <c r="A158" t="str">
        <v>TossWin_MatchWin</v>
      </c>
      <c r="B158" t="e" cm="1">
        <f t="array" ref="B158">IF(OR(#REF!="field",Table2[Margin]&gt;10),"GoodBowling","BadBowling")</f>
        <v>#REF!</v>
      </c>
      <c r="C158" t="str" cm="1">
        <f t="array" ref="C158">IF(AND(Table2[SuperOver]="N",Table2[Margin]=55),"WinBy55Runs","Loose")</f>
        <v>Loose</v>
      </c>
      <c r="D158" t="str" cm="1">
        <f t="array" ref="D158">IF(AND(Table2[TossDecision]= "Bat",Table2[SuperOver] = "No"), "Yes", "No")</f>
        <v>No</v>
      </c>
      <c r="E158" t="str" cm="1">
        <f t="array" ref="E158">IF(OR(Table2[TossDecision] = "Bat", Table2[TossDecision] = "Bowl"), "Valid", "Invalid")</f>
        <v>Valid</v>
      </c>
    </row>
    <row r="159" spans="1:5" x14ac:dyDescent="0.5">
      <c r="A159" t="str">
        <v>TossWin_MatchWin</v>
      </c>
      <c r="B159" t="e" cm="1">
        <f t="array" ref="B159">IF(OR(#REF!="field",Table2[Margin]&gt;10),"GoodBowling","BadBowling")</f>
        <v>#REF!</v>
      </c>
      <c r="C159" t="str" cm="1">
        <f t="array" ref="C159">IF(AND(Table2[SuperOver]="N",Table2[Margin]=55),"WinBy55Runs","Loose")</f>
        <v>Loose</v>
      </c>
      <c r="D159" t="str" cm="1">
        <f t="array" ref="D159">IF(AND(Table2[TossDecision]= "Bat",Table2[SuperOver] = "No"), "Yes", "No")</f>
        <v>No</v>
      </c>
      <c r="E159" t="str" cm="1">
        <f t="array" ref="E159">IF(OR(Table2[TossDecision] = "Bat", Table2[TossDecision] = "Bowl"), "Valid", "Invalid")</f>
        <v>Valid</v>
      </c>
    </row>
    <row r="160" spans="1:5" x14ac:dyDescent="0.5">
      <c r="A160" t="str">
        <v>TossWin_MatchWin</v>
      </c>
      <c r="B160" t="e" cm="1">
        <f t="array" ref="B160">IF(OR(#REF!="field",Table2[Margin]&gt;10),"GoodBowling","BadBowling")</f>
        <v>#REF!</v>
      </c>
      <c r="C160" t="str" cm="1">
        <f t="array" ref="C160">IF(AND(Table2[SuperOver]="N",Table2[Margin]=55),"WinBy55Runs","Loose")</f>
        <v>Loose</v>
      </c>
      <c r="D160" t="str" cm="1">
        <f t="array" ref="D160">IF(AND(Table2[TossDecision]= "Bat",Table2[SuperOver] = "No"), "Yes", "No")</f>
        <v>No</v>
      </c>
      <c r="E160" t="str" cm="1">
        <f t="array" ref="E160">IF(OR(Table2[TossDecision] = "Bat", Table2[TossDecision] = "Bowl"), "Valid", "Invalid")</f>
        <v>Valid</v>
      </c>
    </row>
    <row r="161" spans="1:5" x14ac:dyDescent="0.5">
      <c r="A161" t="str">
        <v>TossWin_MatchWin</v>
      </c>
      <c r="B161" t="e" cm="1">
        <f t="array" ref="B161">IF(OR(#REF!="field",Table2[Margin]&gt;10),"GoodBowling","BadBowling")</f>
        <v>#REF!</v>
      </c>
      <c r="C161" t="str" cm="1">
        <f t="array" ref="C161">IF(AND(Table2[SuperOver]="N",Table2[Margin]=55),"WinBy55Runs","Loose")</f>
        <v>Loose</v>
      </c>
      <c r="D161" t="str" cm="1">
        <f t="array" ref="D161">IF(AND(Table2[TossDecision]= "Bat",Table2[SuperOver] = "No"), "Yes", "No")</f>
        <v>No</v>
      </c>
      <c r="E161" t="str" cm="1">
        <f t="array" ref="E161">IF(OR(Table2[TossDecision] = "Bat", Table2[TossDecision] = "Bowl"), "Valid", "Invalid")</f>
        <v>Valid</v>
      </c>
    </row>
    <row r="162" spans="1:5" x14ac:dyDescent="0.5">
      <c r="A162" t="str">
        <v>TossWin_MatchWin</v>
      </c>
      <c r="B162" t="e" cm="1">
        <f t="array" ref="B162">IF(OR(#REF!="field",Table2[Margin]&gt;10),"GoodBowling","BadBowling")</f>
        <v>#REF!</v>
      </c>
      <c r="C162" t="str" cm="1">
        <f t="array" ref="C162">IF(AND(Table2[SuperOver]="N",Table2[Margin]=55),"WinBy55Runs","Loose")</f>
        <v>Loose</v>
      </c>
      <c r="D162" t="str" cm="1">
        <f t="array" ref="D162">IF(AND(Table2[TossDecision]= "Bat",Table2[SuperOver] = "No"), "Yes", "No")</f>
        <v>No</v>
      </c>
      <c r="E162" t="str" cm="1">
        <f t="array" ref="E162">IF(OR(Table2[TossDecision] = "Bat", Table2[TossDecision] = "Bowl"), "Valid", "Invalid")</f>
        <v>Valid</v>
      </c>
    </row>
    <row r="163" spans="1:5" x14ac:dyDescent="0.5">
      <c r="A163" t="str">
        <v>TossWin_MatchLose</v>
      </c>
      <c r="B163" t="e" cm="1">
        <f t="array" ref="B163">IF(OR(#REF!="field",Table2[Margin]&gt;10),"GoodBowling","BadBowling")</f>
        <v>#REF!</v>
      </c>
      <c r="C163" t="str" cm="1">
        <f t="array" ref="C163">IF(AND(Table2[SuperOver]="N",Table2[Margin]=55),"WinBy55Runs","Loose")</f>
        <v>Loose</v>
      </c>
      <c r="D163" t="str" cm="1">
        <f t="array" ref="D163">IF(AND(Table2[TossDecision]= "Bat",Table2[SuperOver] = "No"), "Yes", "No")</f>
        <v>No</v>
      </c>
      <c r="E163" t="str" cm="1">
        <f t="array" ref="E163">IF(OR(Table2[TossDecision] = "Bat", Table2[TossDecision] = "Bowl"), "Valid", "Invalid")</f>
        <v>Valid</v>
      </c>
    </row>
    <row r="164" spans="1:5" x14ac:dyDescent="0.5">
      <c r="A164" t="str">
        <v>TossWin_MatchWin</v>
      </c>
      <c r="B164" t="e" cm="1">
        <f t="array" ref="B164">IF(OR(#REF!="field",Table2[Margin]&gt;10),"GoodBowling","BadBowling")</f>
        <v>#REF!</v>
      </c>
      <c r="C164" t="str" cm="1">
        <f t="array" ref="C164">IF(AND(Table2[SuperOver]="N",Table2[Margin]=55),"WinBy55Runs","Loose")</f>
        <v>Loose</v>
      </c>
      <c r="D164" t="str" cm="1">
        <f t="array" ref="D164">IF(AND(Table2[TossDecision]= "Bat",Table2[SuperOver] = "No"), "Yes", "No")</f>
        <v>No</v>
      </c>
      <c r="E164" t="str" cm="1">
        <f t="array" ref="E164">IF(OR(Table2[TossDecision] = "Bat", Table2[TossDecision] = "Bowl"), "Valid", "Invalid")</f>
        <v>Valid</v>
      </c>
    </row>
    <row r="165" spans="1:5" x14ac:dyDescent="0.5">
      <c r="A165" t="str">
        <v>TossWin_MatchWin</v>
      </c>
      <c r="B165" t="e" cm="1">
        <f t="array" ref="B165">IF(OR(#REF!="field",Table2[Margin]&gt;10),"GoodBowling","BadBowling")</f>
        <v>#REF!</v>
      </c>
      <c r="C165" t="str" cm="1">
        <f t="array" ref="C165">IF(AND(Table2[SuperOver]="N",Table2[Margin]=55),"WinBy55Runs","Loose")</f>
        <v>Loose</v>
      </c>
      <c r="D165" t="str" cm="1">
        <f t="array" ref="D165">IF(AND(Table2[TossDecision]= "Bat",Table2[SuperOver] = "No"), "Yes", "No")</f>
        <v>No</v>
      </c>
      <c r="E165" t="str" cm="1">
        <f t="array" ref="E165">IF(OR(Table2[TossDecision] = "Bat", Table2[TossDecision] = "Bowl"), "Valid", "Invalid")</f>
        <v>Valid</v>
      </c>
    </row>
    <row r="166" spans="1:5" x14ac:dyDescent="0.5">
      <c r="A166" t="str">
        <v>TossWin_MatchWin</v>
      </c>
      <c r="B166" t="e" cm="1">
        <f t="array" ref="B166">IF(OR(#REF!="field",Table2[Margin]&gt;10),"GoodBowling","BadBowling")</f>
        <v>#REF!</v>
      </c>
      <c r="C166" t="str" cm="1">
        <f t="array" ref="C166">IF(AND(Table2[SuperOver]="N",Table2[Margin]=55),"WinBy55Runs","Loose")</f>
        <v>Loose</v>
      </c>
      <c r="D166" t="str" cm="1">
        <f t="array" ref="D166">IF(AND(Table2[TossDecision]= "Bat",Table2[SuperOver] = "No"), "Yes", "No")</f>
        <v>No</v>
      </c>
      <c r="E166" t="str" cm="1">
        <f t="array" ref="E166">IF(OR(Table2[TossDecision] = "Bat", Table2[TossDecision] = "Bowl"), "Valid", "Invalid")</f>
        <v>Valid</v>
      </c>
    </row>
    <row r="167" spans="1:5" x14ac:dyDescent="0.5">
      <c r="A167" t="str">
        <v>TossWin_MatchLose</v>
      </c>
      <c r="B167" t="e" cm="1">
        <f t="array" ref="B167">IF(OR(#REF!="field",Table2[Margin]&gt;10),"GoodBowling","BadBowling")</f>
        <v>#REF!</v>
      </c>
      <c r="C167" t="str" cm="1">
        <f t="array" ref="C167">IF(AND(Table2[SuperOver]="N",Table2[Margin]=55),"WinBy55Runs","Loose")</f>
        <v>Loose</v>
      </c>
      <c r="D167" t="str" cm="1">
        <f t="array" ref="D167">IF(AND(Table2[TossDecision]= "Bat",Table2[SuperOver] = "No"), "Yes", "No")</f>
        <v>No</v>
      </c>
      <c r="E167" t="str" cm="1">
        <f t="array" ref="E167">IF(OR(Table2[TossDecision] = "Bat", Table2[TossDecision] = "Bowl"), "Valid", "Invalid")</f>
        <v>Valid</v>
      </c>
    </row>
    <row r="168" spans="1:5" x14ac:dyDescent="0.5">
      <c r="A168" t="str">
        <v>TossWin_MatchWin</v>
      </c>
      <c r="B168" t="e" cm="1">
        <f t="array" ref="B168">IF(OR(#REF!="field",Table2[Margin]&gt;10),"GoodBowling","BadBowling")</f>
        <v>#REF!</v>
      </c>
      <c r="C168" t="str" cm="1">
        <f t="array" ref="C168">IF(AND(Table2[SuperOver]="N",Table2[Margin]=55),"WinBy55Runs","Loose")</f>
        <v>Loose</v>
      </c>
      <c r="D168" t="str" cm="1">
        <f t="array" ref="D168">IF(AND(Table2[TossDecision]= "Bat",Table2[SuperOver] = "No"), "Yes", "No")</f>
        <v>No</v>
      </c>
      <c r="E168" t="str" cm="1">
        <f t="array" ref="E168">IF(OR(Table2[TossDecision] = "Bat", Table2[TossDecision] = "Bowl"), "Valid", "Invalid")</f>
        <v>Valid</v>
      </c>
    </row>
    <row r="169" spans="1:5" x14ac:dyDescent="0.5">
      <c r="A169" t="str">
        <v>TossWin_MatchLose</v>
      </c>
      <c r="B169" t="e" cm="1">
        <f t="array" ref="B169">IF(OR(#REF!="field",Table2[Margin]&gt;10),"GoodBowling","BadBowling")</f>
        <v>#REF!</v>
      </c>
      <c r="C169" t="str" cm="1">
        <f t="array" ref="C169">IF(AND(Table2[SuperOver]="N",Table2[Margin]=55),"WinBy55Runs","Loose")</f>
        <v>Loose</v>
      </c>
      <c r="D169" t="str" cm="1">
        <f t="array" ref="D169">IF(AND(Table2[TossDecision]= "Bat",Table2[SuperOver] = "No"), "Yes", "No")</f>
        <v>No</v>
      </c>
      <c r="E169" t="str" cm="1">
        <f t="array" ref="E169">IF(OR(Table2[TossDecision] = "Bat", Table2[TossDecision] = "Bowl"), "Valid", "Invalid")</f>
        <v>Valid</v>
      </c>
    </row>
    <row r="170" spans="1:5" x14ac:dyDescent="0.5">
      <c r="A170" t="str">
        <v>TossWin_MatchLose</v>
      </c>
      <c r="B170" t="e" cm="1">
        <f t="array" ref="B170">IF(OR(#REF!="field",Table2[Margin]&gt;10),"GoodBowling","BadBowling")</f>
        <v>#REF!</v>
      </c>
      <c r="C170" t="str" cm="1">
        <f t="array" ref="C170">IF(AND(Table2[SuperOver]="N",Table2[Margin]=55),"WinBy55Runs","Loose")</f>
        <v>Loose</v>
      </c>
      <c r="D170" t="str" cm="1">
        <f t="array" ref="D170">IF(AND(Table2[TossDecision]= "Bat",Table2[SuperOver] = "No"), "Yes", "No")</f>
        <v>No</v>
      </c>
      <c r="E170" t="str" cm="1">
        <f t="array" ref="E170">IF(OR(Table2[TossDecision] = "Bat", Table2[TossDecision] = "Bowl"), "Valid", "Invalid")</f>
        <v>Valid</v>
      </c>
    </row>
    <row r="171" spans="1:5" x14ac:dyDescent="0.5">
      <c r="A171" t="str">
        <v>TossWin_MatchLose</v>
      </c>
      <c r="B171" t="e" cm="1">
        <f t="array" ref="B171">IF(OR(#REF!="field",Table2[Margin]&gt;10),"GoodBowling","BadBowling")</f>
        <v>#REF!</v>
      </c>
      <c r="C171" t="str" cm="1">
        <f t="array" ref="C171">IF(AND(Table2[SuperOver]="N",Table2[Margin]=55),"WinBy55Runs","Loose")</f>
        <v>Loose</v>
      </c>
      <c r="D171" t="str" cm="1">
        <f t="array" ref="D171">IF(AND(Table2[TossDecision]= "Bat",Table2[SuperOver] = "No"), "Yes", "No")</f>
        <v>No</v>
      </c>
      <c r="E171" t="str" cm="1">
        <f t="array" ref="E171">IF(OR(Table2[TossDecision] = "Bat", Table2[TossDecision] = "Bowl"), "Valid", "Invalid")</f>
        <v>Valid</v>
      </c>
    </row>
    <row r="172" spans="1:5" x14ac:dyDescent="0.5">
      <c r="A172" t="str">
        <v>TossWin_MatchWin</v>
      </c>
      <c r="B172" t="e" cm="1">
        <f t="array" ref="B172">IF(OR(#REF!="field",Table2[Margin]&gt;10),"GoodBowling","BadBowling")</f>
        <v>#REF!</v>
      </c>
      <c r="C172" t="str" cm="1">
        <f t="array" ref="C172">IF(AND(Table2[SuperOver]="N",Table2[Margin]=55),"WinBy55Runs","Loose")</f>
        <v>Loose</v>
      </c>
      <c r="D172" t="str" cm="1">
        <f t="array" ref="D172">IF(AND(Table2[TossDecision]= "Bat",Table2[SuperOver] = "No"), "Yes", "No")</f>
        <v>No</v>
      </c>
      <c r="E172" t="str" cm="1">
        <f t="array" ref="E172">IF(OR(Table2[TossDecision] = "Bat", Table2[TossDecision] = "Bowl"), "Valid", "Invalid")</f>
        <v>Valid</v>
      </c>
    </row>
    <row r="173" spans="1:5" x14ac:dyDescent="0.5">
      <c r="A173" t="str">
        <v>TossWin_MatchWin</v>
      </c>
      <c r="B173" t="e" cm="1">
        <f t="array" ref="B173">IF(OR(#REF!="field",Table2[Margin]&gt;10),"GoodBowling","BadBowling")</f>
        <v>#REF!</v>
      </c>
      <c r="C173" t="str" cm="1">
        <f t="array" ref="C173">IF(AND(Table2[SuperOver]="N",Table2[Margin]=55),"WinBy55Runs","Loose")</f>
        <v>Loose</v>
      </c>
      <c r="D173" t="str" cm="1">
        <f t="array" ref="D173">IF(AND(Table2[TossDecision]= "Bat",Table2[SuperOver] = "No"), "Yes", "No")</f>
        <v>No</v>
      </c>
      <c r="E173" t="str" cm="1">
        <f t="array" ref="E173">IF(OR(Table2[TossDecision] = "Bat", Table2[TossDecision] = "Bowl"), "Valid", "Invalid")</f>
        <v>Valid</v>
      </c>
    </row>
    <row r="174" spans="1:5" x14ac:dyDescent="0.5">
      <c r="A174" t="str">
        <v>TossWin_MatchLose</v>
      </c>
      <c r="B174" t="e" cm="1">
        <f t="array" ref="B174">IF(OR(#REF!="field",Table2[Margin]&gt;10),"GoodBowling","BadBowling")</f>
        <v>#REF!</v>
      </c>
      <c r="C174" t="str" cm="1">
        <f t="array" ref="C174">IF(AND(Table2[SuperOver]="N",Table2[Margin]=55),"WinBy55Runs","Loose")</f>
        <v>Loose</v>
      </c>
      <c r="D174" t="str" cm="1">
        <f t="array" ref="D174">IF(AND(Table2[TossDecision]= "Bat",Table2[SuperOver] = "No"), "Yes", "No")</f>
        <v>No</v>
      </c>
      <c r="E174" t="str" cm="1">
        <f t="array" ref="E174">IF(OR(Table2[TossDecision] = "Bat", Table2[TossDecision] = "Bowl"), "Valid", "Invalid")</f>
        <v>Valid</v>
      </c>
    </row>
    <row r="175" spans="1:5" x14ac:dyDescent="0.5">
      <c r="A175" t="str">
        <v>TossWin_MatchLose</v>
      </c>
      <c r="B175" t="e" cm="1">
        <f t="array" ref="B175">IF(OR(#REF!="field",Table2[Margin]&gt;10),"GoodBowling","BadBowling")</f>
        <v>#REF!</v>
      </c>
      <c r="C175" t="str" cm="1">
        <f t="array" ref="C175">IF(AND(Table2[SuperOver]="N",Table2[Margin]=55),"WinBy55Runs","Loose")</f>
        <v>Loose</v>
      </c>
      <c r="D175" t="str" cm="1">
        <f t="array" ref="D175">IF(AND(Table2[TossDecision]= "Bat",Table2[SuperOver] = "No"), "Yes", "No")</f>
        <v>No</v>
      </c>
      <c r="E175" t="str" cm="1">
        <f t="array" ref="E175">IF(OR(Table2[TossDecision] = "Bat", Table2[TossDecision] = "Bowl"), "Valid", "Invalid")</f>
        <v>Valid</v>
      </c>
    </row>
    <row r="176" spans="1:5" x14ac:dyDescent="0.5">
      <c r="A176" t="str">
        <v>TossWin_MatchLose</v>
      </c>
      <c r="B176" t="e" cm="1">
        <f t="array" ref="B176">IF(OR(#REF!="field",Table2[Margin]&gt;10),"GoodBowling","BadBowling")</f>
        <v>#REF!</v>
      </c>
      <c r="C176" t="str" cm="1">
        <f t="array" ref="C176">IF(AND(Table2[SuperOver]="N",Table2[Margin]=55),"WinBy55Runs","Loose")</f>
        <v>Loose</v>
      </c>
      <c r="D176" t="str" cm="1">
        <f t="array" ref="D176">IF(AND(Table2[TossDecision]= "Bat",Table2[SuperOver] = "No"), "Yes", "No")</f>
        <v>No</v>
      </c>
      <c r="E176" t="str" cm="1">
        <f t="array" ref="E176">IF(OR(Table2[TossDecision] = "Bat", Table2[TossDecision] = "Bowl"), "Valid", "Invalid")</f>
        <v>Valid</v>
      </c>
    </row>
    <row r="177" spans="1:5" x14ac:dyDescent="0.5">
      <c r="A177" t="str">
        <v>TossWin_MatchLose</v>
      </c>
      <c r="B177" t="e" cm="1">
        <f t="array" ref="B177">IF(OR(#REF!="field",Table2[Margin]&gt;10),"GoodBowling","BadBowling")</f>
        <v>#REF!</v>
      </c>
      <c r="C177" t="str" cm="1">
        <f t="array" ref="C177">IF(AND(Table2[SuperOver]="N",Table2[Margin]=55),"WinBy55Runs","Loose")</f>
        <v>Loose</v>
      </c>
      <c r="D177" t="str" cm="1">
        <f t="array" ref="D177">IF(AND(Table2[TossDecision]= "Bat",Table2[SuperOver] = "No"), "Yes", "No")</f>
        <v>No</v>
      </c>
      <c r="E177" t="str" cm="1">
        <f t="array" ref="E177">IF(OR(Table2[TossDecision] = "Bat", Table2[TossDecision] = "Bowl"), "Valid", "Invalid")</f>
        <v>Valid</v>
      </c>
    </row>
    <row r="178" spans="1:5" x14ac:dyDescent="0.5">
      <c r="A178" t="str">
        <v>TossWin_MatchLose</v>
      </c>
      <c r="B178" t="e" cm="1">
        <f t="array" ref="B178">IF(OR(#REF!="field",Table2[Margin]&gt;10),"GoodBowling","BadBowling")</f>
        <v>#REF!</v>
      </c>
      <c r="C178" t="str" cm="1">
        <f t="array" ref="C178">IF(AND(Table2[SuperOver]="N",Table2[Margin]=55),"WinBy55Runs","Loose")</f>
        <v>Loose</v>
      </c>
      <c r="D178" t="str" cm="1">
        <f t="array" ref="D178">IF(AND(Table2[TossDecision]= "Bat",Table2[SuperOver] = "No"), "Yes", "No")</f>
        <v>No</v>
      </c>
      <c r="E178" t="str" cm="1">
        <f t="array" ref="E178">IF(OR(Table2[TossDecision] = "Bat", Table2[TossDecision] = "Bowl"), "Valid", "Invalid")</f>
        <v>Valid</v>
      </c>
    </row>
    <row r="179" spans="1:5" x14ac:dyDescent="0.5">
      <c r="A179" t="str">
        <v>TossWin_MatchLose</v>
      </c>
      <c r="B179" t="e" cm="1">
        <f t="array" ref="B179">IF(OR(#REF!="field",Table2[Margin]&gt;10),"GoodBowling","BadBowling")</f>
        <v>#REF!</v>
      </c>
      <c r="C179" t="str" cm="1">
        <f t="array" ref="C179">IF(AND(Table2[SuperOver]="N",Table2[Margin]=55),"WinBy55Runs","Loose")</f>
        <v>Loose</v>
      </c>
      <c r="D179" t="str" cm="1">
        <f t="array" ref="D179">IF(AND(Table2[TossDecision]= "Bat",Table2[SuperOver] = "No"), "Yes", "No")</f>
        <v>No</v>
      </c>
      <c r="E179" t="str" cm="1">
        <f t="array" ref="E179">IF(OR(Table2[TossDecision] = "Bat", Table2[TossDecision] = "Bowl"), "Valid", "Invalid")</f>
        <v>Valid</v>
      </c>
    </row>
    <row r="180" spans="1:5" x14ac:dyDescent="0.5">
      <c r="A180" t="str">
        <v>TossWin_MatchWin</v>
      </c>
      <c r="B180" t="e" cm="1">
        <f t="array" ref="B180">IF(OR(#REF!="field",Table2[Margin]&gt;10),"GoodBowling","BadBowling")</f>
        <v>#REF!</v>
      </c>
      <c r="C180" t="str" cm="1">
        <f t="array" ref="C180">IF(AND(Table2[SuperOver]="N",Table2[Margin]=55),"WinBy55Runs","Loose")</f>
        <v>Loose</v>
      </c>
      <c r="D180" t="str" cm="1">
        <f t="array" ref="D180">IF(AND(Table2[TossDecision]= "Bat",Table2[SuperOver] = "No"), "Yes", "No")</f>
        <v>No</v>
      </c>
      <c r="E180" t="str" cm="1">
        <f t="array" ref="E180">IF(OR(Table2[TossDecision] = "Bat", Table2[TossDecision] = "Bowl"), "Valid", "Invalid")</f>
        <v>Valid</v>
      </c>
    </row>
    <row r="181" spans="1:5" x14ac:dyDescent="0.5">
      <c r="A181" t="str">
        <v>TossWin_MatchWin</v>
      </c>
      <c r="B181" t="e" cm="1">
        <f t="array" ref="B181">IF(OR(#REF!="field",Table2[Margin]&gt;10),"GoodBowling","BadBowling")</f>
        <v>#REF!</v>
      </c>
      <c r="C181" t="str" cm="1">
        <f t="array" ref="C181">IF(AND(Table2[SuperOver]="N",Table2[Margin]=55),"WinBy55Runs","Loose")</f>
        <v>Loose</v>
      </c>
      <c r="D181" t="str" cm="1">
        <f t="array" ref="D181">IF(AND(Table2[TossDecision]= "Bat",Table2[SuperOver] = "No"), "Yes", "No")</f>
        <v>No</v>
      </c>
      <c r="E181" t="str" cm="1">
        <f t="array" ref="E181">IF(OR(Table2[TossDecision] = "Bat", Table2[TossDecision] = "Bowl"), "Valid", "Invalid")</f>
        <v>Valid</v>
      </c>
    </row>
    <row r="182" spans="1:5" x14ac:dyDescent="0.5">
      <c r="A182" t="str">
        <v>TossWin_MatchWin</v>
      </c>
      <c r="B182" t="e" cm="1">
        <f t="array" ref="B182">IF(OR(#REF!="field",Table2[Margin]&gt;10),"GoodBowling","BadBowling")</f>
        <v>#REF!</v>
      </c>
      <c r="C182" t="str" cm="1">
        <f t="array" ref="C182">IF(AND(Table2[SuperOver]="N",Table2[Margin]=55),"WinBy55Runs","Loose")</f>
        <v>Loose</v>
      </c>
      <c r="D182" t="str" cm="1">
        <f t="array" ref="D182">IF(AND(Table2[TossDecision]= "Bat",Table2[SuperOver] = "No"), "Yes", "No")</f>
        <v>No</v>
      </c>
      <c r="E182" t="str" cm="1">
        <f t="array" ref="E182">IF(OR(Table2[TossDecision] = "Bat", Table2[TossDecision] = "Bowl"), "Valid", "Invalid")</f>
        <v>Valid</v>
      </c>
    </row>
    <row r="183" spans="1:5" x14ac:dyDescent="0.5">
      <c r="A183" t="str">
        <v>TossWin_MatchLose</v>
      </c>
      <c r="B183" t="e" cm="1">
        <f t="array" ref="B183">IF(OR(#REF!="field",Table2[Margin]&gt;10),"GoodBowling","BadBowling")</f>
        <v>#REF!</v>
      </c>
      <c r="C183" t="str" cm="1">
        <f t="array" ref="C183">IF(AND(Table2[SuperOver]="N",Table2[Margin]=55),"WinBy55Runs","Loose")</f>
        <v>Loose</v>
      </c>
      <c r="D183" t="str" cm="1">
        <f t="array" ref="D183">IF(AND(Table2[TossDecision]= "Bat",Table2[SuperOver] = "No"), "Yes", "No")</f>
        <v>No</v>
      </c>
      <c r="E183" t="str" cm="1">
        <f t="array" ref="E183">IF(OR(Table2[TossDecision] = "Bat", Table2[TossDecision] = "Bowl"), "Valid", "Invalid")</f>
        <v>Valid</v>
      </c>
    </row>
    <row r="184" spans="1:5" x14ac:dyDescent="0.5">
      <c r="A184" t="str">
        <v>TossWin_MatchLose</v>
      </c>
      <c r="B184" t="e" cm="1">
        <f t="array" ref="B184">IF(OR(#REF!="field",Table2[Margin]&gt;10),"GoodBowling","BadBowling")</f>
        <v>#REF!</v>
      </c>
      <c r="C184" t="str" cm="1">
        <f t="array" ref="C184">IF(AND(Table2[SuperOver]="N",Table2[Margin]=55),"WinBy55Runs","Loose")</f>
        <v>Loose</v>
      </c>
      <c r="D184" t="str" cm="1">
        <f t="array" ref="D184">IF(AND(Table2[TossDecision]= "Bat",Table2[SuperOver] = "No"), "Yes", "No")</f>
        <v>No</v>
      </c>
      <c r="E184" t="str" cm="1">
        <f t="array" ref="E184">IF(OR(Table2[TossDecision] = "Bat", Table2[TossDecision] = "Bowl"), "Valid", "Invalid")</f>
        <v>Valid</v>
      </c>
    </row>
    <row r="185" spans="1:5" x14ac:dyDescent="0.5">
      <c r="A185" t="str">
        <v>TossWin_MatchWin</v>
      </c>
      <c r="B185" t="e" cm="1">
        <f t="array" ref="B185">IF(OR(#REF!="field",Table2[Margin]&gt;10),"GoodBowling","BadBowling")</f>
        <v>#REF!</v>
      </c>
      <c r="C185" t="str" cm="1">
        <f t="array" ref="C185">IF(AND(Table2[SuperOver]="N",Table2[Margin]=55),"WinBy55Runs","Loose")</f>
        <v>Loose</v>
      </c>
      <c r="D185" t="str" cm="1">
        <f t="array" ref="D185">IF(AND(Table2[TossDecision]= "Bat",Table2[SuperOver] = "No"), "Yes", "No")</f>
        <v>No</v>
      </c>
      <c r="E185" t="str" cm="1">
        <f t="array" ref="E185">IF(OR(Table2[TossDecision] = "Bat", Table2[TossDecision] = "Bowl"), "Valid", "Invalid")</f>
        <v>Valid</v>
      </c>
    </row>
    <row r="186" spans="1:5" x14ac:dyDescent="0.5">
      <c r="A186" t="str">
        <v>TossWin_MatchWin</v>
      </c>
      <c r="B186" t="e" cm="1">
        <f t="array" ref="B186">IF(OR(#REF!="field",Table2[Margin]&gt;10),"GoodBowling","BadBowling")</f>
        <v>#REF!</v>
      </c>
      <c r="C186" t="str" cm="1">
        <f t="array" ref="C186">IF(AND(Table2[SuperOver]="N",Table2[Margin]=55),"WinBy55Runs","Loose")</f>
        <v>Loose</v>
      </c>
      <c r="D186" t="str" cm="1">
        <f t="array" ref="D186">IF(AND(Table2[TossDecision]= "Bat",Table2[SuperOver] = "No"), "Yes", "No")</f>
        <v>No</v>
      </c>
      <c r="E186" t="str" cm="1">
        <f t="array" ref="E186">IF(OR(Table2[TossDecision] = "Bat", Table2[TossDecision] = "Bowl"), "Valid", "Invalid")</f>
        <v>Valid</v>
      </c>
    </row>
    <row r="187" spans="1:5" x14ac:dyDescent="0.5">
      <c r="A187" t="str">
        <v>TossWin_MatchWin</v>
      </c>
      <c r="B187" t="e" cm="1">
        <f t="array" ref="B187">IF(OR(#REF!="field",Table2[Margin]&gt;10),"GoodBowling","BadBowling")</f>
        <v>#REF!</v>
      </c>
      <c r="C187" t="str" cm="1">
        <f t="array" ref="C187">IF(AND(Table2[SuperOver]="N",Table2[Margin]=55),"WinBy55Runs","Loose")</f>
        <v>Loose</v>
      </c>
      <c r="D187" t="str" cm="1">
        <f t="array" ref="D187">IF(AND(Table2[TossDecision]= "Bat",Table2[SuperOver] = "No"), "Yes", "No")</f>
        <v>No</v>
      </c>
      <c r="E187" t="str" cm="1">
        <f t="array" ref="E187">IF(OR(Table2[TossDecision] = "Bat", Table2[TossDecision] = "Bowl"), "Valid", "Invalid")</f>
        <v>Valid</v>
      </c>
    </row>
    <row r="188" spans="1:5" x14ac:dyDescent="0.5">
      <c r="A188" t="str">
        <v>TossWin_MatchWin</v>
      </c>
      <c r="B188" t="e" cm="1">
        <f t="array" ref="B188">IF(OR(#REF!="field",Table2[Margin]&gt;10),"GoodBowling","BadBowling")</f>
        <v>#REF!</v>
      </c>
      <c r="C188" t="str" cm="1">
        <f t="array" ref="C188">IF(AND(Table2[SuperOver]="N",Table2[Margin]=55),"WinBy55Runs","Loose")</f>
        <v>Loose</v>
      </c>
      <c r="D188" t="str" cm="1">
        <f t="array" ref="D188">IF(AND(Table2[TossDecision]= "Bat",Table2[SuperOver] = "No"), "Yes", "No")</f>
        <v>No</v>
      </c>
      <c r="E188" t="str" cm="1">
        <f t="array" ref="E188">IF(OR(Table2[TossDecision] = "Bat", Table2[TossDecision] = "Bowl"), "Valid", "Invalid")</f>
        <v>Valid</v>
      </c>
    </row>
    <row r="189" spans="1:5" x14ac:dyDescent="0.5">
      <c r="A189" t="str">
        <v>TossWin_MatchLose</v>
      </c>
      <c r="B189" t="e" cm="1">
        <f t="array" ref="B189">IF(OR(#REF!="field",Table2[Margin]&gt;10),"GoodBowling","BadBowling")</f>
        <v>#REF!</v>
      </c>
      <c r="C189" t="str" cm="1">
        <f t="array" ref="C189">IF(AND(Table2[SuperOver]="N",Table2[Margin]=55),"WinBy55Runs","Loose")</f>
        <v>Loose</v>
      </c>
      <c r="D189" t="str" cm="1">
        <f t="array" ref="D189">IF(AND(Table2[TossDecision]= "Bat",Table2[SuperOver] = "No"), "Yes", "No")</f>
        <v>No</v>
      </c>
      <c r="E189" t="str" cm="1">
        <f t="array" ref="E189">IF(OR(Table2[TossDecision] = "Bat", Table2[TossDecision] = "Bowl"), "Valid", "Invalid")</f>
        <v>Valid</v>
      </c>
    </row>
    <row r="190" spans="1:5" x14ac:dyDescent="0.5">
      <c r="A190" t="str">
        <v>TossWin_MatchLose</v>
      </c>
      <c r="B190" t="e" cm="1">
        <f t="array" ref="B190">IF(OR(#REF!="field",Table2[Margin]&gt;10),"GoodBowling","BadBowling")</f>
        <v>#REF!</v>
      </c>
      <c r="C190" t="str" cm="1">
        <f t="array" ref="C190">IF(AND(Table2[SuperOver]="N",Table2[Margin]=55),"WinBy55Runs","Loose")</f>
        <v>Loose</v>
      </c>
      <c r="D190" t="str" cm="1">
        <f t="array" ref="D190">IF(AND(Table2[TossDecision]= "Bat",Table2[SuperOver] = "No"), "Yes", "No")</f>
        <v>No</v>
      </c>
      <c r="E190" t="str" cm="1">
        <f t="array" ref="E190">IF(OR(Table2[TossDecision] = "Bat", Table2[TossDecision] = "Bowl"), "Valid", "Invalid")</f>
        <v>Valid</v>
      </c>
    </row>
    <row r="191" spans="1:5" x14ac:dyDescent="0.5">
      <c r="A191" t="str">
        <v>TossWin_MatchLose</v>
      </c>
      <c r="B191" t="e" cm="1">
        <f t="array" ref="B191">IF(OR(#REF!="field",Table2[Margin]&gt;10),"GoodBowling","BadBowling")</f>
        <v>#REF!</v>
      </c>
      <c r="C191" t="str" cm="1">
        <f t="array" ref="C191">IF(AND(Table2[SuperOver]="N",Table2[Margin]=55),"WinBy55Runs","Loose")</f>
        <v>Loose</v>
      </c>
      <c r="D191" t="str" cm="1">
        <f t="array" ref="D191">IF(AND(Table2[TossDecision]= "Bat",Table2[SuperOver] = "No"), "Yes", "No")</f>
        <v>No</v>
      </c>
      <c r="E191" t="str" cm="1">
        <f t="array" ref="E191">IF(OR(Table2[TossDecision] = "Bat", Table2[TossDecision] = "Bowl"), "Valid", "Invalid")</f>
        <v>Valid</v>
      </c>
    </row>
    <row r="192" spans="1:5" x14ac:dyDescent="0.5">
      <c r="A192" t="str">
        <v>TossWin_MatchLose</v>
      </c>
      <c r="B192" t="e" cm="1">
        <f t="array" ref="B192">IF(OR(#REF!="field",Table2[Margin]&gt;10),"GoodBowling","BadBowling")</f>
        <v>#REF!</v>
      </c>
      <c r="C192" t="str" cm="1">
        <f t="array" ref="C192">IF(AND(Table2[SuperOver]="N",Table2[Margin]=55),"WinBy55Runs","Loose")</f>
        <v>Loose</v>
      </c>
      <c r="D192" t="str" cm="1">
        <f t="array" ref="D192">IF(AND(Table2[TossDecision]= "Bat",Table2[SuperOver] = "No"), "Yes", "No")</f>
        <v>No</v>
      </c>
      <c r="E192" t="str" cm="1">
        <f t="array" ref="E192">IF(OR(Table2[TossDecision] = "Bat", Table2[TossDecision] = "Bowl"), "Valid", "Invalid")</f>
        <v>Valid</v>
      </c>
    </row>
    <row r="193" spans="1:5" x14ac:dyDescent="0.5">
      <c r="A193" t="str">
        <v>TossWin_MatchWin</v>
      </c>
      <c r="B193" t="e" cm="1">
        <f t="array" ref="B193">IF(OR(#REF!="field",Table2[Margin]&gt;10),"GoodBowling","BadBowling")</f>
        <v>#REF!</v>
      </c>
      <c r="C193" t="str" cm="1">
        <f t="array" ref="C193">IF(AND(Table2[SuperOver]="N",Table2[Margin]=55),"WinBy55Runs","Loose")</f>
        <v>Loose</v>
      </c>
      <c r="D193" t="str" cm="1">
        <f t="array" ref="D193">IF(AND(Table2[TossDecision]= "Bat",Table2[SuperOver] = "No"), "Yes", "No")</f>
        <v>No</v>
      </c>
      <c r="E193" t="str" cm="1">
        <f t="array" ref="E193">IF(OR(Table2[TossDecision] = "Bat", Table2[TossDecision] = "Bowl"), "Valid", "Invalid")</f>
        <v>Valid</v>
      </c>
    </row>
    <row r="194" spans="1:5" x14ac:dyDescent="0.5">
      <c r="A194" t="str">
        <v>TossWin_MatchWin</v>
      </c>
      <c r="B194" t="e" cm="1">
        <f t="array" ref="B194">IF(OR(#REF!="field",Table2[Margin]&gt;10),"GoodBowling","BadBowling")</f>
        <v>#REF!</v>
      </c>
      <c r="C194" t="str" cm="1">
        <f t="array" ref="C194">IF(AND(Table2[SuperOver]="N",Table2[Margin]=55),"WinBy55Runs","Loose")</f>
        <v>Loose</v>
      </c>
      <c r="D194" t="str" cm="1">
        <f t="array" ref="D194">IF(AND(Table2[TossDecision]= "Bat",Table2[SuperOver] = "No"), "Yes", "No")</f>
        <v>No</v>
      </c>
      <c r="E194" t="str" cm="1">
        <f t="array" ref="E194">IF(OR(Table2[TossDecision] = "Bat", Table2[TossDecision] = "Bowl"), "Valid", "Invalid")</f>
        <v>Valid</v>
      </c>
    </row>
    <row r="195" spans="1:5" x14ac:dyDescent="0.5">
      <c r="A195" t="str">
        <v>TossWin_MatchWin</v>
      </c>
      <c r="B195" t="e" cm="1">
        <f t="array" ref="B195">IF(OR(#REF!="field",Table2[Margin]&gt;10),"GoodBowling","BadBowling")</f>
        <v>#REF!</v>
      </c>
      <c r="C195" t="str" cm="1">
        <f t="array" ref="C195">IF(AND(Table2[SuperOver]="N",Table2[Margin]=55),"WinBy55Runs","Loose")</f>
        <v>Loose</v>
      </c>
      <c r="D195" t="str" cm="1">
        <f t="array" ref="D195">IF(AND(Table2[TossDecision]= "Bat",Table2[SuperOver] = "No"), "Yes", "No")</f>
        <v>No</v>
      </c>
      <c r="E195" t="str" cm="1">
        <f t="array" ref="E195">IF(OR(Table2[TossDecision] = "Bat", Table2[TossDecision] = "Bowl"), "Valid", "Invalid")</f>
        <v>Valid</v>
      </c>
    </row>
    <row r="196" spans="1:5" x14ac:dyDescent="0.5">
      <c r="A196" t="str">
        <v>TossWin_MatchWin</v>
      </c>
      <c r="B196" t="e" cm="1">
        <f t="array" ref="B196">IF(OR(#REF!="field",Table2[Margin]&gt;10),"GoodBowling","BadBowling")</f>
        <v>#REF!</v>
      </c>
      <c r="C196" t="str" cm="1">
        <f t="array" ref="C196">IF(AND(Table2[SuperOver]="N",Table2[Margin]=55),"WinBy55Runs","Loose")</f>
        <v>Loose</v>
      </c>
      <c r="D196" t="str" cm="1">
        <f t="array" ref="D196">IF(AND(Table2[TossDecision]= "Bat",Table2[SuperOver] = "No"), "Yes", "No")</f>
        <v>No</v>
      </c>
      <c r="E196" t="str" cm="1">
        <f t="array" ref="E196">IF(OR(Table2[TossDecision] = "Bat", Table2[TossDecision] = "Bowl"), "Valid", "Invalid")</f>
        <v>Valid</v>
      </c>
    </row>
    <row r="197" spans="1:5" x14ac:dyDescent="0.5">
      <c r="A197" t="str">
        <v>TossWin_MatchWin</v>
      </c>
      <c r="B197" t="e" cm="1">
        <f t="array" ref="B197">IF(OR(#REF!="field",Table2[Margin]&gt;10),"GoodBowling","BadBowling")</f>
        <v>#REF!</v>
      </c>
      <c r="C197" t="str" cm="1">
        <f t="array" ref="C197">IF(AND(Table2[SuperOver]="N",Table2[Margin]=55),"WinBy55Runs","Loose")</f>
        <v>Loose</v>
      </c>
      <c r="D197" t="str" cm="1">
        <f t="array" ref="D197">IF(AND(Table2[TossDecision]= "Bat",Table2[SuperOver] = "No"), "Yes", "No")</f>
        <v>No</v>
      </c>
      <c r="E197" t="str" cm="1">
        <f t="array" ref="E197">IF(OR(Table2[TossDecision] = "Bat", Table2[TossDecision] = "Bowl"), "Valid", "Invalid")</f>
        <v>Valid</v>
      </c>
    </row>
    <row r="198" spans="1:5" x14ac:dyDescent="0.5">
      <c r="A198" t="str">
        <v>TossWin_MatchLose</v>
      </c>
      <c r="B198" t="e" cm="1">
        <f t="array" ref="B198">IF(OR(#REF!="field",Table2[Margin]&gt;10),"GoodBowling","BadBowling")</f>
        <v>#REF!</v>
      </c>
      <c r="C198" t="str" cm="1">
        <f t="array" ref="C198">IF(AND(Table2[SuperOver]="N",Table2[Margin]=55),"WinBy55Runs","Loose")</f>
        <v>Loose</v>
      </c>
      <c r="D198" t="str" cm="1">
        <f t="array" ref="D198">IF(AND(Table2[TossDecision]= "Bat",Table2[SuperOver] = "No"), "Yes", "No")</f>
        <v>No</v>
      </c>
      <c r="E198" t="str" cm="1">
        <f t="array" ref="E198">IF(OR(Table2[TossDecision] = "Bat", Table2[TossDecision] = "Bowl"), "Valid", "Invalid")</f>
        <v>Valid</v>
      </c>
    </row>
    <row r="199" spans="1:5" x14ac:dyDescent="0.5">
      <c r="A199" t="str">
        <v>TossWin_MatchLose</v>
      </c>
      <c r="B199" t="e" cm="1">
        <f t="array" ref="B199">IF(OR(#REF!="field",Table2[Margin]&gt;10),"GoodBowling","BadBowling")</f>
        <v>#REF!</v>
      </c>
      <c r="C199" t="str" cm="1">
        <f t="array" ref="C199">IF(AND(Table2[SuperOver]="N",Table2[Margin]=55),"WinBy55Runs","Loose")</f>
        <v>Loose</v>
      </c>
      <c r="D199" t="str" cm="1">
        <f t="array" ref="D199">IF(AND(Table2[TossDecision]= "Bat",Table2[SuperOver] = "No"), "Yes", "No")</f>
        <v>No</v>
      </c>
      <c r="E199" t="str" cm="1">
        <f t="array" ref="E199">IF(OR(Table2[TossDecision] = "Bat", Table2[TossDecision] = "Bowl"), "Valid", "Invalid")</f>
        <v>Valid</v>
      </c>
    </row>
    <row r="200" spans="1:5" x14ac:dyDescent="0.5">
      <c r="A200" t="str">
        <v>TossWin_MatchLose</v>
      </c>
      <c r="B200" t="e" cm="1">
        <f t="array" ref="B200">IF(OR(#REF!="field",Table2[Margin]&gt;10),"GoodBowling","BadBowling")</f>
        <v>#REF!</v>
      </c>
      <c r="C200" t="str" cm="1">
        <f t="array" ref="C200">IF(AND(Table2[SuperOver]="N",Table2[Margin]=55),"WinBy55Runs","Loose")</f>
        <v>Loose</v>
      </c>
      <c r="D200" t="str" cm="1">
        <f t="array" ref="D200">IF(AND(Table2[TossDecision]= "Bat",Table2[SuperOver] = "No"), "Yes", "No")</f>
        <v>No</v>
      </c>
      <c r="E200" t="str" cm="1">
        <f t="array" ref="E200">IF(OR(Table2[TossDecision] = "Bat", Table2[TossDecision] = "Bowl"), "Valid", "Invalid")</f>
        <v>Valid</v>
      </c>
    </row>
    <row r="201" spans="1:5" x14ac:dyDescent="0.5">
      <c r="A201" t="str">
        <v>TossWin_MatchLose</v>
      </c>
      <c r="B201" t="e" cm="1">
        <f t="array" ref="B201">IF(OR(#REF!="field",Table2[Margin]&gt;10),"GoodBowling","BadBowling")</f>
        <v>#REF!</v>
      </c>
      <c r="C201" t="str" cm="1">
        <f t="array" ref="C201">IF(AND(Table2[SuperOver]="N",Table2[Margin]=55),"WinBy55Runs","Loose")</f>
        <v>Loose</v>
      </c>
      <c r="D201" t="str" cm="1">
        <f t="array" ref="D201">IF(AND(Table2[TossDecision]= "Bat",Table2[SuperOver] = "No"), "Yes", "No")</f>
        <v>No</v>
      </c>
      <c r="E201" t="str" cm="1">
        <f t="array" ref="E201">IF(OR(Table2[TossDecision] = "Bat", Table2[TossDecision] = "Bowl"), "Valid", "Invalid")</f>
        <v>Valid</v>
      </c>
    </row>
    <row r="202" spans="1:5" x14ac:dyDescent="0.5">
      <c r="A202" t="str">
        <v>TossWin_MatchWin</v>
      </c>
      <c r="B202" t="e" cm="1">
        <f t="array" ref="B202">IF(OR(#REF!="field",Table2[Margin]&gt;10),"GoodBowling","BadBowling")</f>
        <v>#REF!</v>
      </c>
      <c r="C202" t="str" cm="1">
        <f t="array" ref="C202">IF(AND(Table2[SuperOver]="N",Table2[Margin]=55),"WinBy55Runs","Loose")</f>
        <v>Loose</v>
      </c>
      <c r="D202" t="str" cm="1">
        <f t="array" ref="D202">IF(AND(Table2[TossDecision]= "Bat",Table2[SuperOver] = "No"), "Yes", "No")</f>
        <v>No</v>
      </c>
      <c r="E202" t="str" cm="1">
        <f t="array" ref="E202">IF(OR(Table2[TossDecision] = "Bat", Table2[TossDecision] = "Bowl"), "Valid", "Invalid")</f>
        <v>Valid</v>
      </c>
    </row>
    <row r="203" spans="1:5" x14ac:dyDescent="0.5">
      <c r="A203" t="str">
        <v>TossWin_MatchLose</v>
      </c>
      <c r="B203" t="e" cm="1">
        <f t="array" ref="B203">IF(OR(#REF!="field",Table2[Margin]&gt;10),"GoodBowling","BadBowling")</f>
        <v>#REF!</v>
      </c>
      <c r="C203" t="str" cm="1">
        <f t="array" ref="C203">IF(AND(Table2[SuperOver]="N",Table2[Margin]=55),"WinBy55Runs","Loose")</f>
        <v>Loose</v>
      </c>
      <c r="D203" t="str" cm="1">
        <f t="array" ref="D203">IF(AND(Table2[TossDecision]= "Bat",Table2[SuperOver] = "No"), "Yes", "No")</f>
        <v>No</v>
      </c>
      <c r="E203" t="str" cm="1">
        <f t="array" ref="E203">IF(OR(Table2[TossDecision] = "Bat", Table2[TossDecision] = "Bowl"), "Valid", "Invalid")</f>
        <v>Valid</v>
      </c>
    </row>
    <row r="204" spans="1:5" x14ac:dyDescent="0.5">
      <c r="A204" t="str">
        <v>TossWin_MatchLose</v>
      </c>
      <c r="B204" t="e" cm="1">
        <f t="array" ref="B204">IF(OR(#REF!="field",Table2[Margin]&gt;10),"GoodBowling","BadBowling")</f>
        <v>#REF!</v>
      </c>
      <c r="C204" t="str" cm="1">
        <f t="array" ref="C204">IF(AND(Table2[SuperOver]="N",Table2[Margin]=55),"WinBy55Runs","Loose")</f>
        <v>Loose</v>
      </c>
      <c r="D204" t="str" cm="1">
        <f t="array" ref="D204">IF(AND(Table2[TossDecision]= "Bat",Table2[SuperOver] = "No"), "Yes", "No")</f>
        <v>No</v>
      </c>
      <c r="E204" t="str" cm="1">
        <f t="array" ref="E204">IF(OR(Table2[TossDecision] = "Bat", Table2[TossDecision] = "Bowl"), "Valid", "Invalid")</f>
        <v>Valid</v>
      </c>
    </row>
    <row r="205" spans="1:5" x14ac:dyDescent="0.5">
      <c r="A205" t="str">
        <v>TossWin_MatchWin</v>
      </c>
      <c r="B205" t="e" cm="1">
        <f t="array" ref="B205">IF(OR(#REF!="field",Table2[Margin]&gt;10),"GoodBowling","BadBowling")</f>
        <v>#REF!</v>
      </c>
      <c r="C205" t="str" cm="1">
        <f t="array" ref="C205">IF(AND(Table2[SuperOver]="N",Table2[Margin]=55),"WinBy55Runs","Loose")</f>
        <v>Loose</v>
      </c>
      <c r="D205" t="str" cm="1">
        <f t="array" ref="D205">IF(AND(Table2[TossDecision]= "Bat",Table2[SuperOver] = "No"), "Yes", "No")</f>
        <v>No</v>
      </c>
      <c r="E205" t="str" cm="1">
        <f t="array" ref="E205">IF(OR(Table2[TossDecision] = "Bat", Table2[TossDecision] = "Bowl"), "Valid", "Invalid")</f>
        <v>Valid</v>
      </c>
    </row>
    <row r="206" spans="1:5" x14ac:dyDescent="0.5">
      <c r="A206" t="str">
        <v>TossWin_MatchLose</v>
      </c>
      <c r="B206" t="e" cm="1">
        <f t="array" ref="B206">IF(OR(#REF!="field",Table2[Margin]&gt;10),"GoodBowling","BadBowling")</f>
        <v>#REF!</v>
      </c>
      <c r="C206" t="str" cm="1">
        <f t="array" ref="C206">IF(AND(Table2[SuperOver]="N",Table2[Margin]=55),"WinBy55Runs","Loose")</f>
        <v>Loose</v>
      </c>
      <c r="D206" t="str" cm="1">
        <f t="array" ref="D206">IF(AND(Table2[TossDecision]= "Bat",Table2[SuperOver] = "No"), "Yes", "No")</f>
        <v>No</v>
      </c>
      <c r="E206" t="str" cm="1">
        <f t="array" ref="E206">IF(OR(Table2[TossDecision] = "Bat", Table2[TossDecision] = "Bowl"), "Valid", "Invalid")</f>
        <v>Valid</v>
      </c>
    </row>
    <row r="207" spans="1:5" x14ac:dyDescent="0.5">
      <c r="A207" t="str">
        <v>TossWin_MatchWin</v>
      </c>
      <c r="B207" t="e" cm="1">
        <f t="array" ref="B207">IF(OR(#REF!="field",Table2[Margin]&gt;10),"GoodBowling","BadBowling")</f>
        <v>#REF!</v>
      </c>
      <c r="C207" t="str" cm="1">
        <f t="array" ref="C207">IF(AND(Table2[SuperOver]="N",Table2[Margin]=55),"WinBy55Runs","Loose")</f>
        <v>Loose</v>
      </c>
      <c r="D207" t="str" cm="1">
        <f t="array" ref="D207">IF(AND(Table2[TossDecision]= "Bat",Table2[SuperOver] = "No"), "Yes", "No")</f>
        <v>No</v>
      </c>
      <c r="E207" t="str" cm="1">
        <f t="array" ref="E207">IF(OR(Table2[TossDecision] = "Bat", Table2[TossDecision] = "Bowl"), "Valid", "Invalid")</f>
        <v>Valid</v>
      </c>
    </row>
    <row r="208" spans="1:5" x14ac:dyDescent="0.5">
      <c r="A208" t="str">
        <v>TossWin_MatchWin</v>
      </c>
      <c r="B208" t="e" cm="1">
        <f t="array" ref="B208">IF(OR(#REF!="field",Table2[Margin]&gt;10),"GoodBowling","BadBowling")</f>
        <v>#REF!</v>
      </c>
      <c r="C208" t="str" cm="1">
        <f t="array" ref="C208">IF(AND(Table2[SuperOver]="N",Table2[Margin]=55),"WinBy55Runs","Loose")</f>
        <v>Loose</v>
      </c>
      <c r="D208" t="str" cm="1">
        <f t="array" ref="D208">IF(AND(Table2[TossDecision]= "Bat",Table2[SuperOver] = "No"), "Yes", "No")</f>
        <v>No</v>
      </c>
      <c r="E208" t="str" cm="1">
        <f t="array" ref="E208">IF(OR(Table2[TossDecision] = "Bat", Table2[TossDecision] = "Bowl"), "Valid", "Invalid")</f>
        <v>Valid</v>
      </c>
    </row>
    <row r="209" spans="1:5" x14ac:dyDescent="0.5">
      <c r="A209" t="str">
        <v>TossWin_MatchWin</v>
      </c>
      <c r="B209" t="e" cm="1">
        <f t="array" ref="B209">IF(OR(#REF!="field",Table2[Margin]&gt;10),"GoodBowling","BadBowling")</f>
        <v>#REF!</v>
      </c>
      <c r="C209" t="str" cm="1">
        <f t="array" ref="C209">IF(AND(Table2[SuperOver]="N",Table2[Margin]=55),"WinBy55Runs","Loose")</f>
        <v>Loose</v>
      </c>
      <c r="D209" t="str" cm="1">
        <f t="array" ref="D209">IF(AND(Table2[TossDecision]= "Bat",Table2[SuperOver] = "No"), "Yes", "No")</f>
        <v>No</v>
      </c>
      <c r="E209" t="str" cm="1">
        <f t="array" ref="E209">IF(OR(Table2[TossDecision] = "Bat", Table2[TossDecision] = "Bowl"), "Valid", "Invalid")</f>
        <v>Valid</v>
      </c>
    </row>
    <row r="210" spans="1:5" x14ac:dyDescent="0.5">
      <c r="A210" t="str">
        <v>TossWin_MatchLose</v>
      </c>
      <c r="B210" t="e" cm="1">
        <f t="array" ref="B210">IF(OR(#REF!="field",Table2[Margin]&gt;10),"GoodBowling","BadBowling")</f>
        <v>#REF!</v>
      </c>
      <c r="C210" t="str" cm="1">
        <f t="array" ref="C210">IF(AND(Table2[SuperOver]="N",Table2[Margin]=55),"WinBy55Runs","Loose")</f>
        <v>Loose</v>
      </c>
      <c r="D210" t="str" cm="1">
        <f t="array" ref="D210">IF(AND(Table2[TossDecision]= "Bat",Table2[SuperOver] = "No"), "Yes", "No")</f>
        <v>No</v>
      </c>
      <c r="E210" t="str" cm="1">
        <f t="array" ref="E210">IF(OR(Table2[TossDecision] = "Bat", Table2[TossDecision] = "Bowl"), "Valid", "Invalid")</f>
        <v>Valid</v>
      </c>
    </row>
    <row r="211" spans="1:5" x14ac:dyDescent="0.5">
      <c r="A211" t="str">
        <v>TossWin_MatchLose</v>
      </c>
      <c r="B211" t="e" cm="1">
        <f t="array" ref="B211">IF(OR(#REF!="field",Table2[Margin]&gt;10),"GoodBowling","BadBowling")</f>
        <v>#REF!</v>
      </c>
      <c r="C211" t="str" cm="1">
        <f t="array" ref="C211">IF(AND(Table2[SuperOver]="N",Table2[Margin]=55),"WinBy55Runs","Loose")</f>
        <v>Loose</v>
      </c>
      <c r="D211" t="str" cm="1">
        <f t="array" ref="D211">IF(AND(Table2[TossDecision]= "Bat",Table2[SuperOver] = "No"), "Yes", "No")</f>
        <v>No</v>
      </c>
      <c r="E211" t="str" cm="1">
        <f t="array" ref="E211">IF(OR(Table2[TossDecision] = "Bat", Table2[TossDecision] = "Bowl"), "Valid", "Invalid")</f>
        <v>Valid</v>
      </c>
    </row>
    <row r="212" spans="1:5" x14ac:dyDescent="0.5">
      <c r="A212" t="str">
        <v>TossWin_MatchLose</v>
      </c>
      <c r="B212" t="e" cm="1">
        <f t="array" ref="B212">IF(OR(#REF!="field",Table2[Margin]&gt;10),"GoodBowling","BadBowling")</f>
        <v>#REF!</v>
      </c>
      <c r="C212" t="str" cm="1">
        <f t="array" ref="C212">IF(AND(Table2[SuperOver]="N",Table2[Margin]=55),"WinBy55Runs","Loose")</f>
        <v>Loose</v>
      </c>
      <c r="D212" t="str" cm="1">
        <f t="array" ref="D212">IF(AND(Table2[TossDecision]= "Bat",Table2[SuperOver] = "No"), "Yes", "No")</f>
        <v>No</v>
      </c>
      <c r="E212" t="str" cm="1">
        <f t="array" ref="E212">IF(OR(Table2[TossDecision] = "Bat", Table2[TossDecision] = "Bowl"), "Valid", "Invalid")</f>
        <v>Valid</v>
      </c>
    </row>
    <row r="213" spans="1:5" x14ac:dyDescent="0.5">
      <c r="A213" t="str">
        <v>TossWin_MatchWin</v>
      </c>
      <c r="B213" t="e" cm="1">
        <f t="array" ref="B213">IF(OR(#REF!="field",Table2[Margin]&gt;10),"GoodBowling","BadBowling")</f>
        <v>#REF!</v>
      </c>
      <c r="C213" t="str" cm="1">
        <f t="array" ref="C213">IF(AND(Table2[SuperOver]="N",Table2[Margin]=55),"WinBy55Runs","Loose")</f>
        <v>Loose</v>
      </c>
      <c r="D213" t="str" cm="1">
        <f t="array" ref="D213">IF(AND(Table2[TossDecision]= "Bat",Table2[SuperOver] = "No"), "Yes", "No")</f>
        <v>No</v>
      </c>
      <c r="E213" t="str" cm="1">
        <f t="array" ref="E213">IF(OR(Table2[TossDecision] = "Bat", Table2[TossDecision] = "Bowl"), "Valid", "Invalid")</f>
        <v>Valid</v>
      </c>
    </row>
    <row r="214" spans="1:5" x14ac:dyDescent="0.5">
      <c r="A214" t="str">
        <v>TossWin_MatchWin</v>
      </c>
      <c r="B214" t="e" cm="1">
        <f t="array" ref="B214">IF(OR(#REF!="field",Table2[Margin]&gt;10),"GoodBowling","BadBowling")</f>
        <v>#REF!</v>
      </c>
      <c r="C214" t="str" cm="1">
        <f t="array" ref="C214">IF(AND(Table2[SuperOver]="N",Table2[Margin]=55),"WinBy55Runs","Loose")</f>
        <v>Loose</v>
      </c>
      <c r="D214" t="str" cm="1">
        <f t="array" ref="D214">IF(AND(Table2[TossDecision]= "Bat",Table2[SuperOver] = "No"), "Yes", "No")</f>
        <v>No</v>
      </c>
      <c r="E214" t="str" cm="1">
        <f t="array" ref="E214">IF(OR(Table2[TossDecision] = "Bat", Table2[TossDecision] = "Bowl"), "Valid", "Invalid")</f>
        <v>Valid</v>
      </c>
    </row>
    <row r="215" spans="1:5" x14ac:dyDescent="0.5">
      <c r="A215" t="str">
        <v>TossWin_MatchWin</v>
      </c>
      <c r="B215" t="e" cm="1">
        <f t="array" ref="B215">IF(OR(#REF!="field",Table2[Margin]&gt;10),"GoodBowling","BadBowling")</f>
        <v>#REF!</v>
      </c>
      <c r="C215" t="str" cm="1">
        <f t="array" ref="C215">IF(AND(Table2[SuperOver]="N",Table2[Margin]=55),"WinBy55Runs","Loose")</f>
        <v>Loose</v>
      </c>
      <c r="D215" t="str" cm="1">
        <f t="array" ref="D215">IF(AND(Table2[TossDecision]= "Bat",Table2[SuperOver] = "No"), "Yes", "No")</f>
        <v>No</v>
      </c>
      <c r="E215" t="str" cm="1">
        <f t="array" ref="E215">IF(OR(Table2[TossDecision] = "Bat", Table2[TossDecision] = "Bowl"), "Valid", "Invalid")</f>
        <v>Valid</v>
      </c>
    </row>
    <row r="216" spans="1:5" x14ac:dyDescent="0.5">
      <c r="A216" t="str">
        <v>TossWin_MatchLose</v>
      </c>
      <c r="B216" t="e" cm="1">
        <f t="array" ref="B216">IF(OR(#REF!="field",Table2[Margin]&gt;10),"GoodBowling","BadBowling")</f>
        <v>#REF!</v>
      </c>
      <c r="C216" t="str" cm="1">
        <f t="array" ref="C216">IF(AND(Table2[SuperOver]="N",Table2[Margin]=55),"WinBy55Runs","Loose")</f>
        <v>Loose</v>
      </c>
      <c r="D216" t="str" cm="1">
        <f t="array" ref="D216">IF(AND(Table2[TossDecision]= "Bat",Table2[SuperOver] = "No"), "Yes", "No")</f>
        <v>No</v>
      </c>
      <c r="E216" t="str" cm="1">
        <f t="array" ref="E216">IF(OR(Table2[TossDecision] = "Bat", Table2[TossDecision] = "Bowl"), "Valid", "Invalid")</f>
        <v>Valid</v>
      </c>
    </row>
    <row r="217" spans="1:5" x14ac:dyDescent="0.5">
      <c r="A217" t="str">
        <v>TossWin_MatchLose</v>
      </c>
      <c r="B217" t="e" cm="1">
        <f t="array" ref="B217">IF(OR(#REF!="field",Table2[Margin]&gt;10),"GoodBowling","BadBowling")</f>
        <v>#REF!</v>
      </c>
      <c r="C217" t="str" cm="1">
        <f t="array" ref="C217">IF(AND(Table2[SuperOver]="N",Table2[Margin]=55),"WinBy55Runs","Loose")</f>
        <v>Loose</v>
      </c>
      <c r="D217" t="str" cm="1">
        <f t="array" ref="D217">IF(AND(Table2[TossDecision]= "Bat",Table2[SuperOver] = "No"), "Yes", "No")</f>
        <v>No</v>
      </c>
      <c r="E217" t="str" cm="1">
        <f t="array" ref="E217">IF(OR(Table2[TossDecision] = "Bat", Table2[TossDecision] = "Bowl"), "Valid", "Invalid")</f>
        <v>Valid</v>
      </c>
    </row>
    <row r="218" spans="1:5" x14ac:dyDescent="0.5">
      <c r="A218" t="str">
        <v>TossWin_MatchWin</v>
      </c>
      <c r="B218" t="e" cm="1">
        <f t="array" ref="B218">IF(OR(#REF!="field",Table2[Margin]&gt;10),"GoodBowling","BadBowling")</f>
        <v>#REF!</v>
      </c>
      <c r="C218" t="str" cm="1">
        <f t="array" ref="C218">IF(AND(Table2[SuperOver]="N",Table2[Margin]=55),"WinBy55Runs","Loose")</f>
        <v>Loose</v>
      </c>
      <c r="D218" t="str" cm="1">
        <f t="array" ref="D218">IF(AND(Table2[TossDecision]= "Bat",Table2[SuperOver] = "No"), "Yes", "No")</f>
        <v>No</v>
      </c>
      <c r="E218" t="str" cm="1">
        <f t="array" ref="E218">IF(OR(Table2[TossDecision] = "Bat", Table2[TossDecision] = "Bowl"), "Valid", "Invalid")</f>
        <v>Valid</v>
      </c>
    </row>
    <row r="219" spans="1:5" x14ac:dyDescent="0.5">
      <c r="A219" t="str">
        <v>TossWin_MatchLose</v>
      </c>
      <c r="B219" t="e" cm="1">
        <f t="array" ref="B219">IF(OR(#REF!="field",Table2[Margin]&gt;10),"GoodBowling","BadBowling")</f>
        <v>#REF!</v>
      </c>
      <c r="C219" t="str" cm="1">
        <f t="array" ref="C219">IF(AND(Table2[SuperOver]="N",Table2[Margin]=55),"WinBy55Runs","Loose")</f>
        <v>Loose</v>
      </c>
      <c r="D219" t="str" cm="1">
        <f t="array" ref="D219">IF(AND(Table2[TossDecision]= "Bat",Table2[SuperOver] = "No"), "Yes", "No")</f>
        <v>No</v>
      </c>
      <c r="E219" t="str" cm="1">
        <f t="array" ref="E219">IF(OR(Table2[TossDecision] = "Bat", Table2[TossDecision] = "Bowl"), "Valid", "Invalid")</f>
        <v>Valid</v>
      </c>
    </row>
    <row r="220" spans="1:5" x14ac:dyDescent="0.5">
      <c r="A220" t="str">
        <v>TossWin_MatchLose</v>
      </c>
      <c r="B220" t="e" cm="1">
        <f t="array" ref="B220">IF(OR(#REF!="field",Table2[Margin]&gt;10),"GoodBowling","BadBowling")</f>
        <v>#REF!</v>
      </c>
      <c r="C220" t="str" cm="1">
        <f t="array" ref="C220">IF(AND(Table2[SuperOver]="N",Table2[Margin]=55),"WinBy55Runs","Loose")</f>
        <v>Loose</v>
      </c>
      <c r="D220" t="str" cm="1">
        <f t="array" ref="D220">IF(AND(Table2[TossDecision]= "Bat",Table2[SuperOver] = "No"), "Yes", "No")</f>
        <v>No</v>
      </c>
      <c r="E220" t="str" cm="1">
        <f t="array" ref="E220">IF(OR(Table2[TossDecision] = "Bat", Table2[TossDecision] = "Bowl"), "Valid", "Invalid")</f>
        <v>Valid</v>
      </c>
    </row>
    <row r="221" spans="1:5" x14ac:dyDescent="0.5">
      <c r="A221" t="str">
        <v>TossWin_MatchLose</v>
      </c>
      <c r="B221" t="e" cm="1">
        <f t="array" ref="B221">IF(OR(#REF!="field",Table2[Margin]&gt;10),"GoodBowling","BadBowling")</f>
        <v>#REF!</v>
      </c>
      <c r="C221" t="str" cm="1">
        <f t="array" ref="C221">IF(AND(Table2[SuperOver]="N",Table2[Margin]=55),"WinBy55Runs","Loose")</f>
        <v>Loose</v>
      </c>
      <c r="D221" t="str" cm="1">
        <f t="array" ref="D221">IF(AND(Table2[TossDecision]= "Bat",Table2[SuperOver] = "No"), "Yes", "No")</f>
        <v>No</v>
      </c>
      <c r="E221" t="str" cm="1">
        <f t="array" ref="E221">IF(OR(Table2[TossDecision] = "Bat", Table2[TossDecision] = "Bowl"), "Valid", "Invalid")</f>
        <v>Valid</v>
      </c>
    </row>
    <row r="222" spans="1:5" x14ac:dyDescent="0.5">
      <c r="A222" t="str">
        <v>TossWin_MatchLose</v>
      </c>
      <c r="B222" t="e" cm="1">
        <f t="array" ref="B222">IF(OR(#REF!="field",Table2[Margin]&gt;10),"GoodBowling","BadBowling")</f>
        <v>#REF!</v>
      </c>
      <c r="C222" t="str" cm="1">
        <f t="array" ref="C222">IF(AND(Table2[SuperOver]="N",Table2[Margin]=55),"WinBy55Runs","Loose")</f>
        <v>Loose</v>
      </c>
      <c r="D222" t="str" cm="1">
        <f t="array" ref="D222">IF(AND(Table2[TossDecision]= "Bat",Table2[SuperOver] = "No"), "Yes", "No")</f>
        <v>No</v>
      </c>
      <c r="E222" t="str" cm="1">
        <f t="array" ref="E222">IF(OR(Table2[TossDecision] = "Bat", Table2[TossDecision] = "Bowl"), "Valid", "Invalid")</f>
        <v>Valid</v>
      </c>
    </row>
    <row r="223" spans="1:5" x14ac:dyDescent="0.5">
      <c r="A223" t="str">
        <v>TossWin_MatchWin</v>
      </c>
      <c r="B223" t="e" cm="1">
        <f t="array" ref="B223">IF(OR(#REF!="field",Table2[Margin]&gt;10),"GoodBowling","BadBowling")</f>
        <v>#REF!</v>
      </c>
      <c r="C223" t="str" cm="1">
        <f t="array" ref="C223">IF(AND(Table2[SuperOver]="N",Table2[Margin]=55),"WinBy55Runs","Loose")</f>
        <v>Loose</v>
      </c>
      <c r="D223" t="str" cm="1">
        <f t="array" ref="D223">IF(AND(Table2[TossDecision]= "Bat",Table2[SuperOver] = "No"), "Yes", "No")</f>
        <v>No</v>
      </c>
      <c r="E223" t="str" cm="1">
        <f t="array" ref="E223">IF(OR(Table2[TossDecision] = "Bat", Table2[TossDecision] = "Bowl"), "Valid", "Invalid")</f>
        <v>Valid</v>
      </c>
    </row>
    <row r="224" spans="1:5" x14ac:dyDescent="0.5">
      <c r="A224" t="str">
        <v>TossWin_MatchWin</v>
      </c>
      <c r="B224" t="e" cm="1">
        <f t="array" ref="B224">IF(OR(#REF!="field",Table2[Margin]&gt;10),"GoodBowling","BadBowling")</f>
        <v>#REF!</v>
      </c>
      <c r="C224" t="str" cm="1">
        <f t="array" ref="C224">IF(AND(Table2[SuperOver]="N",Table2[Margin]=55),"WinBy55Runs","Loose")</f>
        <v>Loose</v>
      </c>
      <c r="D224" t="str" cm="1">
        <f t="array" ref="D224">IF(AND(Table2[TossDecision]= "Bat",Table2[SuperOver] = "No"), "Yes", "No")</f>
        <v>No</v>
      </c>
      <c r="E224" t="str" cm="1">
        <f t="array" ref="E224">IF(OR(Table2[TossDecision] = "Bat", Table2[TossDecision] = "Bowl"), "Valid", "Invalid")</f>
        <v>Valid</v>
      </c>
    </row>
    <row r="225" spans="1:5" x14ac:dyDescent="0.5">
      <c r="A225" t="str">
        <v>TossWin_MatchLose</v>
      </c>
      <c r="B225" t="e" cm="1">
        <f t="array" ref="B225">IF(OR(#REF!="field",Table2[Margin]&gt;10),"GoodBowling","BadBowling")</f>
        <v>#REF!</v>
      </c>
      <c r="C225" t="str" cm="1">
        <f t="array" ref="C225">IF(AND(Table2[SuperOver]="N",Table2[Margin]=55),"WinBy55Runs","Loose")</f>
        <v>Loose</v>
      </c>
      <c r="D225" t="str" cm="1">
        <f t="array" ref="D225">IF(AND(Table2[TossDecision]= "Bat",Table2[SuperOver] = "No"), "Yes", "No")</f>
        <v>No</v>
      </c>
      <c r="E225" t="str" cm="1">
        <f t="array" ref="E225">IF(OR(Table2[TossDecision] = "Bat", Table2[TossDecision] = "Bowl"), "Valid", "Invalid")</f>
        <v>Valid</v>
      </c>
    </row>
    <row r="226" spans="1:5" x14ac:dyDescent="0.5">
      <c r="A226" t="str">
        <v>TossWin_MatchWin</v>
      </c>
      <c r="B226" t="e" cm="1">
        <f t="array" ref="B226">IF(OR(#REF!="field",Table2[Margin]&gt;10),"GoodBowling","BadBowling")</f>
        <v>#REF!</v>
      </c>
      <c r="C226" t="str" cm="1">
        <f t="array" ref="C226">IF(AND(Table2[SuperOver]="N",Table2[Margin]=55),"WinBy55Runs","Loose")</f>
        <v>Loose</v>
      </c>
      <c r="D226" t="str" cm="1">
        <f t="array" ref="D226">IF(AND(Table2[TossDecision]= "Bat",Table2[SuperOver] = "No"), "Yes", "No")</f>
        <v>No</v>
      </c>
      <c r="E226" t="str" cm="1">
        <f t="array" ref="E226">IF(OR(Table2[TossDecision] = "Bat", Table2[TossDecision] = "Bowl"), "Valid", "Invalid")</f>
        <v>Valid</v>
      </c>
    </row>
    <row r="227" spans="1:5" x14ac:dyDescent="0.5">
      <c r="A227" t="str">
        <v>TossWin_MatchWin</v>
      </c>
      <c r="B227" t="e" cm="1">
        <f t="array" ref="B227">IF(OR(#REF!="field",Table2[Margin]&gt;10),"GoodBowling","BadBowling")</f>
        <v>#REF!</v>
      </c>
      <c r="C227" t="str" cm="1">
        <f t="array" ref="C227">IF(AND(Table2[SuperOver]="N",Table2[Margin]=55),"WinBy55Runs","Loose")</f>
        <v>Loose</v>
      </c>
      <c r="D227" t="str" cm="1">
        <f t="array" ref="D227">IF(AND(Table2[TossDecision]= "Bat",Table2[SuperOver] = "No"), "Yes", "No")</f>
        <v>No</v>
      </c>
      <c r="E227" t="str" cm="1">
        <f t="array" ref="E227">IF(OR(Table2[TossDecision] = "Bat", Table2[TossDecision] = "Bowl"), "Valid", "Invalid")</f>
        <v>Valid</v>
      </c>
    </row>
    <row r="228" spans="1:5" x14ac:dyDescent="0.5">
      <c r="A228" t="str">
        <v>TossWin_MatchLose</v>
      </c>
      <c r="B228" t="e" cm="1">
        <f t="array" ref="B228">IF(OR(#REF!="field",Table2[Margin]&gt;10),"GoodBowling","BadBowling")</f>
        <v>#REF!</v>
      </c>
      <c r="C228" t="str" cm="1">
        <f t="array" ref="C228">IF(AND(Table2[SuperOver]="N",Table2[Margin]=55),"WinBy55Runs","Loose")</f>
        <v>Loose</v>
      </c>
      <c r="D228" t="str" cm="1">
        <f t="array" ref="D228">IF(AND(Table2[TossDecision]= "Bat",Table2[SuperOver] = "No"), "Yes", "No")</f>
        <v>No</v>
      </c>
      <c r="E228" t="str" cm="1">
        <f t="array" ref="E228">IF(OR(Table2[TossDecision] = "Bat", Table2[TossDecision] = "Bowl"), "Valid", "Invalid")</f>
        <v>Valid</v>
      </c>
    </row>
    <row r="229" spans="1:5" x14ac:dyDescent="0.5">
      <c r="A229" t="str">
        <v>TossWin_MatchLose</v>
      </c>
      <c r="B229" t="e" cm="1">
        <f t="array" ref="B229">IF(OR(#REF!="field",Table2[Margin]&gt;10),"GoodBowling","BadBowling")</f>
        <v>#REF!</v>
      </c>
      <c r="C229" t="str" cm="1">
        <f t="array" ref="C229">IF(AND(Table2[SuperOver]="N",Table2[Margin]=55),"WinBy55Runs","Loose")</f>
        <v>Loose</v>
      </c>
      <c r="D229" t="str" cm="1">
        <f t="array" ref="D229">IF(AND(Table2[TossDecision]= "Bat",Table2[SuperOver] = "No"), "Yes", "No")</f>
        <v>No</v>
      </c>
      <c r="E229" t="str" cm="1">
        <f t="array" ref="E229">IF(OR(Table2[TossDecision] = "Bat", Table2[TossDecision] = "Bowl"), "Valid", "Invalid")</f>
        <v>Valid</v>
      </c>
    </row>
    <row r="230" spans="1:5" x14ac:dyDescent="0.5">
      <c r="A230" t="str">
        <v>TossWin_MatchLose</v>
      </c>
      <c r="B230" t="e" cm="1">
        <f t="array" ref="B230">IF(OR(#REF!="field",Table2[Margin]&gt;10),"GoodBowling","BadBowling")</f>
        <v>#REF!</v>
      </c>
      <c r="C230" t="str" cm="1">
        <f t="array" ref="C230">IF(AND(Table2[SuperOver]="N",Table2[Margin]=55),"WinBy55Runs","Loose")</f>
        <v>Loose</v>
      </c>
      <c r="D230" t="str" cm="1">
        <f t="array" ref="D230">IF(AND(Table2[TossDecision]= "Bat",Table2[SuperOver] = "No"), "Yes", "No")</f>
        <v>No</v>
      </c>
      <c r="E230" t="str" cm="1">
        <f t="array" ref="E230">IF(OR(Table2[TossDecision] = "Bat", Table2[TossDecision] = "Bowl"), "Valid", "Invalid")</f>
        <v>Valid</v>
      </c>
    </row>
    <row r="231" spans="1:5" x14ac:dyDescent="0.5">
      <c r="A231" t="str">
        <v>TossWin_MatchLose</v>
      </c>
      <c r="B231" t="e" cm="1">
        <f t="array" ref="B231">IF(OR(#REF!="field",Table2[Margin]&gt;10),"GoodBowling","BadBowling")</f>
        <v>#REF!</v>
      </c>
      <c r="C231" t="str" cm="1">
        <f t="array" ref="C231">IF(AND(Table2[SuperOver]="N",Table2[Margin]=55),"WinBy55Runs","Loose")</f>
        <v>Loose</v>
      </c>
      <c r="D231" t="str" cm="1">
        <f t="array" ref="D231">IF(AND(Table2[TossDecision]= "Bat",Table2[SuperOver] = "No"), "Yes", "No")</f>
        <v>No</v>
      </c>
      <c r="E231" t="str" cm="1">
        <f t="array" ref="E231">IF(OR(Table2[TossDecision] = "Bat", Table2[TossDecision] = "Bowl"), "Valid", "Invalid")</f>
        <v>Valid</v>
      </c>
    </row>
    <row r="232" spans="1:5" x14ac:dyDescent="0.5">
      <c r="A232" t="str">
        <v>TossWin_MatchWin</v>
      </c>
      <c r="B232" t="e" cm="1">
        <f t="array" ref="B232">IF(OR(#REF!="field",Table2[Margin]&gt;10),"GoodBowling","BadBowling")</f>
        <v>#REF!</v>
      </c>
      <c r="C232" t="str" cm="1">
        <f t="array" ref="C232">IF(AND(Table2[SuperOver]="N",Table2[Margin]=55),"WinBy55Runs","Loose")</f>
        <v>Loose</v>
      </c>
      <c r="D232" t="str" cm="1">
        <f t="array" ref="D232">IF(AND(Table2[TossDecision]= "Bat",Table2[SuperOver] = "No"), "Yes", "No")</f>
        <v>No</v>
      </c>
      <c r="E232" t="str" cm="1">
        <f t="array" ref="E232">IF(OR(Table2[TossDecision] = "Bat", Table2[TossDecision] = "Bowl"), "Valid", "Invalid")</f>
        <v>Valid</v>
      </c>
    </row>
    <row r="233" spans="1:5" x14ac:dyDescent="0.5">
      <c r="A233" t="str">
        <v>TossWin_MatchWin</v>
      </c>
      <c r="B233" t="e" cm="1">
        <f t="array" ref="B233">IF(OR(#REF!="field",Table2[Margin]&gt;10),"GoodBowling","BadBowling")</f>
        <v>#REF!</v>
      </c>
      <c r="C233" t="str" cm="1">
        <f t="array" ref="C233">IF(AND(Table2[SuperOver]="N",Table2[Margin]=55),"WinBy55Runs","Loose")</f>
        <v>Loose</v>
      </c>
      <c r="D233" t="str" cm="1">
        <f t="array" ref="D233">IF(AND(Table2[TossDecision]= "Bat",Table2[SuperOver] = "No"), "Yes", "No")</f>
        <v>No</v>
      </c>
      <c r="E233" t="str" cm="1">
        <f t="array" ref="E233">IF(OR(Table2[TossDecision] = "Bat", Table2[TossDecision] = "Bowl"), "Valid", "Invalid")</f>
        <v>Valid</v>
      </c>
    </row>
    <row r="234" spans="1:5" x14ac:dyDescent="0.5">
      <c r="A234" t="str">
        <v>TossWin_MatchWin</v>
      </c>
      <c r="B234" t="e" cm="1">
        <f t="array" ref="B234">IF(OR(#REF!="field",Table2[Margin]&gt;10),"GoodBowling","BadBowling")</f>
        <v>#REF!</v>
      </c>
      <c r="C234" t="str" cm="1">
        <f t="array" ref="C234">IF(AND(Table2[SuperOver]="N",Table2[Margin]=55),"WinBy55Runs","Loose")</f>
        <v>Loose</v>
      </c>
      <c r="D234" t="str" cm="1">
        <f t="array" ref="D234">IF(AND(Table2[TossDecision]= "Bat",Table2[SuperOver] = "No"), "Yes", "No")</f>
        <v>No</v>
      </c>
      <c r="E234" t="str" cm="1">
        <f t="array" ref="E234">IF(OR(Table2[TossDecision] = "Bat", Table2[TossDecision] = "Bowl"), "Valid", "Invalid")</f>
        <v>Valid</v>
      </c>
    </row>
    <row r="235" spans="1:5" x14ac:dyDescent="0.5">
      <c r="A235" t="str">
        <v>TossWin_MatchWin</v>
      </c>
      <c r="B235" t="e" cm="1">
        <f t="array" ref="B235">IF(OR(#REF!="field",Table2[Margin]&gt;10),"GoodBowling","BadBowling")</f>
        <v>#REF!</v>
      </c>
      <c r="C235" t="str" cm="1">
        <f t="array" ref="C235">IF(AND(Table2[SuperOver]="N",Table2[Margin]=55),"WinBy55Runs","Loose")</f>
        <v>Loose</v>
      </c>
      <c r="D235" t="str" cm="1">
        <f t="array" ref="D235">IF(AND(Table2[TossDecision]= "Bat",Table2[SuperOver] = "No"), "Yes", "No")</f>
        <v>No</v>
      </c>
      <c r="E235" t="str" cm="1">
        <f t="array" ref="E235">IF(OR(Table2[TossDecision] = "Bat", Table2[TossDecision] = "Bowl"), "Valid", "Invalid")</f>
        <v>Valid</v>
      </c>
    </row>
    <row r="236" spans="1:5" x14ac:dyDescent="0.5">
      <c r="A236" t="str">
        <v>TossWin_MatchLose</v>
      </c>
      <c r="B236" t="e" cm="1">
        <f t="array" ref="B236">IF(OR(#REF!="field",Table2[Margin]&gt;10),"GoodBowling","BadBowling")</f>
        <v>#REF!</v>
      </c>
      <c r="C236" t="str" cm="1">
        <f t="array" ref="C236">IF(AND(Table2[SuperOver]="N",Table2[Margin]=55),"WinBy55Runs","Loose")</f>
        <v>Loose</v>
      </c>
      <c r="D236" t="str" cm="1">
        <f t="array" ref="D236">IF(AND(Table2[TossDecision]= "Bat",Table2[SuperOver] = "No"), "Yes", "No")</f>
        <v>No</v>
      </c>
      <c r="E236" t="str" cm="1">
        <f t="array" ref="E236">IF(OR(Table2[TossDecision] = "Bat", Table2[TossDecision] = "Bowl"), "Valid", "Invalid")</f>
        <v>Valid</v>
      </c>
    </row>
    <row r="237" spans="1:5" x14ac:dyDescent="0.5">
      <c r="A237" t="str">
        <v>TossWin_MatchWin</v>
      </c>
      <c r="B237" t="e" cm="1">
        <f t="array" ref="B237">IF(OR(#REF!="field",Table2[Margin]&gt;10),"GoodBowling","BadBowling")</f>
        <v>#REF!</v>
      </c>
      <c r="C237" t="str" cm="1">
        <f t="array" ref="C237">IF(AND(Table2[SuperOver]="N",Table2[Margin]=55),"WinBy55Runs","Loose")</f>
        <v>Loose</v>
      </c>
      <c r="D237" t="str" cm="1">
        <f t="array" ref="D237">IF(AND(Table2[TossDecision]= "Bat",Table2[SuperOver] = "No"), "Yes", "No")</f>
        <v>No</v>
      </c>
      <c r="E237" t="str" cm="1">
        <f t="array" ref="E237">IF(OR(Table2[TossDecision] = "Bat", Table2[TossDecision] = "Bowl"), "Valid", "Invalid")</f>
        <v>Valid</v>
      </c>
    </row>
    <row r="238" spans="1:5" x14ac:dyDescent="0.5">
      <c r="A238" t="str">
        <v>TossWin_MatchWin</v>
      </c>
      <c r="B238" t="e" cm="1">
        <f t="array" ref="B238">IF(OR(#REF!="field",Table2[Margin]&gt;10),"GoodBowling","BadBowling")</f>
        <v>#REF!</v>
      </c>
      <c r="C238" t="str" cm="1">
        <f t="array" ref="C238">IF(AND(Table2[SuperOver]="N",Table2[Margin]=55),"WinBy55Runs","Loose")</f>
        <v>Loose</v>
      </c>
      <c r="D238" t="str" cm="1">
        <f t="array" ref="D238">IF(AND(Table2[TossDecision]= "Bat",Table2[SuperOver] = "No"), "Yes", "No")</f>
        <v>No</v>
      </c>
      <c r="E238" t="str" cm="1">
        <f t="array" ref="E238">IF(OR(Table2[TossDecision] = "Bat", Table2[TossDecision] = "Bowl"), "Valid", "Invalid")</f>
        <v>Valid</v>
      </c>
    </row>
    <row r="239" spans="1:5" x14ac:dyDescent="0.5">
      <c r="A239" t="str">
        <v>TossWin_MatchWin</v>
      </c>
      <c r="B239" t="e" cm="1">
        <f t="array" ref="B239">IF(OR(#REF!="field",Table2[Margin]&gt;10),"GoodBowling","BadBowling")</f>
        <v>#REF!</v>
      </c>
      <c r="C239" t="str" cm="1">
        <f t="array" ref="C239">IF(AND(Table2[SuperOver]="N",Table2[Margin]=55),"WinBy55Runs","Loose")</f>
        <v>Loose</v>
      </c>
      <c r="D239" t="str" cm="1">
        <f t="array" ref="D239">IF(AND(Table2[TossDecision]= "Bat",Table2[SuperOver] = "No"), "Yes", "No")</f>
        <v>No</v>
      </c>
      <c r="E239" t="str" cm="1">
        <f t="array" ref="E239">IF(OR(Table2[TossDecision] = "Bat", Table2[TossDecision] = "Bowl"), "Valid", "Invalid")</f>
        <v>Valid</v>
      </c>
    </row>
    <row r="240" spans="1:5" x14ac:dyDescent="0.5">
      <c r="A240" t="str">
        <v>TossWin_MatchWin</v>
      </c>
      <c r="B240" t="e" cm="1">
        <f t="array" ref="B240">IF(OR(#REF!="field",Table2[Margin]&gt;10),"GoodBowling","BadBowling")</f>
        <v>#REF!</v>
      </c>
      <c r="C240" t="str" cm="1">
        <f t="array" ref="C240">IF(AND(Table2[SuperOver]="N",Table2[Margin]=55),"WinBy55Runs","Loose")</f>
        <v>Loose</v>
      </c>
      <c r="D240" t="str" cm="1">
        <f t="array" ref="D240">IF(AND(Table2[TossDecision]= "Bat",Table2[SuperOver] = "No"), "Yes", "No")</f>
        <v>No</v>
      </c>
      <c r="E240" t="str" cm="1">
        <f t="array" ref="E240">IF(OR(Table2[TossDecision] = "Bat", Table2[TossDecision] = "Bowl"), "Valid", "Invalid")</f>
        <v>Valid</v>
      </c>
    </row>
    <row r="241" spans="1:5" x14ac:dyDescent="0.5">
      <c r="A241" t="str">
        <v>TossWin_MatchWin</v>
      </c>
      <c r="B241" t="e" cm="1">
        <f t="array" ref="B241">IF(OR(#REF!="field",Table2[Margin]&gt;10),"GoodBowling","BadBowling")</f>
        <v>#REF!</v>
      </c>
      <c r="C241" t="str" cm="1">
        <f t="array" ref="C241">IF(AND(Table2[SuperOver]="N",Table2[Margin]=55),"WinBy55Runs","Loose")</f>
        <v>Loose</v>
      </c>
      <c r="D241" t="str" cm="1">
        <f t="array" ref="D241">IF(AND(Table2[TossDecision]= "Bat",Table2[SuperOver] = "No"), "Yes", "No")</f>
        <v>No</v>
      </c>
      <c r="E241" t="str" cm="1">
        <f t="array" ref="E241">IF(OR(Table2[TossDecision] = "Bat", Table2[TossDecision] = "Bowl"), "Valid", "Invalid")</f>
        <v>Valid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Sheet8</vt:lpstr>
      <vt:lpstr>IPL_Matches_2008_2021</vt:lpstr>
      <vt:lpstr>Sheet4</vt:lpstr>
      <vt:lpstr>Sheet5</vt:lpstr>
      <vt:lpstr>Sheet6</vt:lpstr>
      <vt:lpstr>Sheet7</vt:lpstr>
      <vt:lpstr>IPL</vt:lpstr>
      <vt:lpstr>Sheet2</vt:lpstr>
      <vt:lpstr>Dashboards</vt:lpstr>
      <vt:lpstr>Sheet3</vt:lpstr>
      <vt:lpstr>Date Funtions</vt:lpstr>
      <vt:lpstr>Sheet1</vt:lpstr>
      <vt:lpstr>logical 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krushnakant bankar</dc:creator>
  <cp:lastModifiedBy>krushna bankar</cp:lastModifiedBy>
  <dcterms:created xsi:type="dcterms:W3CDTF">2024-02-27T19:12:28Z</dcterms:created>
  <dcterms:modified xsi:type="dcterms:W3CDTF">2024-03-15T11:03:03Z</dcterms:modified>
</cp:coreProperties>
</file>